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defaultThemeVersion="166925"/>
  <mc:AlternateContent xmlns:mc="http://schemas.openxmlformats.org/markup-compatibility/2006">
    <mc:Choice Requires="x15">
      <x15ac:absPath xmlns:x15ac="http://schemas.microsoft.com/office/spreadsheetml/2010/11/ac" url="R:\ATI\ATI_ANTIGA\ATI\Processos Licitatorios\Est@R - Fiscalização por OCR\"/>
    </mc:Choice>
  </mc:AlternateContent>
  <xr:revisionPtr revIDLastSave="0" documentId="8_{391ABC25-7EDE-432E-A84F-D13BCE7CAED1}" xr6:coauthVersionLast="47" xr6:coauthVersionMax="47" xr10:uidLastSave="{00000000-0000-0000-0000-000000000000}"/>
  <bookViews>
    <workbookView xWindow="-120" yWindow="-120" windowWidth="29040" windowHeight="15720" activeTab="1" xr2:uid="{9E0C3B2C-8458-4416-A5F8-57471D65D816}"/>
  </bookViews>
  <sheets>
    <sheet name="FLUXO DE CAIXA" sheetId="5" r:id="rId1"/>
    <sheet name="DRE" sheetId="6" r:id="rId2"/>
    <sheet name="RECEITAS" sheetId="8" r:id="rId3"/>
    <sheet name="CUSTOS E DESPESAS" sheetId="3" r:id="rId4"/>
    <sheet name="INVESTIMENTOS" sheetId="4" r:id="rId5"/>
    <sheet name="AMORTIZAÇÃO A REALIAZR"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ind100" localSheetId="5">#REF!</definedName>
    <definedName name="_ind100">#REF!</definedName>
    <definedName name="_mem2">'[1]Mat Asf'!$H$37</definedName>
    <definedName name="_Order1" hidden="1">255</definedName>
    <definedName name="_Order2" hidden="1">255</definedName>
    <definedName name="_prd1" localSheetId="5">#REF!</definedName>
    <definedName name="_prd1">#REF!</definedName>
    <definedName name="_prt1" localSheetId="5">#REF!</definedName>
    <definedName name="_prt1">#REF!</definedName>
    <definedName name="_RET1" localSheetId="5">#REF!</definedName>
    <definedName name="_RET1">#REF!</definedName>
    <definedName name="abc" localSheetId="5">'[2]Aterro PonteSul'!#REF!</definedName>
    <definedName name="abc">'[2]Aterro PonteSul'!#REF!</definedName>
    <definedName name="acido_muriatico" localSheetId="5">#REF!</definedName>
    <definedName name="acido_muriatico">#REF!</definedName>
    <definedName name="aco_25" localSheetId="5">#REF!</definedName>
    <definedName name="aco_25">#REF!</definedName>
    <definedName name="aco_25p" localSheetId="5">#REF!</definedName>
    <definedName name="aco_25p">#REF!</definedName>
    <definedName name="aco_50" localSheetId="5">#REF!</definedName>
    <definedName name="aco_50">#REF!</definedName>
    <definedName name="aco_50p" localSheetId="5">#REF!</definedName>
    <definedName name="aco_50p">#REF!</definedName>
    <definedName name="aditivo_conc" localSheetId="5">#REF!</definedName>
    <definedName name="aditivo_conc">#REF!</definedName>
    <definedName name="aguarras" localSheetId="5">#REF!</definedName>
    <definedName name="aguarras">#REF!</definedName>
    <definedName name="alca" localSheetId="5">[3]PREMISSAS!#REF!</definedName>
    <definedName name="alca">[4]PREMISSAS!#REF!</definedName>
    <definedName name="alca_pre" localSheetId="5">[3]PREMISSAS!#REF!</definedName>
    <definedName name="alca_pre">[4]PREMISSAS!#REF!</definedName>
    <definedName name="ALÍQUOTAS_DE_PRESUNÇÃO">[5]!Tabela5[#All]</definedName>
    <definedName name="ALÍQUOTAS_DE_PRESUNÇÃO_IR_CSLL">" "</definedName>
    <definedName name="Alíquotas_IRcsll">[5]!Tabela6[#All]</definedName>
    <definedName name="amonia" localSheetId="5">#REF!</definedName>
    <definedName name="amonia">#REF!</definedName>
    <definedName name="ANO">#REF!</definedName>
    <definedName name="ARA">#REF!</definedName>
    <definedName name="arame" localSheetId="5">#REF!</definedName>
    <definedName name="arame">#REF!</definedName>
    <definedName name="arame18" localSheetId="5">#REF!</definedName>
    <definedName name="arame18">#REF!</definedName>
    <definedName name="ARATU">#REF!</definedName>
    <definedName name="_xlnm.Print_Area" localSheetId="5">#REF!</definedName>
    <definedName name="_xlnm.Print_Area">#REF!</definedName>
    <definedName name="areafog" localSheetId="5">#REF!</definedName>
    <definedName name="areafog">#REF!</definedName>
    <definedName name="areatsd" localSheetId="5">#REF!</definedName>
    <definedName name="areatsd">#REF!</definedName>
    <definedName name="areatss" localSheetId="5">#REF!</definedName>
    <definedName name="areatss">#REF!</definedName>
    <definedName name="areia" localSheetId="5">#REF!</definedName>
    <definedName name="areia">#REF!</definedName>
    <definedName name="argamassa" localSheetId="5">#REF!</definedName>
    <definedName name="argamassa">#REF!</definedName>
    <definedName name="arma" localSheetId="5">[3]PREMISSAS!#REF!</definedName>
    <definedName name="arma">[4]PREMISSAS!#REF!</definedName>
    <definedName name="arma_pre" localSheetId="5">[3]PREMISSAS!#REF!</definedName>
    <definedName name="arma_pre">[4]PREMISSAS!#REF!</definedName>
    <definedName name="armador" localSheetId="5">#REF!</definedName>
    <definedName name="armador">#REF!</definedName>
    <definedName name="armagassa" localSheetId="5">#REF!</definedName>
    <definedName name="armagassa">#REF!</definedName>
    <definedName name="aterro" localSheetId="5">'[2]Aterro PonteSul'!#REF!</definedName>
    <definedName name="aterro">'[2]Aterro PonteSul'!#REF!</definedName>
    <definedName name="bacia" localSheetId="5">#REF!</definedName>
    <definedName name="bacia">#REF!</definedName>
    <definedName name="BASE_Apuração">[5]!Tabela4[#All]</definedName>
    <definedName name="batente_180" localSheetId="5">#REF!</definedName>
    <definedName name="batente_180">#REF!</definedName>
    <definedName name="batente_60" localSheetId="5">#REF!</definedName>
    <definedName name="batente_60">#REF!</definedName>
    <definedName name="batente_72" localSheetId="5">#REF!</definedName>
    <definedName name="batente_72">#REF!</definedName>
    <definedName name="batente_82" localSheetId="5">#REF!</definedName>
    <definedName name="batente_82">#REF!</definedName>
    <definedName name="batente_92" localSheetId="5">#REF!</definedName>
    <definedName name="batente_92">#REF!</definedName>
    <definedName name="bbdcc15" localSheetId="5">#REF!</definedName>
    <definedName name="bbdcc15">#REF!</definedName>
    <definedName name="bbdcc20" localSheetId="5">#REF!</definedName>
    <definedName name="bbdcc20">#REF!</definedName>
    <definedName name="bbdcc25" localSheetId="5">#REF!</definedName>
    <definedName name="bbdcc25">#REF!</definedName>
    <definedName name="bbdcc30" localSheetId="5">#REF!</definedName>
    <definedName name="bbdcc30">#REF!</definedName>
    <definedName name="bbdtc04" localSheetId="5">#REF!</definedName>
    <definedName name="bbdtc04">#REF!</definedName>
    <definedName name="bbdtc06" localSheetId="5">#REF!</definedName>
    <definedName name="bbdtc06">#REF!</definedName>
    <definedName name="bbdtc08" localSheetId="5">#REF!</definedName>
    <definedName name="bbdtc08">#REF!</definedName>
    <definedName name="bbdtc10" localSheetId="5">#REF!</definedName>
    <definedName name="bbdtc10">#REF!</definedName>
    <definedName name="bbdtc12" localSheetId="5">#REF!</definedName>
    <definedName name="bbdtc12">#REF!</definedName>
    <definedName name="bbdtc15" localSheetId="5">#REF!</definedName>
    <definedName name="bbdtc15">#REF!</definedName>
    <definedName name="bbscc15" localSheetId="5">#REF!</definedName>
    <definedName name="bbscc15">#REF!</definedName>
    <definedName name="bbscc20" localSheetId="5">#REF!</definedName>
    <definedName name="bbscc20">#REF!</definedName>
    <definedName name="bbscc25" localSheetId="5">#REF!</definedName>
    <definedName name="bbscc25">#REF!</definedName>
    <definedName name="bbscc30" localSheetId="5">#REF!</definedName>
    <definedName name="bbscc30">#REF!</definedName>
    <definedName name="bbstc04" localSheetId="5">#REF!</definedName>
    <definedName name="bbstc04">#REF!</definedName>
    <definedName name="bbstc06" localSheetId="5">#REF!</definedName>
    <definedName name="bbstc06">#REF!</definedName>
    <definedName name="bbstc08" localSheetId="5">#REF!</definedName>
    <definedName name="bbstc08">#REF!</definedName>
    <definedName name="bbstc10" localSheetId="5">#REF!</definedName>
    <definedName name="bbstc10">#REF!</definedName>
    <definedName name="bbstc12" localSheetId="5">#REF!</definedName>
    <definedName name="bbstc12">#REF!</definedName>
    <definedName name="bbstc15" localSheetId="5">#REF!</definedName>
    <definedName name="bbstc15">#REF!</definedName>
    <definedName name="bbtcc15" localSheetId="5">[2]DMT_EV!#REF!</definedName>
    <definedName name="bbtcc15">[2]DMT_EV!#REF!</definedName>
    <definedName name="bbtcc20" localSheetId="5">[2]DMT_EV!#REF!</definedName>
    <definedName name="bbtcc20">[2]DMT_EV!#REF!</definedName>
    <definedName name="bbtcc25" localSheetId="5">[2]DMT_EV!#REF!</definedName>
    <definedName name="bbtcc25">[2]DMT_EV!#REF!</definedName>
    <definedName name="bbtcc30" localSheetId="5">[2]DMT_EV!#REF!</definedName>
    <definedName name="bbtcc30">[2]DMT_EV!#REF!</definedName>
    <definedName name="bbttc04" localSheetId="5">#REF!</definedName>
    <definedName name="bbttc04">#REF!</definedName>
    <definedName name="bbttc06" localSheetId="5">#REF!</definedName>
    <definedName name="bbttc06">#REF!</definedName>
    <definedName name="bbttc08" localSheetId="5">#REF!</definedName>
    <definedName name="bbttc08">#REF!</definedName>
    <definedName name="bbttc10" localSheetId="5">#REF!</definedName>
    <definedName name="bbttc10">#REF!</definedName>
    <definedName name="bbttc12" localSheetId="5">#REF!</definedName>
    <definedName name="bbttc12">#REF!</definedName>
    <definedName name="bbttc15" localSheetId="5">#REF!</definedName>
    <definedName name="bbttc15">#REF!</definedName>
    <definedName name="BDI" localSheetId="5">#REF!</definedName>
    <definedName name="BDI">#REF!</definedName>
    <definedName name="betoneira" localSheetId="5">#REF!</definedName>
    <definedName name="betoneira">#REF!</definedName>
    <definedName name="betume" localSheetId="5">#REF!</definedName>
    <definedName name="betume">#REF!</definedName>
    <definedName name="BH">#REF!</definedName>
    <definedName name="bloco_celular_10" localSheetId="5">#REF!</definedName>
    <definedName name="bloco_celular_10">#REF!</definedName>
    <definedName name="bloco_celular_15" localSheetId="5">#REF!</definedName>
    <definedName name="bloco_celular_15">#REF!</definedName>
    <definedName name="bloco_celular_19" localSheetId="5">#REF!</definedName>
    <definedName name="bloco_celular_19">#REF!</definedName>
    <definedName name="bloco_ceramico_14_19_39" localSheetId="5">#REF!</definedName>
    <definedName name="bloco_ceramico_14_19_39">#REF!</definedName>
    <definedName name="bloco_ceramico_19_19_39" localSheetId="5">#REF!</definedName>
    <definedName name="bloco_ceramico_19_19_39">#REF!</definedName>
    <definedName name="bloco_ceramico_9_15_20" localSheetId="5">#REF!</definedName>
    <definedName name="bloco_ceramico_9_15_20">#REF!</definedName>
    <definedName name="bloco_conc_14_19_39" localSheetId="5">#REF!</definedName>
    <definedName name="bloco_conc_14_19_39">#REF!</definedName>
    <definedName name="bloco_conc_19_19_39" localSheetId="5">#REF!</definedName>
    <definedName name="bloco_conc_19_19_39">#REF!</definedName>
    <definedName name="bloco_conc_9_19_39" localSheetId="5">#REF!</definedName>
    <definedName name="bloco_conc_9_19_39">#REF!</definedName>
    <definedName name="bloco_vidro" localSheetId="5">#REF!</definedName>
    <definedName name="bloco_vidro">#REF!</definedName>
    <definedName name="bloco_vidro1" localSheetId="5">#REF!</definedName>
    <definedName name="bloco_vidro1">#REF!</definedName>
    <definedName name="Boletim">[6]Boletim_10!$A$4:$D$2730</definedName>
    <definedName name="Boletim_10">[6]Boletim_10!$A$2:$F$2730</definedName>
    <definedName name="BR">#REF!</definedName>
    <definedName name="BRASIL">#REF!</definedName>
    <definedName name="brita1" localSheetId="5">#REF!</definedName>
    <definedName name="brita1">#REF!</definedName>
    <definedName name="brita2" localSheetId="5">#REF!</definedName>
    <definedName name="brita2">#REF!</definedName>
    <definedName name="BRX">#REF!</definedName>
    <definedName name="cabeca" localSheetId="5">#REF!</definedName>
    <definedName name="cabeca">#REF!</definedName>
    <definedName name="cabeca1" localSheetId="5">#REF!</definedName>
    <definedName name="cabeca1">#REF!</definedName>
    <definedName name="cabeçalho" localSheetId="5">#REF!</definedName>
    <definedName name="cabeçalho">#REF!</definedName>
    <definedName name="cabeçalho1" localSheetId="5">#REF!</definedName>
    <definedName name="cabeçalho1">#REF!</definedName>
    <definedName name="cabo" localSheetId="5">[3]PREMISSAS!#REF!</definedName>
    <definedName name="cabo">[4]PREMISSAS!#REF!</definedName>
    <definedName name="cabo_pre" localSheetId="5">[3]PREMISSAS!#REF!</definedName>
    <definedName name="cabo_pre">[4]PREMISSAS!#REF!</definedName>
    <definedName name="Caçamba" localSheetId="5">#REF!</definedName>
    <definedName name="Caçamba">#REF!</definedName>
    <definedName name="cal" localSheetId="5">#REF!</definedName>
    <definedName name="cal">#REF!</definedName>
    <definedName name="cal_pintura" localSheetId="5">#REF!</definedName>
    <definedName name="cal_pintura">#REF!</definedName>
    <definedName name="Calibração">#REF!</definedName>
    <definedName name="CALTEC">#REF!</definedName>
    <definedName name="CAMPINAS">#REF!</definedName>
    <definedName name="CAN">#REF!</definedName>
    <definedName name="CANOAS">#REF!</definedName>
    <definedName name="carpinteiro" localSheetId="5">#REF!</definedName>
    <definedName name="carpinteiro">#REF!</definedName>
    <definedName name="CategoryList" localSheetId="5">#REF!</definedName>
    <definedName name="CategoryList">#REF!</definedName>
    <definedName name="cbdcc15" localSheetId="5">#REF!</definedName>
    <definedName name="cbdcc15">#REF!</definedName>
    <definedName name="cbdcc20" localSheetId="5">#REF!</definedName>
    <definedName name="cbdcc20">#REF!</definedName>
    <definedName name="cbdcc25" localSheetId="5">#REF!</definedName>
    <definedName name="cbdcc25">#REF!</definedName>
    <definedName name="cbdcc30" localSheetId="5">#REF!</definedName>
    <definedName name="cbdcc30">#REF!</definedName>
    <definedName name="cbdtc04" localSheetId="5">#REF!</definedName>
    <definedName name="cbdtc04">#REF!</definedName>
    <definedName name="cbdtc06" localSheetId="5">#REF!</definedName>
    <definedName name="cbdtc06">#REF!</definedName>
    <definedName name="cbdtc08" localSheetId="5">#REF!</definedName>
    <definedName name="cbdtc08">#REF!</definedName>
    <definedName name="cbdtc10" localSheetId="5">#REF!</definedName>
    <definedName name="cbdtc10">#REF!</definedName>
    <definedName name="cbdtc12" localSheetId="5">#REF!</definedName>
    <definedName name="cbdtc12">#REF!</definedName>
    <definedName name="cbdtc15" localSheetId="5">#REF!</definedName>
    <definedName name="cbdtc15">#REF!</definedName>
    <definedName name="cbscc15" localSheetId="5">#REF!</definedName>
    <definedName name="cbscc15">#REF!</definedName>
    <definedName name="cbscc20" localSheetId="5">#REF!</definedName>
    <definedName name="cbscc20">#REF!</definedName>
    <definedName name="cbscc25" localSheetId="5">#REF!</definedName>
    <definedName name="cbscc25">#REF!</definedName>
    <definedName name="cbscc30" localSheetId="5">#REF!</definedName>
    <definedName name="cbscc30">#REF!</definedName>
    <definedName name="cbstc04" localSheetId="5">#REF!</definedName>
    <definedName name="cbstc04">#REF!</definedName>
    <definedName name="cbstc06" localSheetId="5">#REF!</definedName>
    <definedName name="cbstc06">#REF!</definedName>
    <definedName name="cbstc08" localSheetId="5">#REF!</definedName>
    <definedName name="cbstc08">#REF!</definedName>
    <definedName name="cbstc10" localSheetId="5">#REF!</definedName>
    <definedName name="cbstc10">#REF!</definedName>
    <definedName name="cbstc12" localSheetId="5">#REF!</definedName>
    <definedName name="cbstc12">#REF!</definedName>
    <definedName name="cbstc15" localSheetId="5">#REF!</definedName>
    <definedName name="cbstc15">#REF!</definedName>
    <definedName name="CBT">#REF!</definedName>
    <definedName name="cbtcc15" localSheetId="5">[2]DMT_EV!#REF!</definedName>
    <definedName name="cbtcc15">[2]DMT_EV!#REF!</definedName>
    <definedName name="cbtcc20" localSheetId="5">[2]DMT_EV!#REF!</definedName>
    <definedName name="cbtcc20">[2]DMT_EV!#REF!</definedName>
    <definedName name="cbtcc25" localSheetId="5">[2]DMT_EV!#REF!</definedName>
    <definedName name="cbtcc25">[2]DMT_EV!#REF!</definedName>
    <definedName name="cbtcc30" localSheetId="5">[2]DMT_EV!#REF!</definedName>
    <definedName name="cbtcc30">[2]DMT_EV!#REF!</definedName>
    <definedName name="cbttc04" localSheetId="5">#REF!</definedName>
    <definedName name="cbttc04">#REF!</definedName>
    <definedName name="cbttc06" localSheetId="5">#REF!</definedName>
    <definedName name="cbttc06">#REF!</definedName>
    <definedName name="cbttc08" localSheetId="5">#REF!</definedName>
    <definedName name="cbttc08">#REF!</definedName>
    <definedName name="cbttc10" localSheetId="5">#REF!</definedName>
    <definedName name="cbttc10">#REF!</definedName>
    <definedName name="cbttc12" localSheetId="5">#REF!</definedName>
    <definedName name="cbttc12">#REF!</definedName>
    <definedName name="cbttc15" localSheetId="5">#REF!</definedName>
    <definedName name="cbttc15">#REF!</definedName>
    <definedName name="ccerca" localSheetId="5">#REF!</definedName>
    <definedName name="ccerca">#REF!</definedName>
    <definedName name="cedrinho_1_12" localSheetId="5">#REF!</definedName>
    <definedName name="cedrinho_1_12">#REF!</definedName>
    <definedName name="cedro_m3" localSheetId="5">#REF!</definedName>
    <definedName name="cedro_m3">#REF!</definedName>
    <definedName name="Centro">#REF!</definedName>
    <definedName name="Centro_NE">#REF!</definedName>
    <definedName name="cesar" localSheetId="5">#REF!</definedName>
    <definedName name="cesar">#REF!</definedName>
    <definedName name="chumbador_3_8" localSheetId="5">#REF!</definedName>
    <definedName name="chumbador_3_8">#REF!</definedName>
    <definedName name="cim" localSheetId="5">#REF!</definedName>
    <definedName name="cim">#REF!</definedName>
    <definedName name="cimentcola" localSheetId="5">#REF!</definedName>
    <definedName name="cimentcola">#REF!</definedName>
    <definedName name="cimento_branco" localSheetId="5">#REF!</definedName>
    <definedName name="cimento_branco">#REF!</definedName>
    <definedName name="cm_30" localSheetId="5">#REF!</definedName>
    <definedName name="cm_30">#REF!</definedName>
    <definedName name="cola_formica" localSheetId="5">#REF!</definedName>
    <definedName name="cola_formica">#REF!</definedName>
    <definedName name="ColumnTitle2">[7]!CategoryAndEmployeeTable[[#Headers],[Categoria]]</definedName>
    <definedName name="comp100" localSheetId="5">#REF!</definedName>
    <definedName name="comp100">#REF!</definedName>
    <definedName name="comp95" localSheetId="5">#REF!</definedName>
    <definedName name="comp95">#REF!</definedName>
    <definedName name="compala" localSheetId="5">#REF!</definedName>
    <definedName name="compala">#REF!</definedName>
    <definedName name="compressor" localSheetId="5">#REF!</definedName>
    <definedName name="compressor">#REF!</definedName>
    <definedName name="conap" localSheetId="5">#REF!</definedName>
    <definedName name="conap">#REF!</definedName>
    <definedName name="conass" localSheetId="5">#REF!</definedName>
    <definedName name="conass">#REF!</definedName>
    <definedName name="conc_bomb_10" localSheetId="5">#REF!</definedName>
    <definedName name="conc_bomb_10">#REF!</definedName>
    <definedName name="conc_bomb_15" localSheetId="5">#REF!</definedName>
    <definedName name="conc_bomb_15">#REF!</definedName>
    <definedName name="conc_bomb_18" localSheetId="5">#REF!</definedName>
    <definedName name="conc_bomb_18">#REF!</definedName>
    <definedName name="conc_bomb_20" localSheetId="5">#REF!</definedName>
    <definedName name="conc_bomb_20">#REF!</definedName>
    <definedName name="conc_bomb_25" localSheetId="5">#REF!</definedName>
    <definedName name="conc_bomb_25">#REF!</definedName>
    <definedName name="conc_bomb_30" localSheetId="5">#REF!</definedName>
    <definedName name="conc_bomb_30">#REF!</definedName>
    <definedName name="conc_conv_10" localSheetId="5">#REF!</definedName>
    <definedName name="conc_conv_10">#REF!</definedName>
    <definedName name="conc_conv_15" localSheetId="5">#REF!</definedName>
    <definedName name="conc_conv_15">#REF!</definedName>
    <definedName name="conc_conv_18" localSheetId="5">#REF!</definedName>
    <definedName name="conc_conv_18">#REF!</definedName>
    <definedName name="conc_conv_20" localSheetId="5">#REF!</definedName>
    <definedName name="conc_conv_20">#REF!</definedName>
    <definedName name="conc_conv_25" localSheetId="5">#REF!</definedName>
    <definedName name="conc_conv_25">#REF!</definedName>
    <definedName name="conc_conv_30" localSheetId="5">#REF!</definedName>
    <definedName name="conc_conv_30">#REF!</definedName>
    <definedName name="connum" localSheetId="5">#REF!</definedName>
    <definedName name="connum">#REF!</definedName>
    <definedName name="conpro" localSheetId="5">#REF!</definedName>
    <definedName name="conpro">#REF!</definedName>
    <definedName name="contrato" localSheetId="5">#REF!</definedName>
    <definedName name="contrato">#REF!</definedName>
    <definedName name="controlador" localSheetId="5">#REF!</definedName>
    <definedName name="controlador">#REF!</definedName>
    <definedName name="controlador_pre" localSheetId="5">#REF!</definedName>
    <definedName name="controlador_pre">#REF!</definedName>
    <definedName name="CONVERSÃO">'[8]CAPA - FL.01'!$A$38</definedName>
    <definedName name="corte" localSheetId="5">#REF!</definedName>
    <definedName name="corte">#REF!</definedName>
    <definedName name="Cosipa">#REF!</definedName>
    <definedName name="CPN">#REF!</definedName>
    <definedName name="CSA">#REF!</definedName>
    <definedName name="CTB">#REF!</definedName>
    <definedName name="CTG">#REF!</definedName>
    <definedName name="Cumbica">#REF!</definedName>
    <definedName name="cumeeira_fibrocimento" localSheetId="5">#REF!</definedName>
    <definedName name="cumeeira_fibrocimento">#REF!</definedName>
    <definedName name="CURITIBA">#REF!</definedName>
    <definedName name="Custo">#REF!</definedName>
    <definedName name="CWB">#REF!</definedName>
    <definedName name="DATA" localSheetId="5">#REF!</definedName>
    <definedName name="DATA">#REF!</definedName>
    <definedName name="Data_Inicio">'[9]CAPA - FL.01'!$E$26</definedName>
    <definedName name="defensa" localSheetId="5">#REF!</definedName>
    <definedName name="defensa">#REF!</definedName>
    <definedName name="desmol" localSheetId="5">#REF!</definedName>
    <definedName name="desmol">#REF!</definedName>
    <definedName name="disco_desbaste" localSheetId="5">#REF!</definedName>
    <definedName name="disco_desbaste">#REF!</definedName>
    <definedName name="dmt_1000" localSheetId="5">#REF!</definedName>
    <definedName name="dmt_1000">#REF!</definedName>
    <definedName name="dmt_1200" localSheetId="5">#REF!</definedName>
    <definedName name="dmt_1200">#REF!</definedName>
    <definedName name="dmt_1400" localSheetId="5">#REF!</definedName>
    <definedName name="dmt_1400">#REF!</definedName>
    <definedName name="dmt_200" localSheetId="5">#REF!</definedName>
    <definedName name="dmt_200">#REF!</definedName>
    <definedName name="dmt_400" localSheetId="5">#REF!</definedName>
    <definedName name="dmt_400">#REF!</definedName>
    <definedName name="dmt_50" localSheetId="5">#REF!</definedName>
    <definedName name="dmt_50">#REF!</definedName>
    <definedName name="dmt_600" localSheetId="5">#REF!</definedName>
    <definedName name="dmt_600">#REF!</definedName>
    <definedName name="dmt_800" localSheetId="5">#REF!</definedName>
    <definedName name="dmt_800">#REF!</definedName>
    <definedName name="dobradica" localSheetId="5">#REF!</definedName>
    <definedName name="dobradica">#REF!</definedName>
    <definedName name="Dois" localSheetId="5">#REF!</definedName>
    <definedName name="Dois">#REF!</definedName>
    <definedName name="Dois2" localSheetId="5">#REF!</definedName>
    <definedName name="Dois2">#REF!</definedName>
    <definedName name="Dolar_final_02">#REF!</definedName>
    <definedName name="Dolar_final_03">#REF!</definedName>
    <definedName name="Dolar_Medio_02">#REF!</definedName>
    <definedName name="Dolar_médio_03">#REF!</definedName>
    <definedName name="domingos">#REF!</definedName>
    <definedName name="drena" localSheetId="5">#REF!</definedName>
    <definedName name="drena">#REF!</definedName>
    <definedName name="dreno" localSheetId="5">#REF!</definedName>
    <definedName name="dreno">#REF!</definedName>
    <definedName name="Driver" localSheetId="5">#REF!</definedName>
    <definedName name="Driver">#REF!</definedName>
    <definedName name="driver_pre" localSheetId="5">#REF!</definedName>
    <definedName name="driver_pre">#REF!</definedName>
    <definedName name="dtipo1" localSheetId="5">#REF!</definedName>
    <definedName name="dtipo1">#REF!</definedName>
    <definedName name="dtipo2" localSheetId="5">#REF!</definedName>
    <definedName name="dtipo2">#REF!</definedName>
    <definedName name="EEletrica">#REF!</definedName>
    <definedName name="eletricista" localSheetId="5">#REF!</definedName>
    <definedName name="eletricista">#REF!</definedName>
    <definedName name="EmployeeList" localSheetId="5">#REF!</definedName>
    <definedName name="EmployeeList">#REF!</definedName>
    <definedName name="empo2" localSheetId="5">#REF!</definedName>
    <definedName name="empo2">#REF!</definedName>
    <definedName name="Empola2" localSheetId="5">#REF!</definedName>
    <definedName name="Empola2">#REF!</definedName>
    <definedName name="Empolo2" localSheetId="5">#REF!</definedName>
    <definedName name="Empolo2">#REF!</definedName>
    <definedName name="empolo3" localSheetId="5">#REF!</definedName>
    <definedName name="empolo3">#REF!</definedName>
    <definedName name="eng">'[1]Mat Asf'!$C$36</definedName>
    <definedName name="engfiscal" localSheetId="5">#REF!</definedName>
    <definedName name="engfiscal">#REF!</definedName>
    <definedName name="engm1" localSheetId="5">#REF!</definedName>
    <definedName name="engm1">#REF!</definedName>
    <definedName name="engm2" localSheetId="5">#REF!</definedName>
    <definedName name="engm2">#REF!</definedName>
    <definedName name="engmds" localSheetId="5">#REF!</definedName>
    <definedName name="engmds">#REF!</definedName>
    <definedName name="EQ">[10]Índices!$C$8</definedName>
    <definedName name="escavd" localSheetId="5">#REF!</definedName>
    <definedName name="escavd">#REF!</definedName>
    <definedName name="escavgd" localSheetId="5">#REF!</definedName>
    <definedName name="escavgd">#REF!</definedName>
    <definedName name="escavgs" localSheetId="5">#REF!</definedName>
    <definedName name="escavgs">#REF!</definedName>
    <definedName name="escavgt" localSheetId="5">[2]DMT_EV!#REF!</definedName>
    <definedName name="escavgt">[2]DMT_EV!#REF!</definedName>
    <definedName name="escavs" localSheetId="5">#REF!</definedName>
    <definedName name="escavs">#REF!</definedName>
    <definedName name="escavt" localSheetId="5">#REF!</definedName>
    <definedName name="escavt">#REF!</definedName>
    <definedName name="esmalte" localSheetId="5">#REF!</definedName>
    <definedName name="esmalte">#REF!</definedName>
    <definedName name="esmalte_epoxi" localSheetId="5">#REF!</definedName>
    <definedName name="esmalte_epoxi">#REF!</definedName>
    <definedName name="etipo1" localSheetId="5">#REF!</definedName>
    <definedName name="etipo1">#REF!</definedName>
    <definedName name="etipo2" localSheetId="5">#REF!</definedName>
    <definedName name="etipo2">#REF!</definedName>
    <definedName name="faixa" localSheetId="5">#REF!</definedName>
    <definedName name="faixa">#REF!</definedName>
    <definedName name="fator_de_crescimento">#REF!</definedName>
    <definedName name="fator_de_crescimento_GeloSeco_Secund">'[11]Gelo Seco Secund 2008 M'!$F$33</definedName>
    <definedName name="fator_de_crescimento_Ind">'[11]Sec I e M 08 M'!$F$57</definedName>
    <definedName name="fator_de_crescimento_Med">#REF!</definedName>
    <definedName name="fator_de_crescimento_Telegas">'[11]Telegás 2008 Meta'!$F$45</definedName>
    <definedName name="fator_de_crescimento_Telegás">'[11]Telegás 2008 Meta'!$F$45</definedName>
    <definedName name="fator_de_crescimento_Vitalaire">#REF!</definedName>
    <definedName name="fator_de_reducao">#REF!</definedName>
    <definedName name="fator_de_reducao_GeloSeco_reducao">'[11]Gelo Seco Secund 2008 M'!$F$34</definedName>
    <definedName name="fator_de_reducao_GeloSeco_Secund">'[11]Gelo Seco Secund 2008 M'!$F$34</definedName>
    <definedName name="fator_de_reducao_Ind">'[11]Sec I e M 08 M'!$F$58</definedName>
    <definedName name="fator_de_reducao_Med">#REF!</definedName>
    <definedName name="fator_de_reducao_Telegas">'[11]Telegás 2008 Meta'!$F$46</definedName>
    <definedName name="fator_de_reducao_Vitalaire">#REF!</definedName>
    <definedName name="fator_decrescimento_Telegas">'[11]Telegás 2008 Meta'!$F$45</definedName>
    <definedName name="fator100" localSheetId="5">#REF!</definedName>
    <definedName name="fator100">#REF!</definedName>
    <definedName name="fator50" localSheetId="5">#REF!</definedName>
    <definedName name="fator50">#REF!</definedName>
    <definedName name="fdreno" localSheetId="5">#REF!</definedName>
    <definedName name="fdreno">#REF!</definedName>
    <definedName name="fechadura" localSheetId="5">#REF!</definedName>
    <definedName name="fechadura">#REF!</definedName>
    <definedName name="ferragens" localSheetId="5">#REF!</definedName>
    <definedName name="ferragens">#REF!</definedName>
    <definedName name="fir">[12]RELATÓRIO!$B$12</definedName>
    <definedName name="firma" localSheetId="5">#REF!</definedName>
    <definedName name="firma">#REF!</definedName>
    <definedName name="FlagPercent" localSheetId="5">#REF!</definedName>
    <definedName name="FlagPercent">#REF!</definedName>
    <definedName name="foac" localSheetId="5">#REF!</definedName>
    <definedName name="foac">#REF!</definedName>
    <definedName name="foae" localSheetId="5">#REF!</definedName>
    <definedName name="foae">#REF!</definedName>
    <definedName name="foc" localSheetId="5">#REF!</definedName>
    <definedName name="foc">#REF!</definedName>
    <definedName name="FOG" localSheetId="5">#REF!</definedName>
    <definedName name="FOG">#REF!</definedName>
    <definedName name="formica" localSheetId="5">#REF!</definedName>
    <definedName name="formica">#REF!</definedName>
    <definedName name="FORNECEDORES">'[13]Lista - Fornecedores'!$B$8:$B$173</definedName>
    <definedName name="fpavi" localSheetId="5">#REF!</definedName>
    <definedName name="fpavi">#REF!</definedName>
    <definedName name="fsinal" localSheetId="5">#REF!</definedName>
    <definedName name="fsinal">#REF!</definedName>
    <definedName name="fterra" localSheetId="5">#REF!</definedName>
    <definedName name="fterra">#REF!</definedName>
    <definedName name="galvite" localSheetId="5">#REF!</definedName>
    <definedName name="galvite">#REF!</definedName>
    <definedName name="gesseiro" localSheetId="5">#REF!</definedName>
    <definedName name="gesseiro">#REF!</definedName>
    <definedName name="gesso" localSheetId="5">#REF!</definedName>
    <definedName name="gesso">#REF!</definedName>
    <definedName name="giuseppe">#REF!</definedName>
    <definedName name="GOIÂNIA">#REF!</definedName>
    <definedName name="grama" localSheetId="5">#REF!</definedName>
    <definedName name="grama">#REF!</definedName>
    <definedName name="_xlnm.Recorder" localSheetId="5">#REF!</definedName>
    <definedName name="_xlnm.Recorder">#REF!</definedName>
    <definedName name="guarnicao" localSheetId="5">#REF!</definedName>
    <definedName name="guarnicao">#REF!</definedName>
    <definedName name="guia_concreto" localSheetId="5">#REF!</definedName>
    <definedName name="guia_concreto">#REF!</definedName>
    <definedName name="Guias" localSheetId="5">#REF!</definedName>
    <definedName name="Guias">#REF!</definedName>
    <definedName name="guindaste" localSheetId="5">#REF!</definedName>
    <definedName name="guindaste">#REF!</definedName>
    <definedName name="GYN">#REF!</definedName>
    <definedName name="h" localSheetId="5">#REF!</definedName>
    <definedName name="h">'[14]6 - Equipes'!#REF!</definedName>
    <definedName name="he">[15]Equipe!$J$2</definedName>
    <definedName name="HID">[10]Índices!$C$7</definedName>
    <definedName name="horad6" localSheetId="5">#REF!</definedName>
    <definedName name="horad6">#REF!</definedName>
    <definedName name="horad8" localSheetId="5">#REF!</definedName>
    <definedName name="horad8">#REF!</definedName>
    <definedName name="HTML_CodePage" hidden="1">1252</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GPM">#REF!</definedName>
    <definedName name="imparea" localSheetId="5">#REF!</definedName>
    <definedName name="imparea">#REF!</definedName>
    <definedName name="impermeabilizante" localSheetId="5">#REF!</definedName>
    <definedName name="impermeabilizante">#REF!</definedName>
    <definedName name="Indicador_1">#REF!</definedName>
    <definedName name="Indicador_2">#REF!</definedName>
    <definedName name="Indice">#REF!</definedName>
    <definedName name="INDMAT" localSheetId="5">#REF!</definedName>
    <definedName name="INDMAT">#REF!</definedName>
    <definedName name="INDMO" localSheetId="5">#REF!</definedName>
    <definedName name="INDMO">#REF!</definedName>
    <definedName name="inox">[10]Índices!$C$11</definedName>
    <definedName name="intertravado_8" localSheetId="5">#REF!</definedName>
    <definedName name="intertravado_8">#REF!</definedName>
    <definedName name="JOINVILLE">#REF!</definedName>
    <definedName name="junta_plastica" localSheetId="5">#REF!</definedName>
    <definedName name="junta_plastica">#REF!</definedName>
    <definedName name="ksinal" localSheetId="5">'[16]Indice de Reajuste'!#REF!</definedName>
    <definedName name="ksinal">'[16]Indice de Reajuste'!#REF!</definedName>
    <definedName name="laje" localSheetId="5">#REF!</definedName>
    <definedName name="laje">#REF!</definedName>
    <definedName name="latex_acrilico" localSheetId="5">#REF!</definedName>
    <definedName name="latex_acrilico">#REF!</definedName>
    <definedName name="latex_pva" localSheetId="5">#REF!</definedName>
    <definedName name="latex_pva">#REF!</definedName>
    <definedName name="led_117" localSheetId="5">#REF!</definedName>
    <definedName name="led_117">#REF!</definedName>
    <definedName name="led_129" localSheetId="5">#REF!</definedName>
    <definedName name="led_129">#REF!</definedName>
    <definedName name="led_144" localSheetId="5">#REF!</definedName>
    <definedName name="led_144">#REF!</definedName>
    <definedName name="led_153" localSheetId="5">#REF!</definedName>
    <definedName name="led_153">#REF!</definedName>
    <definedName name="led_211" localSheetId="5">#REF!</definedName>
    <definedName name="led_211">#REF!</definedName>
    <definedName name="led_232" localSheetId="5">#REF!</definedName>
    <definedName name="led_232">#REF!</definedName>
    <definedName name="led_300" localSheetId="5">#REF!</definedName>
    <definedName name="led_300">#REF!</definedName>
    <definedName name="led_40" localSheetId="5">#REF!</definedName>
    <definedName name="led_40">#REF!</definedName>
    <definedName name="led_58" localSheetId="5">#REF!</definedName>
    <definedName name="led_58">#REF!</definedName>
    <definedName name="led_76" localSheetId="5">#REF!</definedName>
    <definedName name="led_76">#REF!</definedName>
    <definedName name="led_86" localSheetId="5">#REF!</definedName>
    <definedName name="led_86">#REF!</definedName>
    <definedName name="led117com" localSheetId="5">#REF!</definedName>
    <definedName name="led117com">#REF!</definedName>
    <definedName name="led117sem" localSheetId="5">#REF!</definedName>
    <definedName name="led117sem">#REF!</definedName>
    <definedName name="led129com" localSheetId="5">#REF!</definedName>
    <definedName name="led129com">#REF!</definedName>
    <definedName name="led129sem" localSheetId="5">#REF!</definedName>
    <definedName name="led129sem">#REF!</definedName>
    <definedName name="led144com" localSheetId="5">#REF!</definedName>
    <definedName name="led144com">#REF!</definedName>
    <definedName name="led144sem" localSheetId="5">#REF!</definedName>
    <definedName name="led144sem">#REF!</definedName>
    <definedName name="led153com" localSheetId="5">#REF!</definedName>
    <definedName name="led153com">#REF!</definedName>
    <definedName name="led153sem" localSheetId="5">#REF!</definedName>
    <definedName name="led153sem">#REF!</definedName>
    <definedName name="led211com" localSheetId="5">#REF!</definedName>
    <definedName name="led211com">#REF!</definedName>
    <definedName name="led211sem" localSheetId="5">#REF!</definedName>
    <definedName name="led211sem">#REF!</definedName>
    <definedName name="led232com" localSheetId="5">#REF!</definedName>
    <definedName name="led232com">#REF!</definedName>
    <definedName name="led232sem" localSheetId="5">#REF!</definedName>
    <definedName name="led232sem">#REF!</definedName>
    <definedName name="led300com" localSheetId="5">#REF!</definedName>
    <definedName name="led300com">#REF!</definedName>
    <definedName name="led300sem" localSheetId="5">#REF!</definedName>
    <definedName name="led300sem">#REF!</definedName>
    <definedName name="led40com" localSheetId="5">#REF!</definedName>
    <definedName name="led40com">#REF!</definedName>
    <definedName name="led40sem" localSheetId="5">#REF!</definedName>
    <definedName name="led40sem">#REF!</definedName>
    <definedName name="led58com" localSheetId="5">#REF!</definedName>
    <definedName name="led58com">#REF!</definedName>
    <definedName name="led58sem" localSheetId="5">#REF!</definedName>
    <definedName name="led58sem">#REF!</definedName>
    <definedName name="led76com" localSheetId="5">#REF!</definedName>
    <definedName name="led76com">#REF!</definedName>
    <definedName name="led76sem" localSheetId="5">#REF!</definedName>
    <definedName name="led76sem">#REF!</definedName>
    <definedName name="led86com" localSheetId="5">#REF!</definedName>
    <definedName name="led86com">#REF!</definedName>
    <definedName name="led86sem" localSheetId="5">#REF!</definedName>
    <definedName name="led86sem">#REF!</definedName>
    <definedName name="licerra" localSheetId="5">#REF!</definedName>
    <definedName name="licerra">#REF!</definedName>
    <definedName name="limata" localSheetId="5">#REF!</definedName>
    <definedName name="limata">#REF!</definedName>
    <definedName name="Linha">#REF!</definedName>
    <definedName name="Listaforn">'[13]AFO Janeiro'!$AZ$6:$AZ$49</definedName>
    <definedName name="lixa" localSheetId="5">#REF!</definedName>
    <definedName name="lixa">#REF!</definedName>
    <definedName name="lixa_carbureto" localSheetId="5">#REF!</definedName>
    <definedName name="lixa_carbureto">#REF!</definedName>
    <definedName name="Local">#REF!</definedName>
    <definedName name="LOCALOBRA">'[9]CAPA - FL.01'!$F$4</definedName>
    <definedName name="LS" localSheetId="5">[3]COMPOSIÇÕES!$G$3</definedName>
    <definedName name="LS">[4]COMPOSIÇÕES!$G$3</definedName>
    <definedName name="LSS">'[17]COMPOSIÇÃO CAPEX'!$H$3</definedName>
    <definedName name="luis">'[12]REAJU (2)'!$H$35</definedName>
    <definedName name="MACAÉ">#REF!</definedName>
    <definedName name="mangueira_cristal" localSheetId="5">#REF!</definedName>
    <definedName name="mangueira_cristal">#REF!</definedName>
    <definedName name="marco" localSheetId="5">#REF!</definedName>
    <definedName name="marco">#REF!</definedName>
    <definedName name="martelete" localSheetId="5">#REF!</definedName>
    <definedName name="martelete">#REF!</definedName>
    <definedName name="massa_acrilica" localSheetId="5">#REF!</definedName>
    <definedName name="massa_acrilica">#REF!</definedName>
    <definedName name="massa_pva" localSheetId="5">#REF!</definedName>
    <definedName name="massa_pva">#REF!</definedName>
    <definedName name="massa_vedacao" localSheetId="5">#REF!</definedName>
    <definedName name="massa_vedacao">#REF!</definedName>
    <definedName name="mastique" localSheetId="5">#REF!</definedName>
    <definedName name="mastique">#REF!</definedName>
    <definedName name="mds" localSheetId="5">#REF!</definedName>
    <definedName name="mds">#REF!</definedName>
    <definedName name="Media">#REF!</definedName>
    <definedName name="Mem">'[1]Mat Asf'!$C$37</definedName>
    <definedName name="mo_base" localSheetId="5">#REF!</definedName>
    <definedName name="mo_base">#REF!</definedName>
    <definedName name="mo_sub_base" localSheetId="5">#REF!</definedName>
    <definedName name="mo_sub_base">#REF!</definedName>
    <definedName name="mobase" localSheetId="5">#REF!</definedName>
    <definedName name="mobase">#REF!</definedName>
    <definedName name="mocomercial" localSheetId="5">#REF!</definedName>
    <definedName name="mocomercial">#REF!</definedName>
    <definedName name="molocal" localSheetId="5">#REF!</definedName>
    <definedName name="molocal">#REF!</definedName>
    <definedName name="mosub" localSheetId="5">#REF!</definedName>
    <definedName name="mosub">#REF!</definedName>
    <definedName name="muro" localSheetId="5">#REF!</definedName>
    <definedName name="muro">#REF!</definedName>
    <definedName name="nÁID" localSheetId="5">'[2]Aterro PonteSul'!#REF!</definedName>
    <definedName name="nÁID">'[2]Aterro PonteSul'!#REF!</definedName>
    <definedName name="Nathan">#REF!</definedName>
    <definedName name="neorex_49_50_8" localSheetId="5">#REF!</definedName>
    <definedName name="neorex_49_50_8">#REF!</definedName>
    <definedName name="nomeforne">'[13]AFO Janeiro'!$AZ$6:$AZ$109</definedName>
    <definedName name="OAC" localSheetId="5">#REF!</definedName>
    <definedName name="OAC">#REF!</definedName>
    <definedName name="OAE" localSheetId="5">#REF!</definedName>
    <definedName name="OAE">#REF!</definedName>
    <definedName name="OBRA">[18]Obra!$A$10:$H$399</definedName>
    <definedName name="OCOM" localSheetId="5">#REF!</definedName>
    <definedName name="OCOM">#REF!</definedName>
    <definedName name="oleo_linhaca" localSheetId="5">#REF!</definedName>
    <definedName name="oleo_linhaca">#REF!</definedName>
    <definedName name="Opção_Tributária">[5]!Tabela1[[#All],[Opção Tributária]]</definedName>
    <definedName name="Opções" localSheetId="5">'[19]Inputs Simulados'!$V$2:$V$3</definedName>
    <definedName name="Opções">'[20]Inputs Simulados'!$V$2:$V$3</definedName>
    <definedName name="Orçamento" localSheetId="5">#REF!</definedName>
    <definedName name="Orçamento">#REF!</definedName>
    <definedName name="ordem" localSheetId="5">#REF!</definedName>
    <definedName name="ordem">#REF!</definedName>
    <definedName name="orlando" localSheetId="5">#REF!</definedName>
    <definedName name="orlando">#REF!</definedName>
    <definedName name="pal1x1" localSheetId="5">#REF!</definedName>
    <definedName name="pal1x1">#REF!</definedName>
    <definedName name="parafuso_80" localSheetId="5">#REF!</definedName>
    <definedName name="parafuso_80">#REF!</definedName>
    <definedName name="PARAM_FIS_2">'[21]CAPA - FL.01'!$X$26</definedName>
    <definedName name="pastilha_2_2" localSheetId="5">#REF!</definedName>
    <definedName name="pastilha_2_2">#REF!</definedName>
    <definedName name="patrolamento" localSheetId="5">#REF!</definedName>
    <definedName name="patrolamento">#REF!</definedName>
    <definedName name="pavi" localSheetId="5">#REF!</definedName>
    <definedName name="pavi">#REF!</definedName>
    <definedName name="pcat" localSheetId="5">#REF!</definedName>
    <definedName name="pcat">#REF!</definedName>
    <definedName name="pdmt" localSheetId="5">#REF!</definedName>
    <definedName name="pdmt">#REF!</definedName>
    <definedName name="pdmt1000" localSheetId="5">#REF!</definedName>
    <definedName name="pdmt1000">#REF!</definedName>
    <definedName name="pdmt1200" localSheetId="5">#REF!</definedName>
    <definedName name="pdmt1200">#REF!</definedName>
    <definedName name="pdmt200" localSheetId="5">#REF!</definedName>
    <definedName name="pdmt200">#REF!</definedName>
    <definedName name="pdmt400" localSheetId="5">#REF!</definedName>
    <definedName name="pdmt400">#REF!</definedName>
    <definedName name="pdmt50" localSheetId="5">#REF!</definedName>
    <definedName name="pdmt50">#REF!</definedName>
    <definedName name="pdmt600" localSheetId="5">#REF!</definedName>
    <definedName name="pdmt600">#REF!</definedName>
    <definedName name="pdmt800" localSheetId="5">#REF!</definedName>
    <definedName name="pdmt800">#REF!</definedName>
    <definedName name="PEDREIRA" localSheetId="5">#REF!</definedName>
    <definedName name="PEDREIRA">#REF!</definedName>
    <definedName name="pedreiro" localSheetId="5">#REF!</definedName>
    <definedName name="pedreiro">#REF!</definedName>
    <definedName name="perac" localSheetId="5">#REF!</definedName>
    <definedName name="perac">#REF!</definedName>
    <definedName name="persim" localSheetId="5">#REF!</definedName>
    <definedName name="persim">#REF!</definedName>
    <definedName name="pigmento" localSheetId="5">#REF!</definedName>
    <definedName name="pigmento">#REF!</definedName>
    <definedName name="pil2x05" localSheetId="5">#REF!</definedName>
    <definedName name="pil2x05">#REF!</definedName>
    <definedName name="pil2x1" localSheetId="5">#REF!</definedName>
    <definedName name="pil2x1">#REF!</definedName>
    <definedName name="pinho_2.5_30" localSheetId="5">#REF!</definedName>
    <definedName name="pinho_2.5_30">#REF!</definedName>
    <definedName name="pino" localSheetId="5">#REF!</definedName>
    <definedName name="pino">#REF!</definedName>
    <definedName name="pintor" localSheetId="5">#REF!</definedName>
    <definedName name="pintor">#REF!</definedName>
    <definedName name="pir" localSheetId="5">#REF!</definedName>
    <definedName name="pir">#REF!</definedName>
    <definedName name="piso_ceramico" localSheetId="5">#REF!</definedName>
    <definedName name="piso_ceramico">#REF!</definedName>
    <definedName name="Planta">#REF!</definedName>
    <definedName name="plastificado_12" localSheetId="5">#REF!</definedName>
    <definedName name="plastificado_12">#REF!</definedName>
    <definedName name="poceiro" localSheetId="5">#REF!</definedName>
    <definedName name="poceiro">#REF!</definedName>
    <definedName name="pontalete_3_3" localSheetId="5">#REF!</definedName>
    <definedName name="pontalete_3_3">#REF!</definedName>
    <definedName name="porta_60" localSheetId="5">#REF!</definedName>
    <definedName name="porta_60">#REF!</definedName>
    <definedName name="porta_72" localSheetId="5">#REF!</definedName>
    <definedName name="porta_72">#REF!</definedName>
    <definedName name="porta_82" localSheetId="5">#REF!</definedName>
    <definedName name="porta_82">#REF!</definedName>
    <definedName name="porta_92" localSheetId="5">#REF!</definedName>
    <definedName name="porta_92">#REF!</definedName>
    <definedName name="portfiscal" localSheetId="5">#REF!</definedName>
    <definedName name="portfiscal">#REF!</definedName>
    <definedName name="portm1" localSheetId="5">#REF!</definedName>
    <definedName name="portm1">#REF!</definedName>
    <definedName name="portm2" localSheetId="5">#REF!</definedName>
    <definedName name="portm2">#REF!</definedName>
    <definedName name="poste" localSheetId="5">#REF!</definedName>
    <definedName name="poste">#REF!</definedName>
    <definedName name="poste_pre" localSheetId="5">#REF!</definedName>
    <definedName name="poste_pre">#REF!</definedName>
    <definedName name="PRAZO_ORC">'[8]CAPA - FL.01'!$U$30</definedName>
    <definedName name="prego" localSheetId="5">#REF!</definedName>
    <definedName name="prego">#REF!</definedName>
    <definedName name="prego10x10" localSheetId="5">#REF!</definedName>
    <definedName name="prego10x10">#REF!</definedName>
    <definedName name="PRINT1">#REF!</definedName>
    <definedName name="PRINT2">#REF!</definedName>
    <definedName name="PRINTA">#REF!</definedName>
    <definedName name="pro" localSheetId="5">#REF!</definedName>
    <definedName name="pro">#REF!</definedName>
    <definedName name="Produto">#REF!</definedName>
    <definedName name="projecao">#REF!</definedName>
    <definedName name="PW">#REF!</definedName>
    <definedName name="PW_Med">#REF!</definedName>
    <definedName name="PWW">#REF!</definedName>
    <definedName name="pz" localSheetId="5">#REF!</definedName>
    <definedName name="pz">#REF!</definedName>
    <definedName name="RCF">#REF!</definedName>
    <definedName name="rdreno" localSheetId="5">#REF!</definedName>
    <definedName name="rdreno">#REF!</definedName>
    <definedName name="reatd" localSheetId="5">#REF!</definedName>
    <definedName name="reatd">#REF!</definedName>
    <definedName name="reatgd" localSheetId="5">#REF!</definedName>
    <definedName name="reatgd">#REF!</definedName>
    <definedName name="reatgs" localSheetId="5">#REF!</definedName>
    <definedName name="reatgs">#REF!</definedName>
    <definedName name="reatgt" localSheetId="5">[2]DMT_EV!#REF!</definedName>
    <definedName name="reatgt">[2]DMT_EV!#REF!</definedName>
    <definedName name="reator" localSheetId="5">#REF!</definedName>
    <definedName name="reator">#REF!</definedName>
    <definedName name="reator_pre" localSheetId="5">#REF!</definedName>
    <definedName name="reator_pre">#REF!</definedName>
    <definedName name="reats" localSheetId="5">#REF!</definedName>
    <definedName name="reats">#REF!</definedName>
    <definedName name="reatt" localSheetId="5">#REF!</definedName>
    <definedName name="reatt">#REF!</definedName>
    <definedName name="RECIFE">#REF!</definedName>
    <definedName name="referência" localSheetId="5">#REF!</definedName>
    <definedName name="referência">#REF!</definedName>
    <definedName name="Regiao">#REF!</definedName>
    <definedName name="Região">#REF!</definedName>
    <definedName name="regua_vibratoria" localSheetId="5">#REF!</definedName>
    <definedName name="regua_vibratoria">#REF!</definedName>
    <definedName name="REGULA" localSheetId="5">#REF!</definedName>
    <definedName name="REGULA">#REF!</definedName>
    <definedName name="rejunte" localSheetId="5">#REF!</definedName>
    <definedName name="rejunte">#REF!</definedName>
    <definedName name="RelatoriosInternos">#REF!</definedName>
    <definedName name="Rele" localSheetId="5">#REF!</definedName>
    <definedName name="Rele">#REF!</definedName>
    <definedName name="Rele_pre" localSheetId="5">#REF!</definedName>
    <definedName name="Rele_pre">#REF!</definedName>
    <definedName name="REMOÇÃO" localSheetId="5">#REF!</definedName>
    <definedName name="REMOÇÃO">#REF!</definedName>
    <definedName name="removedor" localSheetId="5">#REF!</definedName>
    <definedName name="removedor">#REF!</definedName>
    <definedName name="renderoc" localSheetId="5">#REF!</definedName>
    <definedName name="renderoc">#REF!</definedName>
    <definedName name="resinado_10" localSheetId="5">#REF!</definedName>
    <definedName name="resinado_10">#REF!</definedName>
    <definedName name="resinado_12" localSheetId="5">#REF!</definedName>
    <definedName name="resinado_12">#REF!</definedName>
    <definedName name="resinado_18" localSheetId="5">#REF!</definedName>
    <definedName name="resinado_18">#REF!</definedName>
    <definedName name="resinado_6" localSheetId="5">#REF!</definedName>
    <definedName name="resinado_6">#REF!</definedName>
    <definedName name="RHODIA">#REF!</definedName>
    <definedName name="RJ">#REF!</definedName>
    <definedName name="RJ_M">#REF!</definedName>
    <definedName name="RJ_Med">#REF!</definedName>
    <definedName name="RNC">[22]RNC!$S$5:$S$6</definedName>
    <definedName name="roac" localSheetId="5">#REF!</definedName>
    <definedName name="roac">#REF!</definedName>
    <definedName name="roae" localSheetId="5">#REF!</definedName>
    <definedName name="roae">#REF!</definedName>
    <definedName name="roc" localSheetId="5">#REF!</definedName>
    <definedName name="roc">#REF!</definedName>
    <definedName name="rodape_madeira" localSheetId="5">#REF!</definedName>
    <definedName name="rodape_madeira">#REF!</definedName>
    <definedName name="rodovia" localSheetId="5">#REF!</definedName>
    <definedName name="rodovia">#REF!</definedName>
    <definedName name="rpavi" localSheetId="5">#REF!</definedName>
    <definedName name="rpavi">#REF!</definedName>
    <definedName name="RR_2C" localSheetId="5">#REF!</definedName>
    <definedName name="RR_2C">#REF!</definedName>
    <definedName name="rrcerca" localSheetId="5">#REF!</definedName>
    <definedName name="rrcerca">#REF!</definedName>
    <definedName name="rsinal" localSheetId="5">#REF!</definedName>
    <definedName name="rsinal">#REF!</definedName>
    <definedName name="rterra" localSheetId="5">#REF!</definedName>
    <definedName name="rterra">#REF!</definedName>
    <definedName name="SÁL_ELET" localSheetId="5">#REF!</definedName>
    <definedName name="SÁL_ELET">#REF!</definedName>
    <definedName name="sarrafo_10" localSheetId="5">#REF!</definedName>
    <definedName name="sarrafo_10">#REF!</definedName>
    <definedName name="saterro" localSheetId="5">#REF!</definedName>
    <definedName name="saterro">#REF!</definedName>
    <definedName name="scat" localSheetId="5">#REF!</definedName>
    <definedName name="scat">#REF!</definedName>
    <definedName name="scorte" localSheetId="5">#REF!</definedName>
    <definedName name="scorte">#REF!</definedName>
    <definedName name="sdmt" localSheetId="5">#REF!</definedName>
    <definedName name="sdmt">#REF!</definedName>
    <definedName name="sdmt1000" localSheetId="5">#REF!</definedName>
    <definedName name="sdmt1000">#REF!</definedName>
    <definedName name="sdmt1200" localSheetId="5">#REF!</definedName>
    <definedName name="sdmt1200">#REF!</definedName>
    <definedName name="sdmt200" localSheetId="5">#REF!</definedName>
    <definedName name="sdmt200">#REF!</definedName>
    <definedName name="sdmt400" localSheetId="5">#REF!</definedName>
    <definedName name="sdmt400">#REF!</definedName>
    <definedName name="sdmt50" localSheetId="5">#REF!</definedName>
    <definedName name="sdmt50">#REF!</definedName>
    <definedName name="sdmt600" localSheetId="5">#REF!</definedName>
    <definedName name="sdmt600">#REF!</definedName>
    <definedName name="sdmt800" localSheetId="5">#REF!</definedName>
    <definedName name="sdmt800">#REF!</definedName>
    <definedName name="sebastiao">#REF!</definedName>
    <definedName name="Segmento">[23]!Tabela1[#All]</definedName>
    <definedName name="selador" localSheetId="5">#REF!</definedName>
    <definedName name="selador">#REF!</definedName>
    <definedName name="Selecao">#REF!</definedName>
    <definedName name="Seleção">#REF!</definedName>
    <definedName name="SERTAO">#REF!</definedName>
    <definedName name="SERTÃO">#REF!</definedName>
    <definedName name="servente" localSheetId="5">#REF!</definedName>
    <definedName name="servente">#REF!</definedName>
    <definedName name="Serviços">[24]Serviços!$A$3:$AF$1403</definedName>
    <definedName name="silicone" localSheetId="5">#REF!</definedName>
    <definedName name="silicone">#REF!</definedName>
    <definedName name="SINALI" localSheetId="5">#REF!</definedName>
    <definedName name="SINALI">#REF!</definedName>
    <definedName name="SJC">#REF!</definedName>
    <definedName name="SJCAMPOS">#REF!</definedName>
    <definedName name="soda_caustica" localSheetId="5">#REF!</definedName>
    <definedName name="soda_caustica">#REF!</definedName>
    <definedName name="Status_Documentos">[23]!Tabela2[[#All],[Status Documentos]]</definedName>
    <definedName name="statusdoc">#REF!</definedName>
    <definedName name="STZ">#REF!</definedName>
    <definedName name="subrog" localSheetId="5">#REF!</definedName>
    <definedName name="subrog">#REF!</definedName>
    <definedName name="Sudeste">#REF!</definedName>
    <definedName name="Sul">#REF!</definedName>
    <definedName name="taco_madeira" localSheetId="5">#REF!</definedName>
    <definedName name="taco_madeira">#REF!</definedName>
    <definedName name="TAXA" localSheetId="5">#REF!</definedName>
    <definedName name="TAXA">#REF!</definedName>
    <definedName name="taxa_bomb" localSheetId="5">#REF!</definedName>
    <definedName name="taxa_bomb">#REF!</definedName>
    <definedName name="tcat" localSheetId="5">#REF!</definedName>
    <definedName name="tcat">#REF!</definedName>
    <definedName name="tela_q98" localSheetId="5">#REF!</definedName>
    <definedName name="tela_q98">#REF!</definedName>
    <definedName name="telha_fibrocimento_4mm" localSheetId="5">#REF!</definedName>
    <definedName name="telha_fibrocimento_4mm">#REF!</definedName>
    <definedName name="terra" localSheetId="5">#REF!</definedName>
    <definedName name="terra">#REF!</definedName>
    <definedName name="teste" localSheetId="5">#REF!</definedName>
    <definedName name="teste">#REF!</definedName>
    <definedName name="teste2" localSheetId="5">#REF!</definedName>
    <definedName name="teste2">#REF!</definedName>
    <definedName name="text" localSheetId="5">#REF!</definedName>
    <definedName name="text">#REF!</definedName>
    <definedName name="tijolo_comum_5_10_20" localSheetId="5">#REF!</definedName>
    <definedName name="tijolo_comum_5_10_20">#REF!</definedName>
    <definedName name="tijolo_laminado" localSheetId="5">#REF!</definedName>
    <definedName name="tijolo_laminado">#REF!</definedName>
    <definedName name="tinta_emborrachada" localSheetId="5">#REF!</definedName>
    <definedName name="tinta_emborrachada">#REF!</definedName>
    <definedName name="tinta_epoxi" localSheetId="5">#REF!</definedName>
    <definedName name="tinta_epoxi">#REF!</definedName>
    <definedName name="Tipo">#REF!</definedName>
    <definedName name="Tipo_Empresa">[23]!Tabela9[[#All],[Tipo Empresa]]</definedName>
    <definedName name="trecho" localSheetId="5">#REF!</definedName>
    <definedName name="trecho">#REF!</definedName>
    <definedName name="Treinamentos">#REF!</definedName>
    <definedName name="TributoxTipo">[5]!Tabela2[#All]</definedName>
    <definedName name="TSD" localSheetId="5">#REF!</definedName>
    <definedName name="TSD">#REF!</definedName>
    <definedName name="TSs" localSheetId="5">#REF!</definedName>
    <definedName name="TSs">#REF!</definedName>
    <definedName name="tubo_conc_1000" localSheetId="5">#REF!</definedName>
    <definedName name="tubo_conc_1000">#REF!</definedName>
    <definedName name="tubo_conc_1200" localSheetId="5">#REF!</definedName>
    <definedName name="tubo_conc_1200">#REF!</definedName>
    <definedName name="tubo_conc_1500" localSheetId="5">#REF!</definedName>
    <definedName name="tubo_conc_1500">#REF!</definedName>
    <definedName name="tubo_conc_300" localSheetId="5">#REF!</definedName>
    <definedName name="tubo_conc_300">#REF!</definedName>
    <definedName name="tubo_conc_400" localSheetId="5">#REF!</definedName>
    <definedName name="tubo_conc_400">#REF!</definedName>
    <definedName name="tubo_conc_500" localSheetId="5">#REF!</definedName>
    <definedName name="tubo_conc_500">#REF!</definedName>
    <definedName name="tubo_conc_600" localSheetId="5">#REF!</definedName>
    <definedName name="tubo_conc_600">#REF!</definedName>
    <definedName name="tubo_conc_800" localSheetId="5">#REF!</definedName>
    <definedName name="tubo_conc_800">#REF!</definedName>
    <definedName name="TURNO">'[21]VALOR AGREGADO - H. EXTRA FL.10'!$V$8</definedName>
    <definedName name="Unidade">#REF!</definedName>
    <definedName name="valeta" localSheetId="5">#REF!</definedName>
    <definedName name="valeta">#REF!</definedName>
    <definedName name="VALOR_REAIS">'[8]CAPA - FL.01'!$E$38</definedName>
    <definedName name="Var_DolarF">#REF!</definedName>
    <definedName name="Var_DolarM">#REF!</definedName>
    <definedName name="VARGINHA">#REF!</definedName>
    <definedName name="vedacit" localSheetId="5">#REF!</definedName>
    <definedName name="vedacit">#REF!</definedName>
    <definedName name="verniz" localSheetId="5">#REF!</definedName>
    <definedName name="verniz">#REF!</definedName>
    <definedName name="verniz_concreto" localSheetId="5">#REF!</definedName>
    <definedName name="verniz_concreto">#REF!</definedName>
    <definedName name="viga_6_12" localSheetId="5">#REF!</definedName>
    <definedName name="viga_6_12">#REF!</definedName>
    <definedName name="Vitoria">#REF!</definedName>
    <definedName name="volbase" localSheetId="5">#REF!</definedName>
    <definedName name="volbase">#REF!</definedName>
    <definedName name="volsub" localSheetId="5">#REF!</definedName>
    <definedName name="volsub">#REF!</definedName>
    <definedName name="VRG">#REF!</definedName>
    <definedName name="x">[25]!Tabela5[#All]</definedName>
    <definedName name="YESNO">[5]!Tabela3[[#All],[STATUS]]</definedName>
    <definedName name="zarcao" localSheetId="5">#REF!</definedName>
    <definedName name="zarcao">#REF!</definedName>
    <definedName name="zebra" localSheetId="5">#REF!</definedName>
    <definedName name="zebra">#REF!</definedName>
    <definedName name="zenil" localSheetId="5">#REF!</definedName>
    <definedName name="zeni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7" i="6" l="1"/>
  <c r="A65" i="6"/>
  <c r="A63" i="6"/>
  <c r="A61" i="6"/>
  <c r="A59" i="6"/>
  <c r="A57" i="6"/>
  <c r="A55" i="6"/>
  <c r="C52" i="3"/>
  <c r="C8" i="4"/>
  <c r="C37" i="3" l="1"/>
  <c r="G56" i="3"/>
  <c r="C57" i="3"/>
  <c r="G35" i="4" a="1"/>
  <c r="K35" i="4" s="1"/>
  <c r="BS35" i="4" s="1"/>
  <c r="BS9" i="4" s="1"/>
  <c r="C9" i="4"/>
  <c r="CP9" i="4" s="1"/>
  <c r="C14" i="4"/>
  <c r="DO9" i="4"/>
  <c r="DN9" i="4"/>
  <c r="DM9" i="4"/>
  <c r="DJ9" i="4"/>
  <c r="DI9" i="4"/>
  <c r="DH9" i="4"/>
  <c r="DG9" i="4"/>
  <c r="DF9" i="4"/>
  <c r="DE9" i="4"/>
  <c r="DB9" i="4"/>
  <c r="DA9" i="4"/>
  <c r="CZ9" i="4"/>
  <c r="CY9" i="4"/>
  <c r="CX9" i="4"/>
  <c r="CW9" i="4"/>
  <c r="CV9" i="4"/>
  <c r="CU9" i="4"/>
  <c r="CT9" i="4"/>
  <c r="CS9" i="4"/>
  <c r="CR9" i="4"/>
  <c r="CQ9" i="4"/>
  <c r="CI9" i="4"/>
  <c r="CH9" i="4"/>
  <c r="CG9" i="4"/>
  <c r="CD9" i="4"/>
  <c r="CC9" i="4"/>
  <c r="CB9" i="4"/>
  <c r="CA9" i="4"/>
  <c r="BZ9" i="4"/>
  <c r="BY9" i="4"/>
  <c r="BV9" i="4"/>
  <c r="BU9" i="4"/>
  <c r="BT9" i="4"/>
  <c r="BN9" i="4"/>
  <c r="BM9" i="4"/>
  <c r="BL9" i="4"/>
  <c r="BK9" i="4"/>
  <c r="BC9" i="4"/>
  <c r="BB9" i="4"/>
  <c r="BA9" i="4"/>
  <c r="AX9" i="4"/>
  <c r="AW9" i="4"/>
  <c r="AV9" i="4"/>
  <c r="AU9" i="4"/>
  <c r="AT9" i="4"/>
  <c r="AS9" i="4"/>
  <c r="AP9" i="4"/>
  <c r="AO9" i="4"/>
  <c r="AN9" i="4"/>
  <c r="AM9" i="4"/>
  <c r="AL9" i="4"/>
  <c r="AK9" i="4"/>
  <c r="AJ9" i="4"/>
  <c r="AI9" i="4"/>
  <c r="AH9" i="4"/>
  <c r="AG9" i="4"/>
  <c r="AF9" i="4"/>
  <c r="AE9" i="4"/>
  <c r="AD9" i="4"/>
  <c r="W9" i="4"/>
  <c r="V9" i="4"/>
  <c r="U9" i="4"/>
  <c r="R9" i="4"/>
  <c r="Q9" i="4"/>
  <c r="P9" i="4"/>
  <c r="O9" i="4"/>
  <c r="N9" i="4"/>
  <c r="M9" i="4"/>
  <c r="F9" i="4"/>
  <c r="DU8" i="4"/>
  <c r="DT8" i="4"/>
  <c r="DS8" i="4"/>
  <c r="DR8" i="4"/>
  <c r="DQ8" i="4"/>
  <c r="DP8" i="4"/>
  <c r="DO8" i="4"/>
  <c r="DN8" i="4"/>
  <c r="DM8" i="4"/>
  <c r="DL8" i="4"/>
  <c r="DK8" i="4"/>
  <c r="DJ8" i="4"/>
  <c r="DI8" i="4"/>
  <c r="DH8" i="4"/>
  <c r="DG8" i="4"/>
  <c r="DF8" i="4"/>
  <c r="DE8" i="4"/>
  <c r="DD8" i="4"/>
  <c r="DC8" i="4"/>
  <c r="DB8" i="4"/>
  <c r="DA8" i="4"/>
  <c r="CZ8" i="4"/>
  <c r="CY8" i="4"/>
  <c r="CX8" i="4"/>
  <c r="CW8" i="4"/>
  <c r="CV8" i="4"/>
  <c r="CU8" i="4"/>
  <c r="CT8" i="4"/>
  <c r="CS8" i="4"/>
  <c r="CR8" i="4"/>
  <c r="CQ8" i="4"/>
  <c r="CP8" i="4"/>
  <c r="CO8" i="4"/>
  <c r="CN8" i="4"/>
  <c r="CM8" i="4"/>
  <c r="CL8" i="4"/>
  <c r="CK8" i="4"/>
  <c r="CJ8" i="4"/>
  <c r="CI8" i="4"/>
  <c r="CH8" i="4"/>
  <c r="CG8" i="4"/>
  <c r="CF8" i="4"/>
  <c r="CE8" i="4"/>
  <c r="CD8" i="4"/>
  <c r="CC8" i="4"/>
  <c r="CB8" i="4"/>
  <c r="CA8" i="4"/>
  <c r="BZ8" i="4"/>
  <c r="BY8" i="4"/>
  <c r="BX8" i="4"/>
  <c r="BW8" i="4"/>
  <c r="BV8" i="4"/>
  <c r="BU8" i="4"/>
  <c r="BT8" i="4"/>
  <c r="BS8" i="4"/>
  <c r="BR8" i="4"/>
  <c r="BQ8" i="4"/>
  <c r="BP8" i="4"/>
  <c r="BO8" i="4"/>
  <c r="BN8" i="4"/>
  <c r="BM8" i="4"/>
  <c r="BL8" i="4"/>
  <c r="BK8" i="4"/>
  <c r="BJ8" i="4"/>
  <c r="BI8" i="4"/>
  <c r="BH8" i="4"/>
  <c r="BG8" i="4"/>
  <c r="BF8" i="4"/>
  <c r="BE8" i="4"/>
  <c r="BD8" i="4"/>
  <c r="BC8" i="4"/>
  <c r="BB8" i="4"/>
  <c r="BA8" i="4"/>
  <c r="AZ8" i="4"/>
  <c r="AY8" i="4"/>
  <c r="AX8" i="4"/>
  <c r="AW8" i="4"/>
  <c r="AV8" i="4"/>
  <c r="AU8" i="4"/>
  <c r="AT8" i="4"/>
  <c r="AS8" i="4"/>
  <c r="AR8" i="4"/>
  <c r="AQ8" i="4"/>
  <c r="AP8"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F8" i="4"/>
  <c r="DU7" i="4"/>
  <c r="DT7" i="4"/>
  <c r="DS7" i="4"/>
  <c r="DR7" i="4"/>
  <c r="DQ7" i="4"/>
  <c r="DP7" i="4"/>
  <c r="DO7" i="4"/>
  <c r="DN7" i="4"/>
  <c r="DM7" i="4"/>
  <c r="DL7" i="4"/>
  <c r="DK7" i="4"/>
  <c r="DJ7" i="4"/>
  <c r="DI7" i="4"/>
  <c r="DH7" i="4"/>
  <c r="DG7" i="4"/>
  <c r="DF7" i="4"/>
  <c r="DE7" i="4"/>
  <c r="DD7" i="4"/>
  <c r="DC7" i="4"/>
  <c r="DB7" i="4"/>
  <c r="DA7" i="4"/>
  <c r="CZ7" i="4"/>
  <c r="CY7" i="4"/>
  <c r="CX7" i="4"/>
  <c r="CW7" i="4"/>
  <c r="CV7" i="4"/>
  <c r="CU7" i="4"/>
  <c r="CT7" i="4"/>
  <c r="CS7" i="4"/>
  <c r="CR7" i="4"/>
  <c r="CQ7" i="4"/>
  <c r="CP7" i="4"/>
  <c r="CO7" i="4"/>
  <c r="CN7" i="4"/>
  <c r="CM7" i="4"/>
  <c r="CL7" i="4"/>
  <c r="CK7" i="4"/>
  <c r="CJ7" i="4"/>
  <c r="CI7" i="4"/>
  <c r="CH7" i="4"/>
  <c r="CG7" i="4"/>
  <c r="CF7" i="4"/>
  <c r="CE7" i="4"/>
  <c r="CD7" i="4"/>
  <c r="CC7" i="4"/>
  <c r="CB7" i="4"/>
  <c r="CA7" i="4"/>
  <c r="BZ7" i="4"/>
  <c r="BY7" i="4"/>
  <c r="BX7" i="4"/>
  <c r="BW7" i="4"/>
  <c r="BV7" i="4"/>
  <c r="BU7" i="4"/>
  <c r="BT7" i="4"/>
  <c r="BS7" i="4"/>
  <c r="BR7" i="4"/>
  <c r="BQ7" i="4"/>
  <c r="BP7" i="4"/>
  <c r="BO7" i="4"/>
  <c r="BN7" i="4"/>
  <c r="BM7" i="4"/>
  <c r="BL7" i="4"/>
  <c r="BK7" i="4"/>
  <c r="BJ7" i="4"/>
  <c r="BI7" i="4"/>
  <c r="BH7" i="4"/>
  <c r="BG7" i="4"/>
  <c r="BF7" i="4"/>
  <c r="BE7" i="4"/>
  <c r="BD7" i="4"/>
  <c r="BC7" i="4"/>
  <c r="BB7" i="4"/>
  <c r="BA7" i="4"/>
  <c r="AZ7" i="4"/>
  <c r="AY7" i="4"/>
  <c r="AX7" i="4"/>
  <c r="AW7" i="4"/>
  <c r="AV7" i="4"/>
  <c r="AU7" i="4"/>
  <c r="AT7" i="4"/>
  <c r="AS7" i="4"/>
  <c r="AR7" i="4"/>
  <c r="AQ7" i="4"/>
  <c r="AP7" i="4"/>
  <c r="AO7" i="4"/>
  <c r="AN7"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G7" i="4"/>
  <c r="DU14" i="4"/>
  <c r="DT14" i="4"/>
  <c r="DS14" i="4"/>
  <c r="DR14" i="4"/>
  <c r="DQ14" i="4"/>
  <c r="DP14" i="4"/>
  <c r="DO14" i="4"/>
  <c r="DN14" i="4"/>
  <c r="DM14" i="4"/>
  <c r="DL14" i="4"/>
  <c r="DK14" i="4"/>
  <c r="DJ14" i="4"/>
  <c r="DI14" i="4"/>
  <c r="DH14" i="4"/>
  <c r="DG14" i="4"/>
  <c r="DF14" i="4"/>
  <c r="DE14" i="4"/>
  <c r="DD14" i="4"/>
  <c r="DC14" i="4"/>
  <c r="DB14" i="4"/>
  <c r="DA14" i="4"/>
  <c r="CZ14" i="4"/>
  <c r="CY14" i="4"/>
  <c r="CX14" i="4"/>
  <c r="CW14" i="4"/>
  <c r="CV14" i="4"/>
  <c r="CU14" i="4"/>
  <c r="CT14" i="4"/>
  <c r="CS14" i="4"/>
  <c r="CR14" i="4"/>
  <c r="CQ14" i="4"/>
  <c r="CP14" i="4"/>
  <c r="CO14" i="4"/>
  <c r="CN14" i="4"/>
  <c r="CM14" i="4"/>
  <c r="CL14" i="4"/>
  <c r="CK14" i="4"/>
  <c r="CJ14" i="4"/>
  <c r="CI14" i="4"/>
  <c r="CH14" i="4"/>
  <c r="CG14" i="4"/>
  <c r="CF14" i="4"/>
  <c r="CE14" i="4"/>
  <c r="CD14" i="4"/>
  <c r="CC14" i="4"/>
  <c r="CB14" i="4"/>
  <c r="CA14" i="4"/>
  <c r="BZ14" i="4"/>
  <c r="BY14" i="4"/>
  <c r="BX14" i="4"/>
  <c r="BW14" i="4"/>
  <c r="BV14" i="4"/>
  <c r="BU14" i="4"/>
  <c r="BT14" i="4"/>
  <c r="BS14" i="4"/>
  <c r="BR14" i="4"/>
  <c r="BQ14" i="4"/>
  <c r="BP14" i="4"/>
  <c r="BO14" i="4"/>
  <c r="BN14" i="4"/>
  <c r="BM14" i="4"/>
  <c r="BL14" i="4"/>
  <c r="BK14" i="4"/>
  <c r="BJ14" i="4"/>
  <c r="BI14" i="4"/>
  <c r="BH14" i="4"/>
  <c r="BG14" i="4"/>
  <c r="BF14" i="4"/>
  <c r="BE14" i="4"/>
  <c r="BD14" i="4"/>
  <c r="BC14" i="4"/>
  <c r="BB14" i="4"/>
  <c r="BA14" i="4"/>
  <c r="AZ14" i="4"/>
  <c r="AY14" i="4"/>
  <c r="AX14" i="4"/>
  <c r="AW14" i="4"/>
  <c r="AV14" i="4"/>
  <c r="AU14" i="4"/>
  <c r="AT14" i="4"/>
  <c r="AS14" i="4"/>
  <c r="AR14" i="4"/>
  <c r="AQ14" i="4"/>
  <c r="AP14" i="4"/>
  <c r="AO14" i="4"/>
  <c r="AN14"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H14" i="4"/>
  <c r="G14" i="4"/>
  <c r="F14" i="4"/>
  <c r="DU13" i="4"/>
  <c r="DT13" i="4"/>
  <c r="DS13" i="4"/>
  <c r="DR13" i="4"/>
  <c r="DQ13" i="4"/>
  <c r="DP13" i="4"/>
  <c r="DO13" i="4"/>
  <c r="DN13" i="4"/>
  <c r="DM13" i="4"/>
  <c r="DL13" i="4"/>
  <c r="DK13" i="4"/>
  <c r="DJ13" i="4"/>
  <c r="DI13" i="4"/>
  <c r="DH13" i="4"/>
  <c r="DG13" i="4"/>
  <c r="DF13" i="4"/>
  <c r="DE13" i="4"/>
  <c r="DD13" i="4"/>
  <c r="DC13" i="4"/>
  <c r="DB13" i="4"/>
  <c r="DA13" i="4"/>
  <c r="CZ13" i="4"/>
  <c r="CY13" i="4"/>
  <c r="CX13" i="4"/>
  <c r="CW13" i="4"/>
  <c r="CV13" i="4"/>
  <c r="CU13" i="4"/>
  <c r="CT13" i="4"/>
  <c r="CS13" i="4"/>
  <c r="CR13" i="4"/>
  <c r="CQ13" i="4"/>
  <c r="CP13" i="4"/>
  <c r="CO13" i="4"/>
  <c r="CN13" i="4"/>
  <c r="CM13" i="4"/>
  <c r="CL13" i="4"/>
  <c r="CK13" i="4"/>
  <c r="CJ13" i="4"/>
  <c r="CI13" i="4"/>
  <c r="CH13" i="4"/>
  <c r="CG13" i="4"/>
  <c r="CF13" i="4"/>
  <c r="CE13" i="4"/>
  <c r="CD13" i="4"/>
  <c r="CC13" i="4"/>
  <c r="CB13" i="4"/>
  <c r="CA13" i="4"/>
  <c r="BZ13" i="4"/>
  <c r="BY13" i="4"/>
  <c r="BX13" i="4"/>
  <c r="BW13" i="4"/>
  <c r="BV13" i="4"/>
  <c r="BU13" i="4"/>
  <c r="BT13" i="4"/>
  <c r="BS13" i="4"/>
  <c r="BR13" i="4"/>
  <c r="BQ13" i="4"/>
  <c r="BP13" i="4"/>
  <c r="BO13" i="4"/>
  <c r="BN13" i="4"/>
  <c r="BM13" i="4"/>
  <c r="BL13" i="4"/>
  <c r="BK13" i="4"/>
  <c r="BJ13" i="4"/>
  <c r="BI13" i="4"/>
  <c r="BH13" i="4"/>
  <c r="BG13" i="4"/>
  <c r="BF13" i="4"/>
  <c r="BE13" i="4"/>
  <c r="BD13" i="4"/>
  <c r="BC13" i="4"/>
  <c r="BB13" i="4"/>
  <c r="BA13" i="4"/>
  <c r="AZ13" i="4"/>
  <c r="AY13" i="4"/>
  <c r="AX13" i="4"/>
  <c r="AW13" i="4"/>
  <c r="AV13" i="4"/>
  <c r="AU13" i="4"/>
  <c r="AT13" i="4"/>
  <c r="AS13" i="4"/>
  <c r="AR13" i="4"/>
  <c r="AQ13" i="4"/>
  <c r="AP13"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H13" i="4"/>
  <c r="G13" i="4"/>
  <c r="F13" i="4"/>
  <c r="E13" i="4" s="1"/>
  <c r="DU12" i="4"/>
  <c r="DT12" i="4"/>
  <c r="DS12" i="4"/>
  <c r="DR12" i="4"/>
  <c r="DQ12" i="4"/>
  <c r="DP12" i="4"/>
  <c r="DO12" i="4"/>
  <c r="DN12" i="4"/>
  <c r="DM12" i="4"/>
  <c r="DL12" i="4"/>
  <c r="DK12" i="4"/>
  <c r="DJ12" i="4"/>
  <c r="DI12" i="4"/>
  <c r="DH12" i="4"/>
  <c r="DG12" i="4"/>
  <c r="DF12" i="4"/>
  <c r="DE12" i="4"/>
  <c r="DD12" i="4"/>
  <c r="DC12" i="4"/>
  <c r="DB12" i="4"/>
  <c r="DA12" i="4"/>
  <c r="CZ12" i="4"/>
  <c r="CY12" i="4"/>
  <c r="CX12" i="4"/>
  <c r="CW12" i="4"/>
  <c r="CV12" i="4"/>
  <c r="CU12" i="4"/>
  <c r="CT12" i="4"/>
  <c r="CS12" i="4"/>
  <c r="CR12" i="4"/>
  <c r="CQ12" i="4"/>
  <c r="CP12" i="4"/>
  <c r="CO12" i="4"/>
  <c r="CN12" i="4"/>
  <c r="CM12" i="4"/>
  <c r="CL12" i="4"/>
  <c r="CK12" i="4"/>
  <c r="CJ12" i="4"/>
  <c r="CI12" i="4"/>
  <c r="CH12" i="4"/>
  <c r="CG12" i="4"/>
  <c r="CF12" i="4"/>
  <c r="CE12" i="4"/>
  <c r="CD12" i="4"/>
  <c r="CC12" i="4"/>
  <c r="CB12" i="4"/>
  <c r="CA12" i="4"/>
  <c r="BZ12" i="4"/>
  <c r="BY12" i="4"/>
  <c r="BX12" i="4"/>
  <c r="BW12" i="4"/>
  <c r="BV12" i="4"/>
  <c r="BU12" i="4"/>
  <c r="BT12" i="4"/>
  <c r="BS12" i="4"/>
  <c r="BR12" i="4"/>
  <c r="BQ12" i="4"/>
  <c r="BP12" i="4"/>
  <c r="BO12" i="4"/>
  <c r="BN12" i="4"/>
  <c r="BM12" i="4"/>
  <c r="BL12" i="4"/>
  <c r="BK12" i="4"/>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G34" i="4" a="1"/>
  <c r="H34" i="4" s="1"/>
  <c r="BP34" i="4" s="1"/>
  <c r="DU34" i="4"/>
  <c r="DT34" i="4"/>
  <c r="DS34" i="4"/>
  <c r="DR34" i="4"/>
  <c r="DQ34" i="4"/>
  <c r="DP34" i="4"/>
  <c r="DO34" i="4"/>
  <c r="DN34" i="4"/>
  <c r="DM34" i="4"/>
  <c r="DL34" i="4"/>
  <c r="DK34" i="4"/>
  <c r="DJ34" i="4"/>
  <c r="DI34" i="4"/>
  <c r="DH34" i="4"/>
  <c r="DG34" i="4"/>
  <c r="DF34" i="4"/>
  <c r="DE34" i="4"/>
  <c r="DD34" i="4"/>
  <c r="DC34" i="4"/>
  <c r="DB34" i="4"/>
  <c r="DA34" i="4"/>
  <c r="CZ34" i="4"/>
  <c r="CY34" i="4"/>
  <c r="CX34" i="4"/>
  <c r="CW34" i="4"/>
  <c r="CV34" i="4"/>
  <c r="CU34" i="4"/>
  <c r="CT34" i="4"/>
  <c r="CS34" i="4"/>
  <c r="CR34" i="4"/>
  <c r="CQ34" i="4"/>
  <c r="CP34" i="4"/>
  <c r="CO34" i="4"/>
  <c r="CN34" i="4"/>
  <c r="CM34" i="4"/>
  <c r="CL34" i="4"/>
  <c r="CK34" i="4"/>
  <c r="CJ34" i="4"/>
  <c r="CI34" i="4"/>
  <c r="CH34" i="4"/>
  <c r="CG34" i="4"/>
  <c r="CF34" i="4"/>
  <c r="CE34" i="4"/>
  <c r="CD34" i="4"/>
  <c r="CC34" i="4"/>
  <c r="CB34" i="4"/>
  <c r="CA34" i="4"/>
  <c r="BZ34" i="4"/>
  <c r="BY34" i="4"/>
  <c r="BX34" i="4"/>
  <c r="BW34" i="4"/>
  <c r="BV34" i="4"/>
  <c r="BU34" i="4"/>
  <c r="BT34" i="4"/>
  <c r="BN34" i="4"/>
  <c r="EF11" i="8"/>
  <c r="C13" i="8"/>
  <c r="E134" i="7"/>
  <c r="E133" i="7"/>
  <c r="E132" i="7"/>
  <c r="E131" i="7"/>
  <c r="E130" i="7"/>
  <c r="E129" i="7"/>
  <c r="E128" i="7"/>
  <c r="E127" i="7"/>
  <c r="E126" i="7"/>
  <c r="E125" i="7"/>
  <c r="E124" i="7"/>
  <c r="E123" i="7"/>
  <c r="E122" i="7"/>
  <c r="E121" i="7"/>
  <c r="E120" i="7"/>
  <c r="E119" i="7"/>
  <c r="E118" i="7"/>
  <c r="E117" i="7"/>
  <c r="E116" i="7"/>
  <c r="E115" i="7"/>
  <c r="E114" i="7"/>
  <c r="E113" i="7"/>
  <c r="E112" i="7"/>
  <c r="E111" i="7"/>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F20" i="6"/>
  <c r="EE20" i="6"/>
  <c r="ED20" i="6"/>
  <c r="EC20" i="6"/>
  <c r="EB20" i="6"/>
  <c r="EA20" i="6"/>
  <c r="DZ20" i="6"/>
  <c r="DY20" i="6"/>
  <c r="DX20" i="6"/>
  <c r="DW20" i="6"/>
  <c r="DV20" i="6"/>
  <c r="DU20" i="6"/>
  <c r="DT20" i="6"/>
  <c r="DS20" i="6"/>
  <c r="DR20" i="6"/>
  <c r="DQ20" i="6"/>
  <c r="DP20" i="6"/>
  <c r="DO20" i="6"/>
  <c r="DN20" i="6"/>
  <c r="DM20" i="6"/>
  <c r="DL20" i="6"/>
  <c r="DK20" i="6"/>
  <c r="DJ20" i="6"/>
  <c r="DI20" i="6"/>
  <c r="DH20" i="6"/>
  <c r="DG20" i="6"/>
  <c r="DF20" i="6"/>
  <c r="DE20" i="6"/>
  <c r="DD20" i="6"/>
  <c r="DC20" i="6"/>
  <c r="DB20" i="6"/>
  <c r="DA20" i="6"/>
  <c r="CZ20" i="6"/>
  <c r="CY20" i="6"/>
  <c r="CX20" i="6"/>
  <c r="CW20" i="6"/>
  <c r="CV20" i="6"/>
  <c r="CU20" i="6"/>
  <c r="CT20" i="6"/>
  <c r="CS20" i="6"/>
  <c r="CR20" i="6"/>
  <c r="CQ20" i="6"/>
  <c r="CP20" i="6"/>
  <c r="CO20" i="6"/>
  <c r="CN20" i="6"/>
  <c r="CM20" i="6"/>
  <c r="CL20" i="6"/>
  <c r="CK20" i="6"/>
  <c r="CJ20" i="6"/>
  <c r="CI20" i="6"/>
  <c r="CH20" i="6"/>
  <c r="CG20" i="6"/>
  <c r="CF20" i="6"/>
  <c r="CE20" i="6"/>
  <c r="CD20" i="6"/>
  <c r="CC20" i="6"/>
  <c r="CB20" i="6"/>
  <c r="CA20" i="6"/>
  <c r="BZ20" i="6"/>
  <c r="BY20" i="6"/>
  <c r="BX20" i="6"/>
  <c r="BW20" i="6"/>
  <c r="BV20" i="6"/>
  <c r="BU20" i="6"/>
  <c r="BT20" i="6"/>
  <c r="BS20" i="6"/>
  <c r="BR20" i="6"/>
  <c r="BQ20" i="6"/>
  <c r="BP20" i="6"/>
  <c r="BO20" i="6"/>
  <c r="BN20" i="6"/>
  <c r="BM20" i="6"/>
  <c r="BL20" i="6"/>
  <c r="BK20" i="6"/>
  <c r="BJ20" i="6"/>
  <c r="BI20" i="6"/>
  <c r="BH20" i="6"/>
  <c r="BG20" i="6"/>
  <c r="BF20" i="6"/>
  <c r="BE20" i="6"/>
  <c r="BD20" i="6"/>
  <c r="BC20" i="6"/>
  <c r="BB20" i="6"/>
  <c r="BA20" i="6"/>
  <c r="AZ20" i="6"/>
  <c r="AY20" i="6"/>
  <c r="AX20" i="6"/>
  <c r="AW20" i="6"/>
  <c r="AV20" i="6"/>
  <c r="AU20" i="6"/>
  <c r="AT20" i="6"/>
  <c r="AS20" i="6"/>
  <c r="AR20" i="6"/>
  <c r="AQ20" i="6"/>
  <c r="AP20" i="6"/>
  <c r="AO20" i="6"/>
  <c r="AN20" i="6"/>
  <c r="AM20" i="6"/>
  <c r="AL20" i="6"/>
  <c r="AK20" i="6"/>
  <c r="AJ20" i="6"/>
  <c r="AI20" i="6"/>
  <c r="AH20" i="6"/>
  <c r="AG20" i="6"/>
  <c r="AF20" i="6"/>
  <c r="AE20" i="6"/>
  <c r="AD20" i="6"/>
  <c r="AC20" i="6"/>
  <c r="AB20" i="6"/>
  <c r="AA20" i="6"/>
  <c r="Z20" i="6"/>
  <c r="Y20" i="6"/>
  <c r="X20" i="6"/>
  <c r="W20" i="6"/>
  <c r="V20" i="6"/>
  <c r="U20" i="6"/>
  <c r="T20" i="6"/>
  <c r="S20" i="6"/>
  <c r="R20" i="6"/>
  <c r="Q20" i="6"/>
  <c r="DU24" i="4"/>
  <c r="DT24" i="4"/>
  <c r="DS24" i="4"/>
  <c r="DR24" i="4"/>
  <c r="DQ24" i="4"/>
  <c r="DP24" i="4"/>
  <c r="DO24" i="4"/>
  <c r="DN24" i="4"/>
  <c r="DM24" i="4"/>
  <c r="DL24" i="4"/>
  <c r="DK24" i="4"/>
  <c r="DJ24" i="4"/>
  <c r="DI24" i="4"/>
  <c r="DH24" i="4"/>
  <c r="DG24" i="4"/>
  <c r="DF24" i="4"/>
  <c r="DE24" i="4"/>
  <c r="DD24" i="4"/>
  <c r="DC24" i="4"/>
  <c r="DB24" i="4"/>
  <c r="DA24" i="4"/>
  <c r="CZ24" i="4"/>
  <c r="CY24" i="4"/>
  <c r="CX24" i="4"/>
  <c r="CW24" i="4"/>
  <c r="CV24" i="4"/>
  <c r="CU24" i="4"/>
  <c r="CT24" i="4"/>
  <c r="CS24" i="4"/>
  <c r="CR24" i="4"/>
  <c r="CQ24" i="4"/>
  <c r="CP24" i="4"/>
  <c r="CO24" i="4"/>
  <c r="CN24" i="4"/>
  <c r="CM24" i="4"/>
  <c r="CL24" i="4"/>
  <c r="CK24" i="4"/>
  <c r="CJ24" i="4"/>
  <c r="CI24" i="4"/>
  <c r="CH24" i="4"/>
  <c r="CG24" i="4"/>
  <c r="CF24" i="4"/>
  <c r="CE24" i="4"/>
  <c r="CD24" i="4"/>
  <c r="CC24" i="4"/>
  <c r="CB24" i="4"/>
  <c r="CA24" i="4"/>
  <c r="BZ24" i="4"/>
  <c r="BY24" i="4"/>
  <c r="BX24" i="4"/>
  <c r="BW24" i="4"/>
  <c r="BV24" i="4"/>
  <c r="BU24" i="4"/>
  <c r="BT24" i="4"/>
  <c r="BS24" i="4"/>
  <c r="BR24" i="4"/>
  <c r="BQ24" i="4"/>
  <c r="BP24" i="4"/>
  <c r="BO24" i="4"/>
  <c r="BN24" i="4"/>
  <c r="BM24" i="4"/>
  <c r="BL24" i="4"/>
  <c r="BK24" i="4"/>
  <c r="BJ24" i="4"/>
  <c r="BI24" i="4"/>
  <c r="BH24" i="4"/>
  <c r="BG24" i="4"/>
  <c r="BF24" i="4"/>
  <c r="BE24" i="4"/>
  <c r="BD24" i="4"/>
  <c r="BC24" i="4"/>
  <c r="BB24" i="4"/>
  <c r="BA24" i="4"/>
  <c r="AZ24" i="4"/>
  <c r="AY24" i="4"/>
  <c r="AX24" i="4"/>
  <c r="AW24" i="4"/>
  <c r="AV24" i="4"/>
  <c r="AU24" i="4"/>
  <c r="AT24" i="4"/>
  <c r="AS24" i="4"/>
  <c r="AR24" i="4"/>
  <c r="AQ24" i="4"/>
  <c r="AP24" i="4"/>
  <c r="AO24" i="4"/>
  <c r="AN24"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DU35" i="4"/>
  <c r="DT35" i="4"/>
  <c r="DS35" i="4"/>
  <c r="DR35" i="4"/>
  <c r="DQ35" i="4"/>
  <c r="DP35" i="4"/>
  <c r="DO35" i="4"/>
  <c r="DN35" i="4"/>
  <c r="DM35" i="4"/>
  <c r="DL35" i="4"/>
  <c r="DK35" i="4"/>
  <c r="DJ35" i="4"/>
  <c r="DI35" i="4"/>
  <c r="DH35" i="4"/>
  <c r="DG35" i="4"/>
  <c r="DF35" i="4"/>
  <c r="DE35" i="4"/>
  <c r="DD35" i="4"/>
  <c r="DC35" i="4"/>
  <c r="DB35" i="4"/>
  <c r="DA35" i="4"/>
  <c r="CZ35" i="4"/>
  <c r="CY35" i="4"/>
  <c r="CX35" i="4"/>
  <c r="CW35" i="4"/>
  <c r="CV35" i="4"/>
  <c r="CU35" i="4"/>
  <c r="CT35" i="4"/>
  <c r="CS35" i="4"/>
  <c r="CR35" i="4"/>
  <c r="CQ35" i="4"/>
  <c r="CP35" i="4"/>
  <c r="CO35" i="4"/>
  <c r="CN35" i="4"/>
  <c r="CM35" i="4"/>
  <c r="CL35" i="4"/>
  <c r="CK35" i="4"/>
  <c r="CJ35" i="4"/>
  <c r="CI35" i="4"/>
  <c r="CH35" i="4"/>
  <c r="CG35" i="4"/>
  <c r="CF35" i="4"/>
  <c r="CE35" i="4"/>
  <c r="CD35" i="4"/>
  <c r="CC35" i="4"/>
  <c r="CB35" i="4"/>
  <c r="CA35" i="4"/>
  <c r="BZ35" i="4"/>
  <c r="BY35" i="4"/>
  <c r="BX35" i="4"/>
  <c r="BW35" i="4"/>
  <c r="BV35" i="4"/>
  <c r="BU35" i="4"/>
  <c r="BT35" i="4"/>
  <c r="BN35" i="4"/>
  <c r="DU33" i="4"/>
  <c r="DT33" i="4"/>
  <c r="DS33" i="4"/>
  <c r="DR33" i="4"/>
  <c r="DQ33" i="4"/>
  <c r="DP33" i="4"/>
  <c r="DO33" i="4"/>
  <c r="DN33" i="4"/>
  <c r="DM33" i="4"/>
  <c r="DL33" i="4"/>
  <c r="DK33" i="4"/>
  <c r="DJ33" i="4"/>
  <c r="DI33" i="4"/>
  <c r="DH33" i="4"/>
  <c r="DG33" i="4"/>
  <c r="DF33" i="4"/>
  <c r="DE33" i="4"/>
  <c r="DD33" i="4"/>
  <c r="DC33" i="4"/>
  <c r="DB33" i="4"/>
  <c r="DA33" i="4"/>
  <c r="CZ33" i="4"/>
  <c r="CY33" i="4"/>
  <c r="CX33" i="4"/>
  <c r="CW33" i="4"/>
  <c r="CV33" i="4"/>
  <c r="CU33" i="4"/>
  <c r="CT33" i="4"/>
  <c r="CS33" i="4"/>
  <c r="CR33" i="4"/>
  <c r="CQ33" i="4"/>
  <c r="CP33" i="4"/>
  <c r="CO33" i="4"/>
  <c r="CN33"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N33" i="4"/>
  <c r="DV104" i="3"/>
  <c r="DU104" i="3"/>
  <c r="DT104" i="3"/>
  <c r="DS104" i="3"/>
  <c r="DS49" i="3" s="1"/>
  <c r="DR104" i="3"/>
  <c r="DR49" i="3" s="1"/>
  <c r="DQ104" i="3"/>
  <c r="DQ49" i="3" s="1"/>
  <c r="DP104" i="3"/>
  <c r="DP49" i="3" s="1"/>
  <c r="DO104" i="3"/>
  <c r="DO49" i="3" s="1"/>
  <c r="DN104" i="3"/>
  <c r="DM104" i="3"/>
  <c r="DL104" i="3"/>
  <c r="DK104" i="3"/>
  <c r="DK49" i="3" s="1"/>
  <c r="DJ104" i="3"/>
  <c r="DJ49" i="3" s="1"/>
  <c r="DI104" i="3"/>
  <c r="DI49" i="3" s="1"/>
  <c r="DH104" i="3"/>
  <c r="DH49" i="3" s="1"/>
  <c r="DG104" i="3"/>
  <c r="DG49" i="3" s="1"/>
  <c r="DF104" i="3"/>
  <c r="DE104" i="3"/>
  <c r="DD104" i="3"/>
  <c r="DC104" i="3"/>
  <c r="DC49" i="3" s="1"/>
  <c r="DB104" i="3"/>
  <c r="DB49" i="3" s="1"/>
  <c r="DA104" i="3"/>
  <c r="DA49" i="3" s="1"/>
  <c r="CZ104" i="3"/>
  <c r="CY104" i="3"/>
  <c r="CX104" i="3"/>
  <c r="CW104" i="3"/>
  <c r="CV104" i="3"/>
  <c r="CU104" i="3"/>
  <c r="CU49" i="3" s="1"/>
  <c r="CT104" i="3"/>
  <c r="CT49" i="3" s="1"/>
  <c r="CS104" i="3"/>
  <c r="CS49" i="3" s="1"/>
  <c r="CR104" i="3"/>
  <c r="CR49" i="3" s="1"/>
  <c r="CQ104" i="3"/>
  <c r="CQ49" i="3" s="1"/>
  <c r="CP104" i="3"/>
  <c r="CO104" i="3"/>
  <c r="CN104" i="3"/>
  <c r="CM104" i="3"/>
  <c r="CM49" i="3" s="1"/>
  <c r="CL104" i="3"/>
  <c r="CL49" i="3" s="1"/>
  <c r="CK104" i="3"/>
  <c r="CK49" i="3" s="1"/>
  <c r="CJ104" i="3"/>
  <c r="CJ49" i="3" s="1"/>
  <c r="CI104" i="3"/>
  <c r="CI49" i="3" s="1"/>
  <c r="CH104" i="3"/>
  <c r="CG104" i="3"/>
  <c r="CF104" i="3"/>
  <c r="CE104" i="3"/>
  <c r="CE49" i="3" s="1"/>
  <c r="CD104" i="3"/>
  <c r="CD49" i="3" s="1"/>
  <c r="CC104" i="3"/>
  <c r="CC49" i="3" s="1"/>
  <c r="CB104" i="3"/>
  <c r="CB49" i="3" s="1"/>
  <c r="CA104" i="3"/>
  <c r="CA49" i="3" s="1"/>
  <c r="BZ104" i="3"/>
  <c r="BY104" i="3"/>
  <c r="BX104" i="3"/>
  <c r="BW104" i="3"/>
  <c r="BW49" i="3" s="1"/>
  <c r="BV104" i="3"/>
  <c r="BV49" i="3" s="1"/>
  <c r="BU104" i="3"/>
  <c r="BU49" i="3" s="1"/>
  <c r="BT104" i="3"/>
  <c r="BT49" i="3" s="1"/>
  <c r="BS104" i="3"/>
  <c r="BS49" i="3" s="1"/>
  <c r="BR104" i="3"/>
  <c r="BQ104" i="3"/>
  <c r="BP104" i="3"/>
  <c r="BO104" i="3"/>
  <c r="BO49" i="3" s="1"/>
  <c r="BN104" i="3"/>
  <c r="BN49" i="3" s="1"/>
  <c r="BM104" i="3"/>
  <c r="BM49" i="3" s="1"/>
  <c r="BL104" i="3"/>
  <c r="BK104" i="3"/>
  <c r="BK49" i="3" s="1"/>
  <c r="BJ104" i="3"/>
  <c r="BI104" i="3"/>
  <c r="BH104" i="3"/>
  <c r="BG104" i="3"/>
  <c r="BG49" i="3" s="1"/>
  <c r="BF104" i="3"/>
  <c r="BF49" i="3" s="1"/>
  <c r="BE104" i="3"/>
  <c r="BE49" i="3" s="1"/>
  <c r="BD104" i="3"/>
  <c r="BD49" i="3" s="1"/>
  <c r="BC104" i="3"/>
  <c r="BC49" i="3" s="1"/>
  <c r="BB104" i="3"/>
  <c r="BA104" i="3"/>
  <c r="AZ104" i="3"/>
  <c r="AY104" i="3"/>
  <c r="AY49" i="3" s="1"/>
  <c r="AX104" i="3"/>
  <c r="AX49" i="3" s="1"/>
  <c r="AW104" i="3"/>
  <c r="AW49" i="3" s="1"/>
  <c r="AV104" i="3"/>
  <c r="AV49" i="3" s="1"/>
  <c r="AU104" i="3"/>
  <c r="AU49" i="3" s="1"/>
  <c r="AT104" i="3"/>
  <c r="AS104" i="3"/>
  <c r="AR104" i="3"/>
  <c r="AQ104" i="3"/>
  <c r="AQ49" i="3" s="1"/>
  <c r="AP104" i="3"/>
  <c r="AP49" i="3" s="1"/>
  <c r="AO104" i="3"/>
  <c r="AO49" i="3" s="1"/>
  <c r="AN104" i="3"/>
  <c r="AM104" i="3"/>
  <c r="AL104" i="3"/>
  <c r="AK104" i="3"/>
  <c r="AJ104" i="3"/>
  <c r="AI104" i="3"/>
  <c r="AI49" i="3" s="1"/>
  <c r="AH104" i="3"/>
  <c r="AH49" i="3" s="1"/>
  <c r="AG104" i="3"/>
  <c r="AG49" i="3" s="1"/>
  <c r="AF104" i="3"/>
  <c r="AF49" i="3" s="1"/>
  <c r="AE104" i="3"/>
  <c r="AE49" i="3" s="1"/>
  <c r="AD104" i="3"/>
  <c r="AC104" i="3"/>
  <c r="AB104" i="3"/>
  <c r="AA104" i="3"/>
  <c r="AA49" i="3" s="1"/>
  <c r="Z104" i="3"/>
  <c r="Z49" i="3" s="1"/>
  <c r="Y104" i="3"/>
  <c r="Y49" i="3" s="1"/>
  <c r="X104" i="3"/>
  <c r="X49" i="3" s="1"/>
  <c r="W104" i="3"/>
  <c r="W49" i="3" s="1"/>
  <c r="V104" i="3"/>
  <c r="U104" i="3"/>
  <c r="T104" i="3"/>
  <c r="S104" i="3"/>
  <c r="S49" i="3" s="1"/>
  <c r="R104" i="3"/>
  <c r="R49" i="3" s="1"/>
  <c r="Q104" i="3"/>
  <c r="Q49" i="3" s="1"/>
  <c r="P104" i="3"/>
  <c r="P49" i="3" s="1"/>
  <c r="O104" i="3"/>
  <c r="O49" i="3" s="1"/>
  <c r="N104" i="3"/>
  <c r="M104" i="3"/>
  <c r="L104" i="3"/>
  <c r="K104" i="3"/>
  <c r="K49" i="3" s="1"/>
  <c r="J104" i="3"/>
  <c r="J49" i="3" s="1"/>
  <c r="I104" i="3"/>
  <c r="I49" i="3" s="1"/>
  <c r="H104" i="3"/>
  <c r="H49" i="3" s="1"/>
  <c r="DV103" i="3"/>
  <c r="DV48" i="3" s="1"/>
  <c r="DU103" i="3"/>
  <c r="DT103" i="3"/>
  <c r="DS103" i="3"/>
  <c r="DR103" i="3"/>
  <c r="DQ103" i="3"/>
  <c r="DP103" i="3"/>
  <c r="DP48" i="3" s="1"/>
  <c r="DO103" i="3"/>
  <c r="DO48" i="3" s="1"/>
  <c r="DN103" i="3"/>
  <c r="DN48" i="3" s="1"/>
  <c r="DM103" i="3"/>
  <c r="DL103" i="3"/>
  <c r="DK103" i="3"/>
  <c r="DJ103" i="3"/>
  <c r="DI103" i="3"/>
  <c r="DH103" i="3"/>
  <c r="DH48" i="3" s="1"/>
  <c r="DG103" i="3"/>
  <c r="DG48" i="3" s="1"/>
  <c r="DF103" i="3"/>
  <c r="DF48" i="3" s="1"/>
  <c r="DE103" i="3"/>
  <c r="DD103" i="3"/>
  <c r="DC103" i="3"/>
  <c r="DB103" i="3"/>
  <c r="DB48" i="3" s="1"/>
  <c r="DA103" i="3"/>
  <c r="DA48" i="3" s="1"/>
  <c r="CZ103" i="3"/>
  <c r="CZ48" i="3" s="1"/>
  <c r="CY103" i="3"/>
  <c r="CY48" i="3" s="1"/>
  <c r="CX103" i="3"/>
  <c r="CX48" i="3" s="1"/>
  <c r="CW103" i="3"/>
  <c r="CV103" i="3"/>
  <c r="CU103" i="3"/>
  <c r="CT103" i="3"/>
  <c r="CS103" i="3"/>
  <c r="CR103" i="3"/>
  <c r="CR48" i="3" s="1"/>
  <c r="CQ103" i="3"/>
  <c r="CQ48" i="3" s="1"/>
  <c r="CP103" i="3"/>
  <c r="CP48" i="3" s="1"/>
  <c r="CO103" i="3"/>
  <c r="CN103" i="3"/>
  <c r="CM103" i="3"/>
  <c r="CL103" i="3"/>
  <c r="CL48" i="3" s="1"/>
  <c r="CK103" i="3"/>
  <c r="CK48" i="3" s="1"/>
  <c r="CJ103" i="3"/>
  <c r="CJ48" i="3" s="1"/>
  <c r="CI103" i="3"/>
  <c r="CI48" i="3" s="1"/>
  <c r="CH103" i="3"/>
  <c r="CH48" i="3" s="1"/>
  <c r="CG103" i="3"/>
  <c r="CF103" i="3"/>
  <c r="CE103" i="3"/>
  <c r="CD103" i="3"/>
  <c r="CC103" i="3"/>
  <c r="CC48" i="3" s="1"/>
  <c r="CB103" i="3"/>
  <c r="CB48" i="3" s="1"/>
  <c r="CA103" i="3"/>
  <c r="CA48" i="3" s="1"/>
  <c r="BZ103" i="3"/>
  <c r="BZ48" i="3" s="1"/>
  <c r="BY103" i="3"/>
  <c r="BX103" i="3"/>
  <c r="BW103" i="3"/>
  <c r="BV103" i="3"/>
  <c r="BU103" i="3"/>
  <c r="BT103" i="3"/>
  <c r="BT48" i="3" s="1"/>
  <c r="BS103" i="3"/>
  <c r="BS48" i="3" s="1"/>
  <c r="BR103" i="3"/>
  <c r="BR48" i="3" s="1"/>
  <c r="BQ103" i="3"/>
  <c r="BP103" i="3"/>
  <c r="BO103" i="3"/>
  <c r="BN103" i="3"/>
  <c r="BN48" i="3" s="1"/>
  <c r="BM103" i="3"/>
  <c r="BM48" i="3" s="1"/>
  <c r="BL103" i="3"/>
  <c r="BL48" i="3" s="1"/>
  <c r="BK103" i="3"/>
  <c r="BK48" i="3" s="1"/>
  <c r="BJ103" i="3"/>
  <c r="BI103" i="3"/>
  <c r="BH103" i="3"/>
  <c r="BG103" i="3"/>
  <c r="BF103" i="3"/>
  <c r="BE103" i="3"/>
  <c r="BD103" i="3"/>
  <c r="BD48" i="3" s="1"/>
  <c r="BC103" i="3"/>
  <c r="BC48" i="3" s="1"/>
  <c r="BB103" i="3"/>
  <c r="BB48" i="3" s="1"/>
  <c r="BA103" i="3"/>
  <c r="AZ103" i="3"/>
  <c r="AY103" i="3"/>
  <c r="AX103" i="3"/>
  <c r="AW103" i="3"/>
  <c r="AV103" i="3"/>
  <c r="AV48" i="3" s="1"/>
  <c r="AU103" i="3"/>
  <c r="AU48" i="3" s="1"/>
  <c r="AT103" i="3"/>
  <c r="AT48" i="3" s="1"/>
  <c r="AS103" i="3"/>
  <c r="AR103" i="3"/>
  <c r="AQ103" i="3"/>
  <c r="AP103" i="3"/>
  <c r="AP48" i="3" s="1"/>
  <c r="AO103" i="3"/>
  <c r="AO48" i="3" s="1"/>
  <c r="AN103" i="3"/>
  <c r="AN48" i="3" s="1"/>
  <c r="AM103" i="3"/>
  <c r="AM48" i="3" s="1"/>
  <c r="AL103" i="3"/>
  <c r="AL48" i="3" s="1"/>
  <c r="AK103" i="3"/>
  <c r="AJ103" i="3"/>
  <c r="AI103" i="3"/>
  <c r="AH103" i="3"/>
  <c r="AG103" i="3"/>
  <c r="AF103" i="3"/>
  <c r="AF48" i="3" s="1"/>
  <c r="AE103" i="3"/>
  <c r="AE48" i="3" s="1"/>
  <c r="AD103" i="3"/>
  <c r="AD48" i="3" s="1"/>
  <c r="AC103" i="3"/>
  <c r="AB103" i="3"/>
  <c r="AA103" i="3"/>
  <c r="Z103" i="3"/>
  <c r="Z48" i="3" s="1"/>
  <c r="Y103" i="3"/>
  <c r="Y48" i="3" s="1"/>
  <c r="X103" i="3"/>
  <c r="X48" i="3" s="1"/>
  <c r="W103" i="3"/>
  <c r="W48" i="3" s="1"/>
  <c r="V103" i="3"/>
  <c r="V48" i="3" s="1"/>
  <c r="U103" i="3"/>
  <c r="T103" i="3"/>
  <c r="S103" i="3"/>
  <c r="R103" i="3"/>
  <c r="Q103" i="3"/>
  <c r="Q48" i="3" s="1"/>
  <c r="P103" i="3"/>
  <c r="P48" i="3" s="1"/>
  <c r="O103" i="3"/>
  <c r="O48" i="3" s="1"/>
  <c r="N103" i="3"/>
  <c r="N48" i="3" s="1"/>
  <c r="M103" i="3"/>
  <c r="L103" i="3"/>
  <c r="K103" i="3"/>
  <c r="J103" i="3"/>
  <c r="I103" i="3"/>
  <c r="H103" i="3"/>
  <c r="H48" i="3" s="1"/>
  <c r="DV102" i="3"/>
  <c r="DV47" i="3" s="1"/>
  <c r="DU102" i="3"/>
  <c r="DU47" i="3" s="1"/>
  <c r="DT102" i="3"/>
  <c r="DS102" i="3"/>
  <c r="DR102" i="3"/>
  <c r="DQ102" i="3"/>
  <c r="DQ47" i="3" s="1"/>
  <c r="DP102" i="3"/>
  <c r="DP47" i="3" s="1"/>
  <c r="DO102" i="3"/>
  <c r="DO47" i="3" s="1"/>
  <c r="DN102" i="3"/>
  <c r="DN47" i="3" s="1"/>
  <c r="DM102" i="3"/>
  <c r="DM47" i="3" s="1"/>
  <c r="DL102" i="3"/>
  <c r="DK102" i="3"/>
  <c r="DJ102" i="3"/>
  <c r="DI102" i="3"/>
  <c r="DI47" i="3" s="1"/>
  <c r="DH102" i="3"/>
  <c r="DH47" i="3" s="1"/>
  <c r="DG102" i="3"/>
  <c r="DG47" i="3" s="1"/>
  <c r="DF102" i="3"/>
  <c r="DF47" i="3" s="1"/>
  <c r="DE102" i="3"/>
  <c r="DE47" i="3" s="1"/>
  <c r="DD102" i="3"/>
  <c r="DC102" i="3"/>
  <c r="DB102" i="3"/>
  <c r="DA102" i="3"/>
  <c r="DA47" i="3" s="1"/>
  <c r="CZ102" i="3"/>
  <c r="CZ47" i="3" s="1"/>
  <c r="CY102" i="3"/>
  <c r="CY47" i="3" s="1"/>
  <c r="CX102" i="3"/>
  <c r="CW102" i="3"/>
  <c r="CW47" i="3" s="1"/>
  <c r="CV102" i="3"/>
  <c r="CU102" i="3"/>
  <c r="CT102" i="3"/>
  <c r="CS102" i="3"/>
  <c r="CS47" i="3" s="1"/>
  <c r="CR102" i="3"/>
  <c r="CR47" i="3" s="1"/>
  <c r="CQ102" i="3"/>
  <c r="CQ47" i="3" s="1"/>
  <c r="CP102" i="3"/>
  <c r="CP47" i="3" s="1"/>
  <c r="CO102" i="3"/>
  <c r="CO47" i="3" s="1"/>
  <c r="CN102" i="3"/>
  <c r="CM102" i="3"/>
  <c r="CL102" i="3"/>
  <c r="CK102" i="3"/>
  <c r="CK47" i="3" s="1"/>
  <c r="CJ102" i="3"/>
  <c r="CJ47" i="3" s="1"/>
  <c r="CI102" i="3"/>
  <c r="CI47" i="3" s="1"/>
  <c r="CH102" i="3"/>
  <c r="CH47" i="3" s="1"/>
  <c r="CG102" i="3"/>
  <c r="CG47" i="3" s="1"/>
  <c r="CF102" i="3"/>
  <c r="CE102" i="3"/>
  <c r="CD102" i="3"/>
  <c r="CC102" i="3"/>
  <c r="CC47" i="3" s="1"/>
  <c r="CB102" i="3"/>
  <c r="CB47" i="3" s="1"/>
  <c r="CA102" i="3"/>
  <c r="CA47" i="3" s="1"/>
  <c r="BZ102" i="3"/>
  <c r="BY102" i="3"/>
  <c r="BX102" i="3"/>
  <c r="BW102" i="3"/>
  <c r="BV102" i="3"/>
  <c r="BU102" i="3"/>
  <c r="BU47" i="3" s="1"/>
  <c r="BT102" i="3"/>
  <c r="BT47" i="3" s="1"/>
  <c r="BS102" i="3"/>
  <c r="BS47" i="3" s="1"/>
  <c r="BR102" i="3"/>
  <c r="BR47" i="3" s="1"/>
  <c r="BQ102" i="3"/>
  <c r="BQ47" i="3" s="1"/>
  <c r="BP102" i="3"/>
  <c r="BO102" i="3"/>
  <c r="BN102" i="3"/>
  <c r="BM102" i="3"/>
  <c r="BM47" i="3" s="1"/>
  <c r="BL102" i="3"/>
  <c r="BL47" i="3" s="1"/>
  <c r="BK102" i="3"/>
  <c r="BK47" i="3" s="1"/>
  <c r="BJ102" i="3"/>
  <c r="BJ47" i="3" s="1"/>
  <c r="BI102" i="3"/>
  <c r="BI47" i="3" s="1"/>
  <c r="BH102" i="3"/>
  <c r="BG102" i="3"/>
  <c r="BF102" i="3"/>
  <c r="BE102" i="3"/>
  <c r="BE47" i="3" s="1"/>
  <c r="BD102" i="3"/>
  <c r="BD47" i="3" s="1"/>
  <c r="BC102" i="3"/>
  <c r="BC47" i="3" s="1"/>
  <c r="BB102" i="3"/>
  <c r="BB47" i="3" s="1"/>
  <c r="BA102" i="3"/>
  <c r="BA47" i="3" s="1"/>
  <c r="AZ102" i="3"/>
  <c r="AY102" i="3"/>
  <c r="AX102" i="3"/>
  <c r="AW102" i="3"/>
  <c r="AW47" i="3" s="1"/>
  <c r="AV102" i="3"/>
  <c r="AV47" i="3" s="1"/>
  <c r="AU102" i="3"/>
  <c r="AU47" i="3" s="1"/>
  <c r="AT102" i="3"/>
  <c r="AT47" i="3" s="1"/>
  <c r="AS102" i="3"/>
  <c r="AS47" i="3" s="1"/>
  <c r="AR102" i="3"/>
  <c r="AQ102" i="3"/>
  <c r="AP102" i="3"/>
  <c r="AO102" i="3"/>
  <c r="AO47" i="3" s="1"/>
  <c r="AN102" i="3"/>
  <c r="AN47" i="3" s="1"/>
  <c r="AM102" i="3"/>
  <c r="AM47" i="3" s="1"/>
  <c r="AL102" i="3"/>
  <c r="AK102" i="3"/>
  <c r="AK47" i="3" s="1"/>
  <c r="AJ102" i="3"/>
  <c r="AI102" i="3"/>
  <c r="AH102" i="3"/>
  <c r="AG102" i="3"/>
  <c r="AG47" i="3" s="1"/>
  <c r="AF102" i="3"/>
  <c r="AF47" i="3" s="1"/>
  <c r="AE102" i="3"/>
  <c r="AE47" i="3" s="1"/>
  <c r="AD102" i="3"/>
  <c r="AD47" i="3" s="1"/>
  <c r="AC102" i="3"/>
  <c r="AC47" i="3" s="1"/>
  <c r="AB102" i="3"/>
  <c r="AA102" i="3"/>
  <c r="Z102" i="3"/>
  <c r="Y102" i="3"/>
  <c r="Y47" i="3" s="1"/>
  <c r="X102" i="3"/>
  <c r="X47" i="3" s="1"/>
  <c r="W102" i="3"/>
  <c r="W47" i="3" s="1"/>
  <c r="V102" i="3"/>
  <c r="V47" i="3" s="1"/>
  <c r="U102" i="3"/>
  <c r="U47" i="3" s="1"/>
  <c r="T102" i="3"/>
  <c r="S102" i="3"/>
  <c r="R102" i="3"/>
  <c r="Q102" i="3"/>
  <c r="Q47" i="3" s="1"/>
  <c r="P102" i="3"/>
  <c r="P47" i="3" s="1"/>
  <c r="O102" i="3"/>
  <c r="O47" i="3" s="1"/>
  <c r="N102" i="3"/>
  <c r="M102" i="3"/>
  <c r="L102" i="3"/>
  <c r="K102" i="3"/>
  <c r="J102" i="3"/>
  <c r="I102" i="3"/>
  <c r="I47" i="3" s="1"/>
  <c r="H102" i="3"/>
  <c r="H47" i="3" s="1"/>
  <c r="DS48" i="3"/>
  <c r="DR48" i="3"/>
  <c r="DQ48" i="3"/>
  <c r="DK48" i="3"/>
  <c r="DJ48" i="3"/>
  <c r="DI48" i="3"/>
  <c r="DC48" i="3"/>
  <c r="CU48" i="3"/>
  <c r="CT48" i="3"/>
  <c r="CS48" i="3"/>
  <c r="CM48" i="3"/>
  <c r="CE48" i="3"/>
  <c r="CD48" i="3"/>
  <c r="BW48" i="3"/>
  <c r="BV48" i="3"/>
  <c r="BU48" i="3"/>
  <c r="BO48" i="3"/>
  <c r="BG48" i="3"/>
  <c r="BF48" i="3"/>
  <c r="BE48" i="3"/>
  <c r="AY48" i="3"/>
  <c r="AX48" i="3"/>
  <c r="AW48" i="3"/>
  <c r="AQ48" i="3"/>
  <c r="AI48" i="3"/>
  <c r="AH48" i="3"/>
  <c r="AG48" i="3"/>
  <c r="AA48" i="3"/>
  <c r="S48" i="3"/>
  <c r="R48" i="3"/>
  <c r="K48" i="3"/>
  <c r="J48" i="3"/>
  <c r="I48" i="3"/>
  <c r="DV49" i="3"/>
  <c r="DU49" i="3"/>
  <c r="DT49" i="3"/>
  <c r="DN49" i="3"/>
  <c r="DM49" i="3"/>
  <c r="DL49" i="3"/>
  <c r="DF49" i="3"/>
  <c r="DE49" i="3"/>
  <c r="DD49" i="3"/>
  <c r="CZ49" i="3"/>
  <c r="CY49" i="3"/>
  <c r="CX49" i="3"/>
  <c r="CW49" i="3"/>
  <c r="CV49" i="3"/>
  <c r="CP49" i="3"/>
  <c r="CO49" i="3"/>
  <c r="CN49" i="3"/>
  <c r="CH49" i="3"/>
  <c r="CG49" i="3"/>
  <c r="CF49" i="3"/>
  <c r="BZ49" i="3"/>
  <c r="BY49" i="3"/>
  <c r="BX49" i="3"/>
  <c r="BR49" i="3"/>
  <c r="BQ49" i="3"/>
  <c r="BP49" i="3"/>
  <c r="BL49" i="3"/>
  <c r="BJ49" i="3"/>
  <c r="BI49" i="3"/>
  <c r="BH49" i="3"/>
  <c r="BB49" i="3"/>
  <c r="BA49" i="3"/>
  <c r="AZ49" i="3"/>
  <c r="AT49" i="3"/>
  <c r="AS49" i="3"/>
  <c r="AR49" i="3"/>
  <c r="AN49" i="3"/>
  <c r="AM49" i="3"/>
  <c r="AL49" i="3"/>
  <c r="AK49" i="3"/>
  <c r="AJ49" i="3"/>
  <c r="AD49" i="3"/>
  <c r="AC49" i="3"/>
  <c r="AB49" i="3"/>
  <c r="V49" i="3"/>
  <c r="U49" i="3"/>
  <c r="T49" i="3"/>
  <c r="N49" i="3"/>
  <c r="M49" i="3"/>
  <c r="L49" i="3"/>
  <c r="DU48" i="3"/>
  <c r="DT48" i="3"/>
  <c r="DM48" i="3"/>
  <c r="DL48" i="3"/>
  <c r="DE48" i="3"/>
  <c r="DD48" i="3"/>
  <c r="CW48" i="3"/>
  <c r="CV48" i="3"/>
  <c r="CO48" i="3"/>
  <c r="CN48" i="3"/>
  <c r="CG48" i="3"/>
  <c r="CF48" i="3"/>
  <c r="BY48" i="3"/>
  <c r="BX48" i="3"/>
  <c r="BQ48" i="3"/>
  <c r="BP48" i="3"/>
  <c r="BJ48" i="3"/>
  <c r="BI48" i="3"/>
  <c r="BH48" i="3"/>
  <c r="BA48" i="3"/>
  <c r="AZ48" i="3"/>
  <c r="AS48" i="3"/>
  <c r="AR48" i="3"/>
  <c r="AK48" i="3"/>
  <c r="AJ48" i="3"/>
  <c r="AC48" i="3"/>
  <c r="AB48" i="3"/>
  <c r="U48" i="3"/>
  <c r="T48" i="3"/>
  <c r="M48" i="3"/>
  <c r="L48" i="3"/>
  <c r="DT47" i="3"/>
  <c r="DS47" i="3"/>
  <c r="DR47" i="3"/>
  <c r="DL47" i="3"/>
  <c r="DK47" i="3"/>
  <c r="DJ47" i="3"/>
  <c r="DD47" i="3"/>
  <c r="DC47" i="3"/>
  <c r="DB47" i="3"/>
  <c r="CX47" i="3"/>
  <c r="CV47" i="3"/>
  <c r="CU47" i="3"/>
  <c r="CT47" i="3"/>
  <c r="CN47" i="3"/>
  <c r="CM47" i="3"/>
  <c r="CL47" i="3"/>
  <c r="CF47" i="3"/>
  <c r="CE47" i="3"/>
  <c r="CD47" i="3"/>
  <c r="BZ47" i="3"/>
  <c r="BY47" i="3"/>
  <c r="BX47" i="3"/>
  <c r="BW47" i="3"/>
  <c r="BV47" i="3"/>
  <c r="BP47" i="3"/>
  <c r="BO47" i="3"/>
  <c r="BN47" i="3"/>
  <c r="BH47" i="3"/>
  <c r="BG47" i="3"/>
  <c r="BF47" i="3"/>
  <c r="AZ47" i="3"/>
  <c r="AY47" i="3"/>
  <c r="AX47" i="3"/>
  <c r="AR47" i="3"/>
  <c r="AQ47" i="3"/>
  <c r="AP47" i="3"/>
  <c r="AL47" i="3"/>
  <c r="AJ47" i="3"/>
  <c r="AI47" i="3"/>
  <c r="AH47" i="3"/>
  <c r="AB47" i="3"/>
  <c r="AA47" i="3"/>
  <c r="Z47" i="3"/>
  <c r="T47" i="3"/>
  <c r="S47" i="3"/>
  <c r="R47" i="3"/>
  <c r="N47" i="3"/>
  <c r="M47" i="3"/>
  <c r="L47" i="3"/>
  <c r="K47" i="3"/>
  <c r="J47" i="3"/>
  <c r="G47" i="3"/>
  <c r="DV46" i="3"/>
  <c r="DU46" i="3"/>
  <c r="DT46" i="3"/>
  <c r="DS46" i="3"/>
  <c r="DR46" i="3"/>
  <c r="DQ46" i="3"/>
  <c r="DP46" i="3"/>
  <c r="DO46" i="3"/>
  <c r="DN46" i="3"/>
  <c r="DM46" i="3"/>
  <c r="DL46" i="3"/>
  <c r="DK46" i="3"/>
  <c r="DJ46" i="3"/>
  <c r="DI46" i="3"/>
  <c r="DH46" i="3"/>
  <c r="DG46" i="3"/>
  <c r="DF46" i="3"/>
  <c r="DE46" i="3"/>
  <c r="DD46" i="3"/>
  <c r="DC46" i="3"/>
  <c r="DB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BC46" i="3"/>
  <c r="BB46" i="3"/>
  <c r="BA46" i="3"/>
  <c r="AZ46" i="3"/>
  <c r="AY46" i="3"/>
  <c r="AX46" i="3"/>
  <c r="AW46" i="3"/>
  <c r="AV46" i="3"/>
  <c r="AU46" i="3"/>
  <c r="AT46" i="3"/>
  <c r="AS46" i="3"/>
  <c r="AR46" i="3"/>
  <c r="AQ46" i="3"/>
  <c r="AP46" i="3"/>
  <c r="AO46" i="3"/>
  <c r="AN46" i="3"/>
  <c r="AM46" i="3"/>
  <c r="AL46" i="3"/>
  <c r="AK46" i="3"/>
  <c r="AJ46" i="3"/>
  <c r="AI46" i="3"/>
  <c r="AH46" i="3"/>
  <c r="AG46" i="3"/>
  <c r="AF46" i="3"/>
  <c r="AE46" i="3"/>
  <c r="AD46" i="3"/>
  <c r="AC46" i="3"/>
  <c r="AB46" i="3"/>
  <c r="AA46" i="3"/>
  <c r="Z46" i="3"/>
  <c r="Y46" i="3"/>
  <c r="X46" i="3"/>
  <c r="W46" i="3"/>
  <c r="V46" i="3"/>
  <c r="U46" i="3"/>
  <c r="T46" i="3"/>
  <c r="S46" i="3"/>
  <c r="R46" i="3"/>
  <c r="Q46" i="3"/>
  <c r="P46" i="3"/>
  <c r="O46" i="3"/>
  <c r="N46" i="3"/>
  <c r="M46" i="3"/>
  <c r="L46" i="3"/>
  <c r="K46" i="3"/>
  <c r="J46" i="3"/>
  <c r="I46" i="3"/>
  <c r="H46" i="3"/>
  <c r="G46" i="3"/>
  <c r="DV45" i="3"/>
  <c r="DU45" i="3"/>
  <c r="DT45" i="3"/>
  <c r="DS45" i="3"/>
  <c r="DR45" i="3"/>
  <c r="DQ45" i="3"/>
  <c r="DP45" i="3"/>
  <c r="DO45" i="3"/>
  <c r="DN45" i="3"/>
  <c r="DM45" i="3"/>
  <c r="DL45" i="3"/>
  <c r="DK45" i="3"/>
  <c r="DJ45" i="3"/>
  <c r="DI45" i="3"/>
  <c r="DH45" i="3"/>
  <c r="DG45" i="3"/>
  <c r="DF45" i="3"/>
  <c r="DE45" i="3"/>
  <c r="DD45" i="3"/>
  <c r="DC45" i="3"/>
  <c r="DB45" i="3"/>
  <c r="DA45" i="3"/>
  <c r="CZ45" i="3"/>
  <c r="CY45" i="3"/>
  <c r="CX45" i="3"/>
  <c r="CW45" i="3"/>
  <c r="CV45" i="3"/>
  <c r="CU45" i="3"/>
  <c r="CT45" i="3"/>
  <c r="CS45" i="3"/>
  <c r="CR45" i="3"/>
  <c r="CQ45" i="3"/>
  <c r="CP45" i="3"/>
  <c r="CO45" i="3"/>
  <c r="CN45" i="3"/>
  <c r="CM45" i="3"/>
  <c r="CL45" i="3"/>
  <c r="CK45" i="3"/>
  <c r="CJ45" i="3"/>
  <c r="CI45" i="3"/>
  <c r="CH45" i="3"/>
  <c r="CG45" i="3"/>
  <c r="CF45" i="3"/>
  <c r="CE45" i="3"/>
  <c r="CD45" i="3"/>
  <c r="CC45" i="3"/>
  <c r="CB45" i="3"/>
  <c r="CA45" i="3"/>
  <c r="BZ45" i="3"/>
  <c r="BY45" i="3"/>
  <c r="BX45" i="3"/>
  <c r="BW45" i="3"/>
  <c r="BV45" i="3"/>
  <c r="BU45" i="3"/>
  <c r="BT45" i="3"/>
  <c r="BS45" i="3"/>
  <c r="BR45" i="3"/>
  <c r="BQ45" i="3"/>
  <c r="BP45" i="3"/>
  <c r="BO45" i="3"/>
  <c r="BN45" i="3"/>
  <c r="BM45" i="3"/>
  <c r="BL45" i="3"/>
  <c r="BK45" i="3"/>
  <c r="BJ45" i="3"/>
  <c r="BI45" i="3"/>
  <c r="BH45" i="3"/>
  <c r="BG45" i="3"/>
  <c r="BF45" i="3"/>
  <c r="BE45" i="3"/>
  <c r="BD45" i="3"/>
  <c r="BC45" i="3"/>
  <c r="BB45" i="3"/>
  <c r="BA45" i="3"/>
  <c r="AZ45" i="3"/>
  <c r="AY45" i="3"/>
  <c r="AX45" i="3"/>
  <c r="AW45" i="3"/>
  <c r="AV45" i="3"/>
  <c r="AU45" i="3"/>
  <c r="AT45" i="3"/>
  <c r="AS45" i="3"/>
  <c r="AR45" i="3"/>
  <c r="AQ45" i="3"/>
  <c r="AP45" i="3"/>
  <c r="AO45" i="3"/>
  <c r="AN45" i="3"/>
  <c r="AM45" i="3"/>
  <c r="AL45" i="3"/>
  <c r="AK45" i="3"/>
  <c r="AJ45" i="3"/>
  <c r="AI45" i="3"/>
  <c r="AH45" i="3"/>
  <c r="AG45" i="3"/>
  <c r="AF45" i="3"/>
  <c r="AE45" i="3"/>
  <c r="AD45" i="3"/>
  <c r="AC45" i="3"/>
  <c r="AB45" i="3"/>
  <c r="AA45" i="3"/>
  <c r="Z45" i="3"/>
  <c r="Y45" i="3"/>
  <c r="X45" i="3"/>
  <c r="W45" i="3"/>
  <c r="V45" i="3"/>
  <c r="U45" i="3"/>
  <c r="T45" i="3"/>
  <c r="S45" i="3"/>
  <c r="R45" i="3"/>
  <c r="Q45" i="3"/>
  <c r="P45" i="3"/>
  <c r="O45" i="3"/>
  <c r="N45" i="3"/>
  <c r="M45" i="3"/>
  <c r="L45" i="3"/>
  <c r="K45" i="3"/>
  <c r="J45" i="3"/>
  <c r="I45" i="3"/>
  <c r="H45" i="3"/>
  <c r="G45" i="3"/>
  <c r="DV44" i="3"/>
  <c r="DU44" i="3"/>
  <c r="DT44" i="3"/>
  <c r="DS44" i="3"/>
  <c r="DR44" i="3"/>
  <c r="DQ44" i="3"/>
  <c r="DP44" i="3"/>
  <c r="DO44" i="3"/>
  <c r="DN44" i="3"/>
  <c r="DM44" i="3"/>
  <c r="DL44" i="3"/>
  <c r="DK44" i="3"/>
  <c r="DJ44" i="3"/>
  <c r="DI44" i="3"/>
  <c r="DH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BC44" i="3"/>
  <c r="BB44" i="3"/>
  <c r="BA44" i="3"/>
  <c r="AZ44" i="3"/>
  <c r="AY44" i="3"/>
  <c r="AX44" i="3"/>
  <c r="AW44" i="3"/>
  <c r="AV44" i="3"/>
  <c r="AU44" i="3"/>
  <c r="AT44" i="3"/>
  <c r="AS44" i="3"/>
  <c r="AR44" i="3"/>
  <c r="AQ44" i="3"/>
  <c r="AP44" i="3"/>
  <c r="AO44" i="3"/>
  <c r="AN44"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I44" i="3"/>
  <c r="H44" i="3"/>
  <c r="G44" i="3"/>
  <c r="DV43" i="3"/>
  <c r="DU43" i="3"/>
  <c r="DT43" i="3"/>
  <c r="DS43" i="3"/>
  <c r="DR43" i="3"/>
  <c r="DQ43" i="3"/>
  <c r="DP43" i="3"/>
  <c r="DO43" i="3"/>
  <c r="DN43" i="3"/>
  <c r="DM43" i="3"/>
  <c r="DL43" i="3"/>
  <c r="DK43" i="3"/>
  <c r="DJ43" i="3"/>
  <c r="DI43" i="3"/>
  <c r="DH43" i="3"/>
  <c r="DG43" i="3"/>
  <c r="DF43" i="3"/>
  <c r="DE43" i="3"/>
  <c r="DD43" i="3"/>
  <c r="DC43" i="3"/>
  <c r="DB43" i="3"/>
  <c r="DA43" i="3"/>
  <c r="CZ43"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BC43" i="3"/>
  <c r="BB43" i="3"/>
  <c r="BA43" i="3"/>
  <c r="AZ43" i="3"/>
  <c r="AY43" i="3"/>
  <c r="AX43" i="3"/>
  <c r="AW43" i="3"/>
  <c r="AV43" i="3"/>
  <c r="AU43" i="3"/>
  <c r="AT43" i="3"/>
  <c r="AS43" i="3"/>
  <c r="AR43" i="3"/>
  <c r="AQ43" i="3"/>
  <c r="AP43" i="3"/>
  <c r="AO43" i="3"/>
  <c r="AN43" i="3"/>
  <c r="AM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I43" i="3"/>
  <c r="H43" i="3"/>
  <c r="G43" i="3"/>
  <c r="DV42" i="3"/>
  <c r="DU42" i="3"/>
  <c r="DT42" i="3"/>
  <c r="DS42" i="3"/>
  <c r="DR42" i="3"/>
  <c r="DQ42" i="3"/>
  <c r="DP42" i="3"/>
  <c r="DO42" i="3"/>
  <c r="DN42" i="3"/>
  <c r="DM42" i="3"/>
  <c r="DL42" i="3"/>
  <c r="DK42" i="3"/>
  <c r="DJ42" i="3"/>
  <c r="DI42" i="3"/>
  <c r="DH42" i="3"/>
  <c r="DG42" i="3"/>
  <c r="DF42" i="3"/>
  <c r="DE42" i="3"/>
  <c r="DD42" i="3"/>
  <c r="DC42" i="3"/>
  <c r="DB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BC42" i="3"/>
  <c r="BB42" i="3"/>
  <c r="BA42" i="3"/>
  <c r="AZ42" i="3"/>
  <c r="AY42" i="3"/>
  <c r="AX42" i="3"/>
  <c r="AW42" i="3"/>
  <c r="AV42" i="3"/>
  <c r="AU42"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DV57" i="3"/>
  <c r="DU57" i="3"/>
  <c r="DT57" i="3"/>
  <c r="DS57" i="3"/>
  <c r="DR57" i="3"/>
  <c r="DQ57" i="3"/>
  <c r="DP57" i="3"/>
  <c r="DO57" i="3"/>
  <c r="DN57" i="3"/>
  <c r="DM57" i="3"/>
  <c r="DL57" i="3"/>
  <c r="DK57" i="3"/>
  <c r="DJ57" i="3"/>
  <c r="DI57" i="3"/>
  <c r="DH57" i="3"/>
  <c r="DG57" i="3"/>
  <c r="DF57" i="3"/>
  <c r="DE57" i="3"/>
  <c r="DD57" i="3"/>
  <c r="DC57" i="3"/>
  <c r="DB57" i="3"/>
  <c r="DA57" i="3"/>
  <c r="CZ57" i="3"/>
  <c r="CY57" i="3"/>
  <c r="CX57" i="3"/>
  <c r="CW57" i="3"/>
  <c r="CV57" i="3"/>
  <c r="CU57" i="3"/>
  <c r="CT57" i="3"/>
  <c r="CS57" i="3"/>
  <c r="CR57" i="3"/>
  <c r="CQ57" i="3"/>
  <c r="CP57" i="3"/>
  <c r="CO57" i="3"/>
  <c r="CN57" i="3"/>
  <c r="CM57" i="3"/>
  <c r="CL57" i="3"/>
  <c r="CK57" i="3"/>
  <c r="CJ57" i="3"/>
  <c r="CI57" i="3"/>
  <c r="CH57" i="3"/>
  <c r="CG57" i="3"/>
  <c r="CF57" i="3"/>
  <c r="CE57" i="3"/>
  <c r="CD57" i="3"/>
  <c r="CC57" i="3"/>
  <c r="CB57" i="3"/>
  <c r="CA57" i="3"/>
  <c r="BZ57" i="3"/>
  <c r="BY57" i="3"/>
  <c r="BX57" i="3"/>
  <c r="BW57" i="3"/>
  <c r="BV57" i="3"/>
  <c r="BU57" i="3"/>
  <c r="BT57" i="3"/>
  <c r="BS57" i="3"/>
  <c r="BR57" i="3"/>
  <c r="BQ57" i="3"/>
  <c r="BP57" i="3"/>
  <c r="BO57" i="3"/>
  <c r="BN57" i="3"/>
  <c r="BM57" i="3"/>
  <c r="BL57" i="3"/>
  <c r="BK57" i="3"/>
  <c r="BJ57" i="3"/>
  <c r="BI57" i="3"/>
  <c r="BH57" i="3"/>
  <c r="BG57" i="3"/>
  <c r="BF57" i="3"/>
  <c r="BE57" i="3"/>
  <c r="BD57" i="3"/>
  <c r="BC57" i="3"/>
  <c r="BB57" i="3"/>
  <c r="BA57" i="3"/>
  <c r="AZ57" i="3"/>
  <c r="AY57" i="3"/>
  <c r="AX57" i="3"/>
  <c r="AW57" i="3"/>
  <c r="AV57" i="3"/>
  <c r="AU57" i="3"/>
  <c r="AT57" i="3"/>
  <c r="AS57" i="3"/>
  <c r="AR57" i="3"/>
  <c r="AQ57" i="3"/>
  <c r="AP57" i="3"/>
  <c r="AO57" i="3"/>
  <c r="AN57" i="3"/>
  <c r="AM57" i="3"/>
  <c r="AL57" i="3"/>
  <c r="AK57" i="3"/>
  <c r="AJ57" i="3"/>
  <c r="AI57" i="3"/>
  <c r="AH57" i="3"/>
  <c r="AG57" i="3"/>
  <c r="AF57" i="3"/>
  <c r="AE57" i="3"/>
  <c r="AD57" i="3"/>
  <c r="AC57" i="3"/>
  <c r="AB57" i="3"/>
  <c r="AA57" i="3"/>
  <c r="Z57" i="3"/>
  <c r="Y57" i="3"/>
  <c r="X57" i="3"/>
  <c r="W57" i="3"/>
  <c r="V57" i="3"/>
  <c r="U57" i="3"/>
  <c r="T57" i="3"/>
  <c r="S57" i="3"/>
  <c r="R57" i="3"/>
  <c r="Q57" i="3"/>
  <c r="P57" i="3"/>
  <c r="O57" i="3"/>
  <c r="N57" i="3"/>
  <c r="M57" i="3"/>
  <c r="L57" i="3"/>
  <c r="K57" i="3"/>
  <c r="J57" i="3"/>
  <c r="I57" i="3"/>
  <c r="H57" i="3"/>
  <c r="G57" i="3"/>
  <c r="DV53" i="3"/>
  <c r="DU53" i="3"/>
  <c r="DT53" i="3"/>
  <c r="DS53" i="3"/>
  <c r="DR53" i="3"/>
  <c r="DQ53" i="3"/>
  <c r="DP53" i="3"/>
  <c r="DO53" i="3"/>
  <c r="DN53" i="3"/>
  <c r="DM53" i="3"/>
  <c r="DL53" i="3"/>
  <c r="DK53" i="3"/>
  <c r="DJ53" i="3"/>
  <c r="DI53" i="3"/>
  <c r="DH53" i="3"/>
  <c r="DG53" i="3"/>
  <c r="DF53" i="3"/>
  <c r="DE53" i="3"/>
  <c r="DD53" i="3"/>
  <c r="DC53" i="3"/>
  <c r="DB53" i="3"/>
  <c r="DA53" i="3"/>
  <c r="CZ53" i="3"/>
  <c r="CY53" i="3"/>
  <c r="CX53" i="3"/>
  <c r="CW53" i="3"/>
  <c r="CV53" i="3"/>
  <c r="CU53" i="3"/>
  <c r="CT53" i="3"/>
  <c r="CS53" i="3"/>
  <c r="CR53" i="3"/>
  <c r="CQ53" i="3"/>
  <c r="CP53" i="3"/>
  <c r="CO53" i="3"/>
  <c r="CN53" i="3"/>
  <c r="CM53" i="3"/>
  <c r="CL53" i="3"/>
  <c r="CK53" i="3"/>
  <c r="CJ53" i="3"/>
  <c r="CI53" i="3"/>
  <c r="CH53" i="3"/>
  <c r="CG53" i="3"/>
  <c r="CF53" i="3"/>
  <c r="CE53" i="3"/>
  <c r="CD53" i="3"/>
  <c r="CC53" i="3"/>
  <c r="CB53" i="3"/>
  <c r="CA53" i="3"/>
  <c r="BZ53" i="3"/>
  <c r="BY53" i="3"/>
  <c r="BX53" i="3"/>
  <c r="BW53" i="3"/>
  <c r="BV53" i="3"/>
  <c r="BU53" i="3"/>
  <c r="BT53" i="3"/>
  <c r="BS53" i="3"/>
  <c r="BR53" i="3"/>
  <c r="BQ53" i="3"/>
  <c r="BP53" i="3"/>
  <c r="BO53" i="3"/>
  <c r="BN53" i="3"/>
  <c r="BM53" i="3"/>
  <c r="BL53" i="3"/>
  <c r="BK53" i="3"/>
  <c r="BJ53" i="3"/>
  <c r="BI53" i="3"/>
  <c r="BH53" i="3"/>
  <c r="BG53" i="3"/>
  <c r="BF53" i="3"/>
  <c r="BE53" i="3"/>
  <c r="BD53" i="3"/>
  <c r="BC53" i="3"/>
  <c r="BB53" i="3"/>
  <c r="BA53" i="3"/>
  <c r="AZ53" i="3"/>
  <c r="AY53" i="3"/>
  <c r="AX53" i="3"/>
  <c r="AW53" i="3"/>
  <c r="AV53" i="3"/>
  <c r="AU53" i="3"/>
  <c r="AT53" i="3"/>
  <c r="AS53" i="3"/>
  <c r="AR53" i="3"/>
  <c r="AQ53" i="3"/>
  <c r="AP53" i="3"/>
  <c r="AO53" i="3"/>
  <c r="AN53" i="3"/>
  <c r="AM53" i="3"/>
  <c r="AL53" i="3"/>
  <c r="AK53" i="3"/>
  <c r="AJ53" i="3"/>
  <c r="AI53" i="3"/>
  <c r="AH53" i="3"/>
  <c r="AG53" i="3"/>
  <c r="AF53" i="3"/>
  <c r="AE53" i="3"/>
  <c r="AD53" i="3"/>
  <c r="AC53" i="3"/>
  <c r="AB53" i="3"/>
  <c r="AA53" i="3"/>
  <c r="Z53" i="3"/>
  <c r="Y53" i="3"/>
  <c r="X53" i="3"/>
  <c r="W53" i="3"/>
  <c r="V53" i="3"/>
  <c r="U53" i="3"/>
  <c r="T53" i="3"/>
  <c r="S53" i="3"/>
  <c r="R53" i="3"/>
  <c r="Q53" i="3"/>
  <c r="P53" i="3"/>
  <c r="O53" i="3"/>
  <c r="N53" i="3"/>
  <c r="M53" i="3"/>
  <c r="L53" i="3"/>
  <c r="K53" i="3"/>
  <c r="J53" i="3"/>
  <c r="I53" i="3"/>
  <c r="H53" i="3"/>
  <c r="G53" i="3"/>
  <c r="DV52" i="3"/>
  <c r="DU52" i="3"/>
  <c r="DT52" i="3"/>
  <c r="DS52" i="3"/>
  <c r="DR52" i="3"/>
  <c r="DQ52" i="3"/>
  <c r="DP52" i="3"/>
  <c r="DO52" i="3"/>
  <c r="DN52" i="3"/>
  <c r="DM52" i="3"/>
  <c r="DL52" i="3"/>
  <c r="DK52" i="3"/>
  <c r="DJ52" i="3"/>
  <c r="DI52" i="3"/>
  <c r="DH52" i="3"/>
  <c r="DG52" i="3"/>
  <c r="DF52" i="3"/>
  <c r="DE52" i="3"/>
  <c r="DD52" i="3"/>
  <c r="DC52" i="3"/>
  <c r="DB52" i="3"/>
  <c r="DA52" i="3"/>
  <c r="CZ52" i="3"/>
  <c r="CY52" i="3"/>
  <c r="CX52" i="3"/>
  <c r="CW52" i="3"/>
  <c r="CV52" i="3"/>
  <c r="CU52" i="3"/>
  <c r="CT52" i="3"/>
  <c r="CS52" i="3"/>
  <c r="CR52" i="3"/>
  <c r="CQ52" i="3"/>
  <c r="CP52" i="3"/>
  <c r="CO52" i="3"/>
  <c r="CN52" i="3"/>
  <c r="CM52" i="3"/>
  <c r="CL52" i="3"/>
  <c r="CK52" i="3"/>
  <c r="CJ52" i="3"/>
  <c r="CI52" i="3"/>
  <c r="CH52" i="3"/>
  <c r="CG52" i="3"/>
  <c r="CF52" i="3"/>
  <c r="CE52" i="3"/>
  <c r="CD52" i="3"/>
  <c r="CC52" i="3"/>
  <c r="CB52" i="3"/>
  <c r="CA52" i="3"/>
  <c r="BZ52" i="3"/>
  <c r="BY52" i="3"/>
  <c r="BX52" i="3"/>
  <c r="BW52" i="3"/>
  <c r="BV52" i="3"/>
  <c r="BU52" i="3"/>
  <c r="BT52" i="3"/>
  <c r="BS52" i="3"/>
  <c r="BR52" i="3"/>
  <c r="BQ52" i="3"/>
  <c r="BP52" i="3"/>
  <c r="BO52" i="3"/>
  <c r="BN52" i="3"/>
  <c r="BM52" i="3"/>
  <c r="BL52" i="3"/>
  <c r="BK52" i="3"/>
  <c r="BJ52" i="3"/>
  <c r="BI52" i="3"/>
  <c r="BH52" i="3"/>
  <c r="BG52" i="3"/>
  <c r="BF52" i="3"/>
  <c r="BE52" i="3"/>
  <c r="BD52" i="3"/>
  <c r="BC52" i="3"/>
  <c r="BB52" i="3"/>
  <c r="BA52" i="3"/>
  <c r="AZ52" i="3"/>
  <c r="AY52" i="3"/>
  <c r="AX52" i="3"/>
  <c r="AW52" i="3"/>
  <c r="AV52" i="3"/>
  <c r="AU52" i="3"/>
  <c r="AT52" i="3"/>
  <c r="AS52" i="3"/>
  <c r="AR52" i="3"/>
  <c r="AQ52" i="3"/>
  <c r="AP52" i="3"/>
  <c r="AO52" i="3"/>
  <c r="AN52"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I52" i="3"/>
  <c r="H52" i="3"/>
  <c r="G52" i="3"/>
  <c r="G42" i="3"/>
  <c r="C38" i="3"/>
  <c r="C33" i="3"/>
  <c r="D33" i="3" s="1"/>
  <c r="C32" i="3"/>
  <c r="D32" i="3" s="1"/>
  <c r="AY32" i="3" s="1"/>
  <c r="C31" i="3"/>
  <c r="D31" i="3" s="1"/>
  <c r="C28" i="3"/>
  <c r="D28" i="3" s="1"/>
  <c r="DV28" i="3" s="1"/>
  <c r="C27" i="3"/>
  <c r="D27" i="3" s="1"/>
  <c r="DV27" i="3" s="1"/>
  <c r="C26" i="3"/>
  <c r="D26" i="3" s="1"/>
  <c r="DV26" i="3" s="1"/>
  <c r="C25" i="3"/>
  <c r="D25" i="3" s="1"/>
  <c r="DV25" i="3" s="1"/>
  <c r="C22" i="3"/>
  <c r="D22" i="3" s="1"/>
  <c r="CJ22" i="3" s="1"/>
  <c r="C21" i="3"/>
  <c r="D21" i="3" s="1"/>
  <c r="G21" i="3" s="1"/>
  <c r="C20" i="3"/>
  <c r="D20" i="3" s="1"/>
  <c r="X20" i="3" s="1"/>
  <c r="C19" i="3"/>
  <c r="D19" i="3" s="1"/>
  <c r="CX19" i="3" s="1"/>
  <c r="C18" i="3"/>
  <c r="D18" i="3" s="1"/>
  <c r="DJ18" i="3" s="1"/>
  <c r="C17" i="3"/>
  <c r="D17" i="3" s="1"/>
  <c r="BW17" i="3" s="1"/>
  <c r="C16" i="3"/>
  <c r="D16" i="3" s="1"/>
  <c r="DV13"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BC13" i="3"/>
  <c r="BB13" i="3"/>
  <c r="BA13" i="3"/>
  <c r="AZ13" i="3"/>
  <c r="AY13" i="3"/>
  <c r="AX13" i="3"/>
  <c r="AW13" i="3"/>
  <c r="AV13" i="3"/>
  <c r="AU13" i="3"/>
  <c r="AT13"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DV12" i="3"/>
  <c r="DU12" i="3"/>
  <c r="DT12" i="3"/>
  <c r="DS12" i="3"/>
  <c r="DR12" i="3"/>
  <c r="DQ12" i="3"/>
  <c r="DP12" i="3"/>
  <c r="DO12" i="3"/>
  <c r="DN12" i="3"/>
  <c r="DM12" i="3"/>
  <c r="DL12" i="3"/>
  <c r="DK12" i="3"/>
  <c r="DJ12"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DV11" i="3"/>
  <c r="DU11" i="3"/>
  <c r="DT11" i="3"/>
  <c r="DS11" i="3"/>
  <c r="DR11" i="3"/>
  <c r="DQ11" i="3"/>
  <c r="DP11" i="3"/>
  <c r="DO11" i="3"/>
  <c r="DN11" i="3"/>
  <c r="DM11" i="3"/>
  <c r="DL11" i="3"/>
  <c r="DK11" i="3"/>
  <c r="DJ11"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BC11" i="3"/>
  <c r="BB11" i="3"/>
  <c r="BA11" i="3"/>
  <c r="AZ11" i="3"/>
  <c r="AY11" i="3"/>
  <c r="AX11" i="3"/>
  <c r="AW11" i="3"/>
  <c r="AV11" i="3"/>
  <c r="AU11"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DV10"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DV9"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BC9" i="3"/>
  <c r="BB9" i="3"/>
  <c r="BA9" i="3"/>
  <c r="AZ9" i="3"/>
  <c r="AY9" i="3"/>
  <c r="AX9" i="3"/>
  <c r="AW9" i="3"/>
  <c r="AV9" i="3"/>
  <c r="AU9" i="3"/>
  <c r="AT9" i="3"/>
  <c r="AS9" i="3"/>
  <c r="AR9" i="3"/>
  <c r="AQ9" i="3"/>
  <c r="AP9" i="3"/>
  <c r="AO9" i="3"/>
  <c r="AN9" i="3"/>
  <c r="AM9" i="3"/>
  <c r="AL9" i="3"/>
  <c r="AK9" i="3"/>
  <c r="AJ9" i="3"/>
  <c r="AI9" i="3"/>
  <c r="AH9" i="3"/>
  <c r="AG9" i="3"/>
  <c r="AF9" i="3"/>
  <c r="AE9" i="3"/>
  <c r="AD9" i="3"/>
  <c r="AC9" i="3"/>
  <c r="AB9" i="3"/>
  <c r="AA9" i="3"/>
  <c r="Z9" i="3"/>
  <c r="Y9" i="3"/>
  <c r="X9" i="3"/>
  <c r="W9" i="3"/>
  <c r="V9" i="3"/>
  <c r="U9" i="3"/>
  <c r="T9" i="3"/>
  <c r="S9" i="3"/>
  <c r="R9" i="3"/>
  <c r="Q9" i="3"/>
  <c r="P9" i="3"/>
  <c r="O9" i="3"/>
  <c r="N9" i="3"/>
  <c r="M9" i="3"/>
  <c r="L9" i="3"/>
  <c r="K9" i="3"/>
  <c r="J9" i="3"/>
  <c r="I9" i="3"/>
  <c r="H9" i="3"/>
  <c r="G9" i="3"/>
  <c r="DV8" i="3"/>
  <c r="DU8" i="3"/>
  <c r="DT8" i="3"/>
  <c r="DS8" i="3"/>
  <c r="DR8" i="3"/>
  <c r="DQ8" i="3"/>
  <c r="DP8" i="3"/>
  <c r="DO8" i="3"/>
  <c r="DN8" i="3"/>
  <c r="DM8" i="3"/>
  <c r="DL8" i="3"/>
  <c r="DK8" i="3"/>
  <c r="DJ8" i="3"/>
  <c r="DI8" i="3"/>
  <c r="DH8" i="3"/>
  <c r="DG8" i="3"/>
  <c r="DF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BL8" i="3"/>
  <c r="BK8" i="3"/>
  <c r="BJ8" i="3"/>
  <c r="BI8" i="3"/>
  <c r="BH8" i="3"/>
  <c r="BG8" i="3"/>
  <c r="BF8" i="3"/>
  <c r="BE8" i="3"/>
  <c r="BD8" i="3"/>
  <c r="BC8" i="3"/>
  <c r="BB8" i="3"/>
  <c r="BA8" i="3"/>
  <c r="AZ8" i="3"/>
  <c r="AY8" i="3"/>
  <c r="AX8" i="3"/>
  <c r="AW8" i="3"/>
  <c r="AV8" i="3"/>
  <c r="AU8" i="3"/>
  <c r="AT8" i="3"/>
  <c r="AS8" i="3"/>
  <c r="AR8" i="3"/>
  <c r="AQ8" i="3"/>
  <c r="AP8" i="3"/>
  <c r="AO8" i="3"/>
  <c r="AN8"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I8" i="3"/>
  <c r="H8" i="3"/>
  <c r="G8" i="3"/>
  <c r="DV7" i="3"/>
  <c r="DU7" i="3"/>
  <c r="DT7" i="3"/>
  <c r="DS7" i="3"/>
  <c r="DR7" i="3"/>
  <c r="DQ7" i="3"/>
  <c r="DP7" i="3"/>
  <c r="DO7" i="3"/>
  <c r="DN7" i="3"/>
  <c r="DM7" i="3"/>
  <c r="DL7" i="3"/>
  <c r="DK7" i="3"/>
  <c r="DJ7" i="3"/>
  <c r="DI7" i="3"/>
  <c r="DH7" i="3"/>
  <c r="DG7" i="3"/>
  <c r="DF7" i="3"/>
  <c r="DE7" i="3"/>
  <c r="DD7" i="3"/>
  <c r="DC7" i="3"/>
  <c r="DB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BL7" i="3"/>
  <c r="BK7" i="3"/>
  <c r="BJ7" i="3"/>
  <c r="BI7" i="3"/>
  <c r="BH7" i="3"/>
  <c r="BG7" i="3"/>
  <c r="BF7" i="3"/>
  <c r="BE7" i="3"/>
  <c r="BD7" i="3"/>
  <c r="BC7" i="3"/>
  <c r="BB7" i="3"/>
  <c r="BA7" i="3"/>
  <c r="AZ7" i="3"/>
  <c r="AY7" i="3"/>
  <c r="AX7" i="3"/>
  <c r="AW7" i="3"/>
  <c r="AV7" i="3"/>
  <c r="AU7" i="3"/>
  <c r="AT7" i="3"/>
  <c r="AS7" i="3"/>
  <c r="AR7" i="3"/>
  <c r="AQ7" i="3"/>
  <c r="AP7" i="3"/>
  <c r="AO7" i="3"/>
  <c r="AN7" i="3"/>
  <c r="AM7" i="3"/>
  <c r="AL7" i="3"/>
  <c r="AK7" i="3"/>
  <c r="AJ7" i="3"/>
  <c r="AI7" i="3"/>
  <c r="AH7" i="3"/>
  <c r="AG7" i="3"/>
  <c r="AF7" i="3"/>
  <c r="AE7" i="3"/>
  <c r="AD7" i="3"/>
  <c r="AC7" i="3"/>
  <c r="AB7" i="3"/>
  <c r="AA7" i="3"/>
  <c r="Z7" i="3"/>
  <c r="Y7" i="3"/>
  <c r="X7" i="3"/>
  <c r="W7" i="3"/>
  <c r="V7" i="3"/>
  <c r="U7" i="3"/>
  <c r="T7" i="3"/>
  <c r="S7" i="3"/>
  <c r="R7" i="3"/>
  <c r="Q7" i="3"/>
  <c r="P7" i="3"/>
  <c r="O7" i="3"/>
  <c r="N7" i="3"/>
  <c r="M7" i="3"/>
  <c r="L7" i="3"/>
  <c r="K7" i="3"/>
  <c r="J7" i="3"/>
  <c r="I7" i="3"/>
  <c r="H7" i="3"/>
  <c r="G102" i="3"/>
  <c r="G103" i="3"/>
  <c r="G48" i="3" s="1"/>
  <c r="G104" i="3"/>
  <c r="G49" i="3" s="1"/>
  <c r="DV94" i="3"/>
  <c r="DV39" i="3" s="1"/>
  <c r="DU94" i="3"/>
  <c r="DU39" i="3" s="1"/>
  <c r="DT94" i="3"/>
  <c r="DT39" i="3" s="1"/>
  <c r="DS94" i="3"/>
  <c r="DS39" i="3" s="1"/>
  <c r="DR94" i="3"/>
  <c r="DR39" i="3" s="1"/>
  <c r="DQ94" i="3"/>
  <c r="DQ39" i="3" s="1"/>
  <c r="DP94" i="3"/>
  <c r="DP39" i="3" s="1"/>
  <c r="DO94" i="3"/>
  <c r="DO39" i="3" s="1"/>
  <c r="DN94" i="3"/>
  <c r="DN39" i="3" s="1"/>
  <c r="DM94" i="3"/>
  <c r="DM39" i="3" s="1"/>
  <c r="DL94" i="3"/>
  <c r="DL39" i="3" s="1"/>
  <c r="DK94" i="3"/>
  <c r="DK39" i="3" s="1"/>
  <c r="DJ94" i="3"/>
  <c r="DJ39" i="3" s="1"/>
  <c r="DI94" i="3"/>
  <c r="DI39" i="3" s="1"/>
  <c r="DH94" i="3"/>
  <c r="DH39" i="3" s="1"/>
  <c r="DG94" i="3"/>
  <c r="DG39" i="3" s="1"/>
  <c r="DF94" i="3"/>
  <c r="DF39" i="3" s="1"/>
  <c r="DE94" i="3"/>
  <c r="DE39" i="3" s="1"/>
  <c r="DD94" i="3"/>
  <c r="DD39" i="3" s="1"/>
  <c r="DC94" i="3"/>
  <c r="DC39" i="3" s="1"/>
  <c r="DB94" i="3"/>
  <c r="DB39" i="3" s="1"/>
  <c r="DA94" i="3"/>
  <c r="DA39" i="3" s="1"/>
  <c r="CZ94" i="3"/>
  <c r="CZ39" i="3" s="1"/>
  <c r="CY94" i="3"/>
  <c r="CY39" i="3" s="1"/>
  <c r="CX94" i="3"/>
  <c r="CX39" i="3" s="1"/>
  <c r="CW94" i="3"/>
  <c r="CW39" i="3" s="1"/>
  <c r="CV94" i="3"/>
  <c r="CV39" i="3" s="1"/>
  <c r="CU94" i="3"/>
  <c r="CU39" i="3" s="1"/>
  <c r="CT94" i="3"/>
  <c r="CT39" i="3" s="1"/>
  <c r="CS94" i="3"/>
  <c r="CS39" i="3" s="1"/>
  <c r="CR94" i="3"/>
  <c r="CR39" i="3" s="1"/>
  <c r="CQ94" i="3"/>
  <c r="CQ39" i="3" s="1"/>
  <c r="CP94" i="3"/>
  <c r="CP39" i="3" s="1"/>
  <c r="CO94" i="3"/>
  <c r="CO39" i="3" s="1"/>
  <c r="CN94" i="3"/>
  <c r="CN39" i="3" s="1"/>
  <c r="CM94" i="3"/>
  <c r="CM39" i="3" s="1"/>
  <c r="CL94" i="3"/>
  <c r="CL39" i="3" s="1"/>
  <c r="CK94" i="3"/>
  <c r="CK39" i="3" s="1"/>
  <c r="CJ94" i="3"/>
  <c r="CJ39" i="3" s="1"/>
  <c r="CI94" i="3"/>
  <c r="CI39" i="3" s="1"/>
  <c r="CH94" i="3"/>
  <c r="CH39" i="3" s="1"/>
  <c r="CG94" i="3"/>
  <c r="CG39" i="3" s="1"/>
  <c r="CF94" i="3"/>
  <c r="CF39" i="3" s="1"/>
  <c r="CE94" i="3"/>
  <c r="CE39" i="3" s="1"/>
  <c r="CD94" i="3"/>
  <c r="CD39" i="3" s="1"/>
  <c r="CC94" i="3"/>
  <c r="CC39" i="3" s="1"/>
  <c r="CB94" i="3"/>
  <c r="CB39" i="3" s="1"/>
  <c r="CA94" i="3"/>
  <c r="CA39" i="3" s="1"/>
  <c r="BZ94" i="3"/>
  <c r="BZ39" i="3" s="1"/>
  <c r="BY94" i="3"/>
  <c r="BY39" i="3" s="1"/>
  <c r="BX94" i="3"/>
  <c r="BX39" i="3" s="1"/>
  <c r="BW94" i="3"/>
  <c r="BW39" i="3" s="1"/>
  <c r="BV94" i="3"/>
  <c r="BV39" i="3" s="1"/>
  <c r="BU94" i="3"/>
  <c r="BU39" i="3" s="1"/>
  <c r="BT94" i="3"/>
  <c r="BT39" i="3" s="1"/>
  <c r="BS94" i="3"/>
  <c r="BS39" i="3" s="1"/>
  <c r="BR94" i="3"/>
  <c r="BR39" i="3" s="1"/>
  <c r="BQ94" i="3"/>
  <c r="BQ39" i="3" s="1"/>
  <c r="BP94" i="3"/>
  <c r="BP39" i="3" s="1"/>
  <c r="BO94" i="3"/>
  <c r="BO39" i="3" s="1"/>
  <c r="BN94" i="3"/>
  <c r="BN39" i="3" s="1"/>
  <c r="BM94" i="3"/>
  <c r="BM39" i="3" s="1"/>
  <c r="BL94" i="3"/>
  <c r="BL39" i="3" s="1"/>
  <c r="BK94" i="3"/>
  <c r="BK39" i="3" s="1"/>
  <c r="BJ94" i="3"/>
  <c r="BJ39" i="3" s="1"/>
  <c r="BI94" i="3"/>
  <c r="BI39" i="3" s="1"/>
  <c r="BH94" i="3"/>
  <c r="BH39" i="3" s="1"/>
  <c r="BG94" i="3"/>
  <c r="BG39" i="3" s="1"/>
  <c r="BF94" i="3"/>
  <c r="BF39" i="3" s="1"/>
  <c r="BE94" i="3"/>
  <c r="BE39" i="3" s="1"/>
  <c r="BD94" i="3"/>
  <c r="BD39" i="3" s="1"/>
  <c r="BC94" i="3"/>
  <c r="BC39" i="3" s="1"/>
  <c r="BB94" i="3"/>
  <c r="BB39" i="3" s="1"/>
  <c r="BA94" i="3"/>
  <c r="BA39" i="3" s="1"/>
  <c r="AZ94" i="3"/>
  <c r="AZ39" i="3" s="1"/>
  <c r="AY94" i="3"/>
  <c r="AY39" i="3" s="1"/>
  <c r="AX94" i="3"/>
  <c r="AX39" i="3" s="1"/>
  <c r="AW94" i="3"/>
  <c r="AW39" i="3" s="1"/>
  <c r="AV94" i="3"/>
  <c r="AV39" i="3" s="1"/>
  <c r="AU94" i="3"/>
  <c r="AU39" i="3" s="1"/>
  <c r="AT94" i="3"/>
  <c r="AT39" i="3" s="1"/>
  <c r="AS94" i="3"/>
  <c r="AS39" i="3" s="1"/>
  <c r="AR94" i="3"/>
  <c r="AR39" i="3" s="1"/>
  <c r="AQ94" i="3"/>
  <c r="AQ39" i="3" s="1"/>
  <c r="AP94" i="3"/>
  <c r="AP39" i="3" s="1"/>
  <c r="AO94" i="3"/>
  <c r="AO39" i="3" s="1"/>
  <c r="AN94" i="3"/>
  <c r="AN39" i="3" s="1"/>
  <c r="AM94" i="3"/>
  <c r="AM39" i="3" s="1"/>
  <c r="AL94" i="3"/>
  <c r="AL39" i="3" s="1"/>
  <c r="AK94" i="3"/>
  <c r="AK39" i="3" s="1"/>
  <c r="AJ94" i="3"/>
  <c r="AJ39" i="3" s="1"/>
  <c r="AI94" i="3"/>
  <c r="AI39" i="3" s="1"/>
  <c r="AH94" i="3"/>
  <c r="AH39" i="3" s="1"/>
  <c r="AG94" i="3"/>
  <c r="AG39" i="3" s="1"/>
  <c r="AF94" i="3"/>
  <c r="AF39" i="3" s="1"/>
  <c r="AE94" i="3"/>
  <c r="AE39" i="3" s="1"/>
  <c r="AD94" i="3"/>
  <c r="AD39" i="3" s="1"/>
  <c r="AC94" i="3"/>
  <c r="AC39" i="3" s="1"/>
  <c r="AB94" i="3"/>
  <c r="AB39" i="3" s="1"/>
  <c r="AA94" i="3"/>
  <c r="AA39" i="3" s="1"/>
  <c r="Z94" i="3"/>
  <c r="Z39" i="3" s="1"/>
  <c r="Y94" i="3"/>
  <c r="Y39" i="3" s="1"/>
  <c r="X94" i="3"/>
  <c r="X39" i="3" s="1"/>
  <c r="W94" i="3"/>
  <c r="W39" i="3" s="1"/>
  <c r="V94" i="3"/>
  <c r="V39" i="3" s="1"/>
  <c r="U94" i="3"/>
  <c r="U39" i="3" s="1"/>
  <c r="T94" i="3"/>
  <c r="T39" i="3" s="1"/>
  <c r="S94" i="3"/>
  <c r="S39" i="3" s="1"/>
  <c r="R94" i="3"/>
  <c r="R39" i="3" s="1"/>
  <c r="Q94" i="3"/>
  <c r="Q39" i="3" s="1"/>
  <c r="P94" i="3"/>
  <c r="P39" i="3" s="1"/>
  <c r="O94" i="3"/>
  <c r="O39" i="3" s="1"/>
  <c r="N94" i="3"/>
  <c r="N39" i="3" s="1"/>
  <c r="M94" i="3"/>
  <c r="M39" i="3" s="1"/>
  <c r="L94" i="3"/>
  <c r="L39" i="3" s="1"/>
  <c r="K94" i="3"/>
  <c r="K39" i="3" s="1"/>
  <c r="J94" i="3"/>
  <c r="J39" i="3" s="1"/>
  <c r="I94" i="3"/>
  <c r="I39" i="3" s="1"/>
  <c r="H94" i="3"/>
  <c r="H39" i="3" s="1"/>
  <c r="G94" i="3"/>
  <c r="G39" i="3" s="1"/>
  <c r="G93" i="3"/>
  <c r="DV93" i="3"/>
  <c r="DU93" i="3"/>
  <c r="DT93" i="3"/>
  <c r="DS93" i="3"/>
  <c r="DR93" i="3"/>
  <c r="DQ93" i="3"/>
  <c r="DP93" i="3"/>
  <c r="DO93" i="3"/>
  <c r="DO38" i="3" s="1"/>
  <c r="DN93" i="3"/>
  <c r="DM93" i="3"/>
  <c r="DL93" i="3"/>
  <c r="DK93" i="3"/>
  <c r="DJ93" i="3"/>
  <c r="DI93" i="3"/>
  <c r="DH93" i="3"/>
  <c r="DG93" i="3"/>
  <c r="DG38" i="3" s="1"/>
  <c r="DF93" i="3"/>
  <c r="DF38" i="3" s="1"/>
  <c r="DE93" i="3"/>
  <c r="DD93" i="3"/>
  <c r="DC93" i="3"/>
  <c r="DB93" i="3"/>
  <c r="DA93" i="3"/>
  <c r="CZ93" i="3"/>
  <c r="CY93" i="3"/>
  <c r="CX93" i="3"/>
  <c r="CW93" i="3"/>
  <c r="CW38" i="3" s="1"/>
  <c r="CV93" i="3"/>
  <c r="CU93" i="3"/>
  <c r="CT93" i="3"/>
  <c r="CS93" i="3"/>
  <c r="CR93" i="3"/>
  <c r="CQ93" i="3"/>
  <c r="CP93" i="3"/>
  <c r="CO93" i="3"/>
  <c r="CN93" i="3"/>
  <c r="CM93" i="3"/>
  <c r="CL93" i="3"/>
  <c r="CK93" i="3"/>
  <c r="CJ93" i="3"/>
  <c r="CI93" i="3"/>
  <c r="CH93" i="3"/>
  <c r="CG93" i="3"/>
  <c r="CF93" i="3"/>
  <c r="CE93" i="3"/>
  <c r="CD93" i="3"/>
  <c r="CC93" i="3"/>
  <c r="CB93" i="3"/>
  <c r="CA93" i="3"/>
  <c r="BZ93" i="3"/>
  <c r="BY93" i="3"/>
  <c r="BX93" i="3"/>
  <c r="BW93" i="3"/>
  <c r="BV93" i="3"/>
  <c r="BU93" i="3"/>
  <c r="BT93" i="3"/>
  <c r="BS93" i="3"/>
  <c r="BR93" i="3"/>
  <c r="BQ93" i="3"/>
  <c r="BP93" i="3"/>
  <c r="BO93" i="3"/>
  <c r="BN93" i="3"/>
  <c r="BM93" i="3"/>
  <c r="BL93" i="3"/>
  <c r="BK93" i="3"/>
  <c r="BJ93" i="3"/>
  <c r="BI93" i="3"/>
  <c r="BH93" i="3"/>
  <c r="BG93" i="3"/>
  <c r="BF93" i="3"/>
  <c r="BE93" i="3"/>
  <c r="BD93" i="3"/>
  <c r="BC93" i="3"/>
  <c r="BC38" i="3" s="1"/>
  <c r="BB93" i="3"/>
  <c r="BA93" i="3"/>
  <c r="AZ93" i="3"/>
  <c r="AY93" i="3"/>
  <c r="AX93" i="3"/>
  <c r="AW93" i="3"/>
  <c r="AV93" i="3"/>
  <c r="AU93" i="3"/>
  <c r="AT93" i="3"/>
  <c r="AT38" i="3" s="1"/>
  <c r="AS93" i="3"/>
  <c r="AR93" i="3"/>
  <c r="AQ93" i="3"/>
  <c r="AP93" i="3"/>
  <c r="AO93" i="3"/>
  <c r="AN93" i="3"/>
  <c r="AM93" i="3"/>
  <c r="AL93" i="3"/>
  <c r="AK93" i="3"/>
  <c r="AK38" i="3" s="1"/>
  <c r="AJ93" i="3"/>
  <c r="AI93" i="3"/>
  <c r="AH93" i="3"/>
  <c r="AG93" i="3"/>
  <c r="AF93" i="3"/>
  <c r="AE93" i="3"/>
  <c r="AD93" i="3"/>
  <c r="AC93" i="3"/>
  <c r="AB93" i="3"/>
  <c r="AA93" i="3"/>
  <c r="Z93" i="3"/>
  <c r="Y93" i="3"/>
  <c r="X93" i="3"/>
  <c r="W93" i="3"/>
  <c r="V93" i="3"/>
  <c r="U93" i="3"/>
  <c r="T93" i="3"/>
  <c r="S93" i="3"/>
  <c r="R93" i="3"/>
  <c r="Q93" i="3"/>
  <c r="P93" i="3"/>
  <c r="O93" i="3"/>
  <c r="N93" i="3"/>
  <c r="M93" i="3"/>
  <c r="L93" i="3"/>
  <c r="K93" i="3"/>
  <c r="J93" i="3"/>
  <c r="I93" i="3"/>
  <c r="H93" i="3"/>
  <c r="G92" i="3"/>
  <c r="G37" i="3" s="1"/>
  <c r="DV92" i="3"/>
  <c r="DV37" i="3" s="1"/>
  <c r="DU92" i="3"/>
  <c r="DU37" i="3" s="1"/>
  <c r="DT92" i="3"/>
  <c r="DT37" i="3" s="1"/>
  <c r="DS92" i="3"/>
  <c r="DS37" i="3" s="1"/>
  <c r="DR92" i="3"/>
  <c r="DR37" i="3" s="1"/>
  <c r="DQ92" i="3"/>
  <c r="DQ37" i="3" s="1"/>
  <c r="DP92" i="3"/>
  <c r="DP37" i="3" s="1"/>
  <c r="DO92" i="3"/>
  <c r="DO37" i="3" s="1"/>
  <c r="DN92" i="3"/>
  <c r="DN37" i="3" s="1"/>
  <c r="DM92" i="3"/>
  <c r="DM37" i="3" s="1"/>
  <c r="DL92" i="3"/>
  <c r="DL37" i="3" s="1"/>
  <c r="DK92" i="3"/>
  <c r="DK37" i="3" s="1"/>
  <c r="DJ92" i="3"/>
  <c r="DJ37" i="3" s="1"/>
  <c r="DI92" i="3"/>
  <c r="DI37" i="3" s="1"/>
  <c r="DH92" i="3"/>
  <c r="DH37" i="3" s="1"/>
  <c r="DG92" i="3"/>
  <c r="DG37" i="3" s="1"/>
  <c r="DF92" i="3"/>
  <c r="DF37" i="3" s="1"/>
  <c r="DE92" i="3"/>
  <c r="DE37" i="3" s="1"/>
  <c r="DD92" i="3"/>
  <c r="DD37" i="3" s="1"/>
  <c r="DC92" i="3"/>
  <c r="DC37" i="3" s="1"/>
  <c r="DB92" i="3"/>
  <c r="DB37" i="3" s="1"/>
  <c r="DA92" i="3"/>
  <c r="DA37" i="3" s="1"/>
  <c r="CZ92" i="3"/>
  <c r="CZ37" i="3" s="1"/>
  <c r="CY92" i="3"/>
  <c r="CY37" i="3" s="1"/>
  <c r="CX92" i="3"/>
  <c r="CX37" i="3" s="1"/>
  <c r="CW92" i="3"/>
  <c r="CW37" i="3" s="1"/>
  <c r="CV92" i="3"/>
  <c r="CV37" i="3" s="1"/>
  <c r="CU92" i="3"/>
  <c r="CU37" i="3" s="1"/>
  <c r="CT92" i="3"/>
  <c r="CT37" i="3" s="1"/>
  <c r="CS92" i="3"/>
  <c r="CS37" i="3" s="1"/>
  <c r="CR92" i="3"/>
  <c r="CR37" i="3" s="1"/>
  <c r="CQ92" i="3"/>
  <c r="CQ37" i="3" s="1"/>
  <c r="CP92" i="3"/>
  <c r="CP37" i="3" s="1"/>
  <c r="CO92" i="3"/>
  <c r="CO37" i="3" s="1"/>
  <c r="CN92" i="3"/>
  <c r="CN37" i="3" s="1"/>
  <c r="CM92" i="3"/>
  <c r="CM37" i="3" s="1"/>
  <c r="CL92" i="3"/>
  <c r="CL37" i="3" s="1"/>
  <c r="CK92" i="3"/>
  <c r="CK37" i="3" s="1"/>
  <c r="CJ92" i="3"/>
  <c r="CJ37" i="3" s="1"/>
  <c r="CI92" i="3"/>
  <c r="CI37" i="3" s="1"/>
  <c r="CH92" i="3"/>
  <c r="CH37" i="3" s="1"/>
  <c r="CG92" i="3"/>
  <c r="CG37" i="3" s="1"/>
  <c r="CF92" i="3"/>
  <c r="CF37" i="3" s="1"/>
  <c r="CE92" i="3"/>
  <c r="CE37" i="3" s="1"/>
  <c r="CD92" i="3"/>
  <c r="CD37" i="3" s="1"/>
  <c r="CC92" i="3"/>
  <c r="CC37" i="3" s="1"/>
  <c r="CB92" i="3"/>
  <c r="CB37" i="3" s="1"/>
  <c r="CA92" i="3"/>
  <c r="CA37" i="3" s="1"/>
  <c r="BZ92" i="3"/>
  <c r="BZ37" i="3" s="1"/>
  <c r="BY92" i="3"/>
  <c r="BY37" i="3" s="1"/>
  <c r="BX92" i="3"/>
  <c r="BX37" i="3" s="1"/>
  <c r="BW92" i="3"/>
  <c r="BW37" i="3" s="1"/>
  <c r="BV92" i="3"/>
  <c r="BV37" i="3" s="1"/>
  <c r="BU92" i="3"/>
  <c r="BU37" i="3" s="1"/>
  <c r="BT92" i="3"/>
  <c r="BT37" i="3" s="1"/>
  <c r="BS92" i="3"/>
  <c r="BS37" i="3" s="1"/>
  <c r="BR92" i="3"/>
  <c r="BR37" i="3" s="1"/>
  <c r="BQ92" i="3"/>
  <c r="BQ37" i="3" s="1"/>
  <c r="BP92" i="3"/>
  <c r="BP37" i="3" s="1"/>
  <c r="BO92" i="3"/>
  <c r="BO37" i="3" s="1"/>
  <c r="BN92" i="3"/>
  <c r="BN37" i="3" s="1"/>
  <c r="BM92" i="3"/>
  <c r="BM37" i="3" s="1"/>
  <c r="BL92" i="3"/>
  <c r="BL37" i="3" s="1"/>
  <c r="BK92" i="3"/>
  <c r="BK37" i="3" s="1"/>
  <c r="BJ92" i="3"/>
  <c r="BJ37" i="3" s="1"/>
  <c r="BI92" i="3"/>
  <c r="BI37" i="3" s="1"/>
  <c r="BH92" i="3"/>
  <c r="BH37" i="3" s="1"/>
  <c r="BG92" i="3"/>
  <c r="BG37" i="3" s="1"/>
  <c r="BF92" i="3"/>
  <c r="BF37" i="3" s="1"/>
  <c r="BE92" i="3"/>
  <c r="BE37" i="3" s="1"/>
  <c r="BD92" i="3"/>
  <c r="BD37" i="3" s="1"/>
  <c r="BC92" i="3"/>
  <c r="BC37" i="3" s="1"/>
  <c r="BB92" i="3"/>
  <c r="BB37" i="3" s="1"/>
  <c r="BA92" i="3"/>
  <c r="BA37" i="3" s="1"/>
  <c r="AZ92" i="3"/>
  <c r="AZ37" i="3" s="1"/>
  <c r="AY92" i="3"/>
  <c r="AY37" i="3" s="1"/>
  <c r="AX92" i="3"/>
  <c r="AX37" i="3" s="1"/>
  <c r="AW92" i="3"/>
  <c r="AW37" i="3" s="1"/>
  <c r="AV92" i="3"/>
  <c r="AV37" i="3" s="1"/>
  <c r="AU92" i="3"/>
  <c r="AU37" i="3" s="1"/>
  <c r="AT92" i="3"/>
  <c r="AT37" i="3" s="1"/>
  <c r="AS92" i="3"/>
  <c r="AS37" i="3" s="1"/>
  <c r="AR92" i="3"/>
  <c r="AR37" i="3" s="1"/>
  <c r="AQ92" i="3"/>
  <c r="AQ37" i="3" s="1"/>
  <c r="AP92" i="3"/>
  <c r="AP37" i="3" s="1"/>
  <c r="AO92" i="3"/>
  <c r="AO37" i="3" s="1"/>
  <c r="AN92" i="3"/>
  <c r="AN37" i="3" s="1"/>
  <c r="AM92" i="3"/>
  <c r="AM37" i="3" s="1"/>
  <c r="AL92" i="3"/>
  <c r="AL37" i="3" s="1"/>
  <c r="AK92" i="3"/>
  <c r="AK37" i="3" s="1"/>
  <c r="AJ92" i="3"/>
  <c r="AJ37" i="3" s="1"/>
  <c r="AI92" i="3"/>
  <c r="AI37" i="3" s="1"/>
  <c r="AH92" i="3"/>
  <c r="AH37" i="3" s="1"/>
  <c r="AG92" i="3"/>
  <c r="AG37" i="3" s="1"/>
  <c r="AF92" i="3"/>
  <c r="AF37" i="3" s="1"/>
  <c r="AE92" i="3"/>
  <c r="AE37" i="3" s="1"/>
  <c r="AD92" i="3"/>
  <c r="AD37" i="3" s="1"/>
  <c r="AC92" i="3"/>
  <c r="AC37" i="3" s="1"/>
  <c r="AB92" i="3"/>
  <c r="AB37" i="3" s="1"/>
  <c r="AA92" i="3"/>
  <c r="AA37" i="3" s="1"/>
  <c r="Z92" i="3"/>
  <c r="Z37" i="3" s="1"/>
  <c r="Y92" i="3"/>
  <c r="Y37" i="3" s="1"/>
  <c r="X92" i="3"/>
  <c r="X37" i="3" s="1"/>
  <c r="W92" i="3"/>
  <c r="W37" i="3" s="1"/>
  <c r="V92" i="3"/>
  <c r="V37" i="3" s="1"/>
  <c r="U92" i="3"/>
  <c r="U37" i="3" s="1"/>
  <c r="T92" i="3"/>
  <c r="T37" i="3" s="1"/>
  <c r="S92" i="3"/>
  <c r="S37" i="3" s="1"/>
  <c r="R92" i="3"/>
  <c r="R37" i="3" s="1"/>
  <c r="Q92" i="3"/>
  <c r="Q37" i="3" s="1"/>
  <c r="P92" i="3"/>
  <c r="P37" i="3" s="1"/>
  <c r="O92" i="3"/>
  <c r="O37" i="3" s="1"/>
  <c r="N92" i="3"/>
  <c r="N37" i="3" s="1"/>
  <c r="M92" i="3"/>
  <c r="M37" i="3" s="1"/>
  <c r="L92" i="3"/>
  <c r="L37" i="3" s="1"/>
  <c r="K92" i="3"/>
  <c r="K37" i="3" s="1"/>
  <c r="J92" i="3"/>
  <c r="J37" i="3" s="1"/>
  <c r="I92" i="3"/>
  <c r="I37" i="3" s="1"/>
  <c r="H92" i="3"/>
  <c r="H37" i="3" s="1"/>
  <c r="G91" i="3"/>
  <c r="DV91" i="3"/>
  <c r="DU91" i="3"/>
  <c r="DT91" i="3"/>
  <c r="DS91" i="3"/>
  <c r="DR91" i="3"/>
  <c r="DQ91" i="3"/>
  <c r="DP91" i="3"/>
  <c r="DO91" i="3"/>
  <c r="DN91" i="3"/>
  <c r="DM91" i="3"/>
  <c r="DL91" i="3"/>
  <c r="DK91" i="3"/>
  <c r="DJ91" i="3"/>
  <c r="DI91" i="3"/>
  <c r="DH91" i="3"/>
  <c r="DG91" i="3"/>
  <c r="DF91" i="3"/>
  <c r="DE91" i="3"/>
  <c r="DD91" i="3"/>
  <c r="DC91" i="3"/>
  <c r="DB91" i="3"/>
  <c r="DA91" i="3"/>
  <c r="CZ91" i="3"/>
  <c r="CY91" i="3"/>
  <c r="CX91" i="3"/>
  <c r="CW91" i="3"/>
  <c r="CV91" i="3"/>
  <c r="CU91" i="3"/>
  <c r="CT91" i="3"/>
  <c r="CS91" i="3"/>
  <c r="CR91" i="3"/>
  <c r="CQ91" i="3"/>
  <c r="CP91" i="3"/>
  <c r="CO91" i="3"/>
  <c r="CN91" i="3"/>
  <c r="CM91" i="3"/>
  <c r="CL91" i="3"/>
  <c r="CK91" i="3"/>
  <c r="CJ91" i="3"/>
  <c r="CI91" i="3"/>
  <c r="CH91" i="3"/>
  <c r="CG91" i="3"/>
  <c r="CF91" i="3"/>
  <c r="CE91" i="3"/>
  <c r="CD91" i="3"/>
  <c r="CC91" i="3"/>
  <c r="CB91" i="3"/>
  <c r="CA91" i="3"/>
  <c r="BZ91" i="3"/>
  <c r="BY91" i="3"/>
  <c r="BX91" i="3"/>
  <c r="BW91" i="3"/>
  <c r="BV91" i="3"/>
  <c r="BU91" i="3"/>
  <c r="BT91" i="3"/>
  <c r="BS91" i="3"/>
  <c r="BR91" i="3"/>
  <c r="BQ91" i="3"/>
  <c r="BP91" i="3"/>
  <c r="BO91" i="3"/>
  <c r="BN91" i="3"/>
  <c r="BM91" i="3"/>
  <c r="BL91" i="3"/>
  <c r="BK91" i="3"/>
  <c r="BJ91" i="3"/>
  <c r="BI91" i="3"/>
  <c r="BH91" i="3"/>
  <c r="BG91" i="3"/>
  <c r="BF91" i="3"/>
  <c r="BE91" i="3"/>
  <c r="BD91" i="3"/>
  <c r="BC91" i="3"/>
  <c r="BB91" i="3"/>
  <c r="BA91" i="3"/>
  <c r="AZ91" i="3"/>
  <c r="AY91" i="3"/>
  <c r="AX91" i="3"/>
  <c r="AW91" i="3"/>
  <c r="AV91" i="3"/>
  <c r="AU91" i="3"/>
  <c r="AT91" i="3"/>
  <c r="AS91" i="3"/>
  <c r="AR91" i="3"/>
  <c r="AQ91" i="3"/>
  <c r="AP91" i="3"/>
  <c r="AO91" i="3"/>
  <c r="AN91" i="3"/>
  <c r="AM91" i="3"/>
  <c r="AL91" i="3"/>
  <c r="AK91" i="3"/>
  <c r="AJ91" i="3"/>
  <c r="AI91" i="3"/>
  <c r="AH91" i="3"/>
  <c r="AG91" i="3"/>
  <c r="AF91" i="3"/>
  <c r="AE91" i="3"/>
  <c r="AD91" i="3"/>
  <c r="AC91" i="3"/>
  <c r="AB91" i="3"/>
  <c r="AA91" i="3"/>
  <c r="Z91" i="3"/>
  <c r="Y91" i="3"/>
  <c r="X91" i="3"/>
  <c r="W91" i="3"/>
  <c r="V91" i="3"/>
  <c r="U91" i="3"/>
  <c r="T91" i="3"/>
  <c r="S91" i="3"/>
  <c r="R91" i="3"/>
  <c r="Q91" i="3"/>
  <c r="P91" i="3"/>
  <c r="O91" i="3"/>
  <c r="N91" i="3"/>
  <c r="M91" i="3"/>
  <c r="L91" i="3"/>
  <c r="K91" i="3"/>
  <c r="J91" i="3"/>
  <c r="I91" i="3"/>
  <c r="H91" i="3"/>
  <c r="AB6" i="8"/>
  <c r="AN6" i="8" s="1"/>
  <c r="AZ6" i="8" s="1"/>
  <c r="BL6" i="8" s="1"/>
  <c r="BX6" i="8" s="1"/>
  <c r="CJ6" i="8" s="1"/>
  <c r="CV6" i="8" s="1"/>
  <c r="DH6" i="8" s="1"/>
  <c r="DT6" i="8" s="1"/>
  <c r="EF6" i="8" s="1"/>
  <c r="AA6" i="8"/>
  <c r="AM6" i="8" s="1"/>
  <c r="AY6" i="8" s="1"/>
  <c r="BK6" i="8" s="1"/>
  <c r="BW6" i="8" s="1"/>
  <c r="CI6" i="8" s="1"/>
  <c r="CU6" i="8" s="1"/>
  <c r="DG6" i="8" s="1"/>
  <c r="DS6" i="8" s="1"/>
  <c r="EE6" i="8" s="1"/>
  <c r="Z6" i="8"/>
  <c r="AL6" i="8" s="1"/>
  <c r="AX6" i="8" s="1"/>
  <c r="BJ6" i="8" s="1"/>
  <c r="BV6" i="8" s="1"/>
  <c r="CH6" i="8" s="1"/>
  <c r="CT6" i="8" s="1"/>
  <c r="DF6" i="8" s="1"/>
  <c r="DR6" i="8" s="1"/>
  <c r="ED6" i="8" s="1"/>
  <c r="Y6" i="8"/>
  <c r="AK6" i="8" s="1"/>
  <c r="AW6" i="8" s="1"/>
  <c r="BI6" i="8" s="1"/>
  <c r="BU6" i="8" s="1"/>
  <c r="CG6" i="8" s="1"/>
  <c r="CS6" i="8" s="1"/>
  <c r="DE6" i="8" s="1"/>
  <c r="DQ6" i="8" s="1"/>
  <c r="EC6" i="8" s="1"/>
  <c r="X6" i="8"/>
  <c r="AJ6" i="8" s="1"/>
  <c r="AV6" i="8" s="1"/>
  <c r="BH6" i="8" s="1"/>
  <c r="BT6" i="8" s="1"/>
  <c r="CF6" i="8" s="1"/>
  <c r="CR6" i="8" s="1"/>
  <c r="DD6" i="8" s="1"/>
  <c r="DP6" i="8" s="1"/>
  <c r="EB6" i="8" s="1"/>
  <c r="W6" i="8"/>
  <c r="AI6" i="8" s="1"/>
  <c r="AU6" i="8" s="1"/>
  <c r="BG6" i="8" s="1"/>
  <c r="BS6" i="8" s="1"/>
  <c r="CE6" i="8" s="1"/>
  <c r="CQ6" i="8" s="1"/>
  <c r="DC6" i="8" s="1"/>
  <c r="DO6" i="8" s="1"/>
  <c r="EA6" i="8" s="1"/>
  <c r="V6" i="8"/>
  <c r="AH6" i="8" s="1"/>
  <c r="AT6" i="8" s="1"/>
  <c r="BF6" i="8" s="1"/>
  <c r="BR6" i="8" s="1"/>
  <c r="CD6" i="8" s="1"/>
  <c r="CP6" i="8" s="1"/>
  <c r="DB6" i="8" s="1"/>
  <c r="DN6" i="8" s="1"/>
  <c r="DZ6" i="8" s="1"/>
  <c r="U6" i="8"/>
  <c r="AG6" i="8" s="1"/>
  <c r="AS6" i="8" s="1"/>
  <c r="BE6" i="8" s="1"/>
  <c r="BQ6" i="8" s="1"/>
  <c r="CC6" i="8" s="1"/>
  <c r="CO6" i="8" s="1"/>
  <c r="DA6" i="8" s="1"/>
  <c r="DM6" i="8" s="1"/>
  <c r="DY6" i="8" s="1"/>
  <c r="T6" i="8"/>
  <c r="AF6" i="8" s="1"/>
  <c r="AR6" i="8" s="1"/>
  <c r="BD6" i="8" s="1"/>
  <c r="BP6" i="8" s="1"/>
  <c r="CB6" i="8" s="1"/>
  <c r="CN6" i="8" s="1"/>
  <c r="CZ6" i="8" s="1"/>
  <c r="DL6" i="8" s="1"/>
  <c r="DX6" i="8" s="1"/>
  <c r="S6" i="8"/>
  <c r="AE6" i="8" s="1"/>
  <c r="AQ6" i="8" s="1"/>
  <c r="BC6" i="8" s="1"/>
  <c r="BO6" i="8" s="1"/>
  <c r="CA6" i="8" s="1"/>
  <c r="CM6" i="8" s="1"/>
  <c r="CY6" i="8" s="1"/>
  <c r="DK6" i="8" s="1"/>
  <c r="DW6" i="8" s="1"/>
  <c r="R6" i="8"/>
  <c r="AD6" i="8" s="1"/>
  <c r="AP6" i="8" s="1"/>
  <c r="BB6" i="8" s="1"/>
  <c r="BN6" i="8" s="1"/>
  <c r="BZ6" i="8" s="1"/>
  <c r="CL6" i="8" s="1"/>
  <c r="CX6" i="8" s="1"/>
  <c r="DJ6" i="8" s="1"/>
  <c r="DV6" i="8" s="1"/>
  <c r="Q6" i="8"/>
  <c r="AC6" i="8" s="1"/>
  <c r="AO6" i="8" s="1"/>
  <c r="BA6" i="8" s="1"/>
  <c r="BM6" i="8" s="1"/>
  <c r="BY6" i="8" s="1"/>
  <c r="CK6" i="8" s="1"/>
  <c r="CW6" i="8" s="1"/>
  <c r="DI6" i="8" s="1"/>
  <c r="DU6" i="8" s="1"/>
  <c r="BN11" i="8" l="1"/>
  <c r="BO11" i="8"/>
  <c r="CC11" i="8"/>
  <c r="CD11" i="8"/>
  <c r="AO11" i="8"/>
  <c r="AP11" i="8"/>
  <c r="DT11" i="8"/>
  <c r="DU11" i="8"/>
  <c r="DX11" i="8"/>
  <c r="AQ11" i="8"/>
  <c r="AR11" i="8"/>
  <c r="CE11" i="8"/>
  <c r="CF11" i="8"/>
  <c r="CG11" i="8"/>
  <c r="DS11" i="8"/>
  <c r="DY11" i="8"/>
  <c r="BD11" i="8"/>
  <c r="BE11" i="8"/>
  <c r="BF11" i="8"/>
  <c r="BG11" i="8"/>
  <c r="BH11" i="8"/>
  <c r="BI11" i="8"/>
  <c r="BL11" i="8"/>
  <c r="BM11" i="8"/>
  <c r="DC11" i="8"/>
  <c r="DD11" i="8"/>
  <c r="CJ11" i="8"/>
  <c r="CT11" i="8"/>
  <c r="CU11" i="8"/>
  <c r="CV11" i="8"/>
  <c r="CW11" i="8"/>
  <c r="CZ11" i="8"/>
  <c r="DA11" i="8"/>
  <c r="DB11" i="8"/>
  <c r="DE11" i="8"/>
  <c r="AS11" i="8"/>
  <c r="CK11" i="8"/>
  <c r="AV11" i="8"/>
  <c r="CL11" i="8"/>
  <c r="AW11" i="8"/>
  <c r="CM11" i="8"/>
  <c r="AX11" i="8"/>
  <c r="CN11" i="8"/>
  <c r="AY11" i="8"/>
  <c r="CO11" i="8"/>
  <c r="AZ11" i="8"/>
  <c r="CR11" i="8"/>
  <c r="BA11" i="8"/>
  <c r="CS11" i="8"/>
  <c r="BP11" i="8"/>
  <c r="DJ11" i="8"/>
  <c r="DL11" i="8"/>
  <c r="DM11" i="8"/>
  <c r="BX11" i="8"/>
  <c r="DP11" i="8"/>
  <c r="DH11" i="8"/>
  <c r="DI11" i="8"/>
  <c r="BT11" i="8"/>
  <c r="DK11" i="8"/>
  <c r="BY11" i="8"/>
  <c r="DQ11" i="8"/>
  <c r="BQ11" i="8"/>
  <c r="BU11" i="8"/>
  <c r="BV11" i="8"/>
  <c r="BW11" i="8"/>
  <c r="CB11" i="8"/>
  <c r="DR11" i="8"/>
  <c r="G35" i="4"/>
  <c r="I35" i="4"/>
  <c r="H35" i="4"/>
  <c r="J35" i="4"/>
  <c r="K9" i="4"/>
  <c r="AQ9" i="4"/>
  <c r="BW9" i="4"/>
  <c r="DC9" i="4"/>
  <c r="L9" i="4"/>
  <c r="AR9" i="4"/>
  <c r="BX9" i="4"/>
  <c r="DD9" i="4"/>
  <c r="S9" i="4"/>
  <c r="AY9" i="4"/>
  <c r="CE9" i="4"/>
  <c r="DK9" i="4"/>
  <c r="T9" i="4"/>
  <c r="AZ9" i="4"/>
  <c r="CF9" i="4"/>
  <c r="DL9" i="4"/>
  <c r="X9" i="4"/>
  <c r="BD9" i="4"/>
  <c r="CJ9" i="4"/>
  <c r="DP9" i="4"/>
  <c r="Y9" i="4"/>
  <c r="BE9" i="4"/>
  <c r="CK9" i="4"/>
  <c r="DQ9" i="4"/>
  <c r="CL9" i="4"/>
  <c r="AA9" i="4"/>
  <c r="BG9" i="4"/>
  <c r="CM9" i="4"/>
  <c r="DS9" i="4"/>
  <c r="Z9" i="4"/>
  <c r="BF9" i="4"/>
  <c r="AB9" i="4"/>
  <c r="BH9" i="4"/>
  <c r="CN9" i="4"/>
  <c r="DT9" i="4"/>
  <c r="DR9" i="4"/>
  <c r="AC9" i="4"/>
  <c r="BI9" i="4"/>
  <c r="CO9" i="4"/>
  <c r="DU9" i="4"/>
  <c r="BJ9" i="4"/>
  <c r="J34" i="4"/>
  <c r="BR34" i="4" s="1"/>
  <c r="K34" i="4"/>
  <c r="BS34" i="4" s="1"/>
  <c r="I34" i="4"/>
  <c r="BQ34" i="4" s="1"/>
  <c r="G34" i="4"/>
  <c r="BO34" i="4" s="1"/>
  <c r="DZ11" i="8"/>
  <c r="EB11" i="8"/>
  <c r="EA11" i="8"/>
  <c r="EC11" i="8"/>
  <c r="AT11" i="8"/>
  <c r="BB11" i="8"/>
  <c r="BJ11" i="8"/>
  <c r="BR11" i="8"/>
  <c r="BZ11" i="8"/>
  <c r="CH11" i="8"/>
  <c r="CP11" i="8"/>
  <c r="CX11" i="8"/>
  <c r="DF11" i="8"/>
  <c r="DN11" i="8"/>
  <c r="DV11" i="8"/>
  <c r="ED11" i="8"/>
  <c r="AU11" i="8"/>
  <c r="BC11" i="8"/>
  <c r="BK11" i="8"/>
  <c r="BS11" i="8"/>
  <c r="CA11" i="8"/>
  <c r="CI11" i="8"/>
  <c r="CQ11" i="8"/>
  <c r="CY11" i="8"/>
  <c r="DG11" i="8"/>
  <c r="DO11" i="8"/>
  <c r="DW11" i="8"/>
  <c r="EE11" i="8"/>
  <c r="E24" i="4"/>
  <c r="F44" i="3"/>
  <c r="F45" i="3"/>
  <c r="F46" i="3"/>
  <c r="F47" i="3"/>
  <c r="BL38" i="3"/>
  <c r="J38" i="3"/>
  <c r="BV38" i="3"/>
  <c r="K38" i="3"/>
  <c r="S38" i="3"/>
  <c r="CE38" i="3"/>
  <c r="CK26" i="3"/>
  <c r="AB38" i="3"/>
  <c r="CN38" i="3"/>
  <c r="F48" i="3"/>
  <c r="K26" i="3"/>
  <c r="W26" i="3"/>
  <c r="AA26" i="3"/>
  <c r="AI20" i="3"/>
  <c r="BU26" i="3"/>
  <c r="CR26" i="3"/>
  <c r="BG32" i="3"/>
  <c r="CM32" i="3"/>
  <c r="AM26" i="3"/>
  <c r="DP26" i="3"/>
  <c r="Q25" i="3"/>
  <c r="BL26" i="3"/>
  <c r="DU26" i="3"/>
  <c r="CV26" i="3"/>
  <c r="AO26" i="3"/>
  <c r="DE26" i="3"/>
  <c r="AZ26" i="3"/>
  <c r="DA25" i="3"/>
  <c r="BT26" i="3"/>
  <c r="AQ32" i="3"/>
  <c r="DN38" i="3"/>
  <c r="I38" i="3"/>
  <c r="Q38" i="3"/>
  <c r="Y38" i="3"/>
  <c r="AG38" i="3"/>
  <c r="AO38" i="3"/>
  <c r="AW38" i="3"/>
  <c r="BE38" i="3"/>
  <c r="BM38" i="3"/>
  <c r="BU38" i="3"/>
  <c r="CC38" i="3"/>
  <c r="CK38" i="3"/>
  <c r="CS38" i="3"/>
  <c r="DA38" i="3"/>
  <c r="DI38" i="3"/>
  <c r="DQ38" i="3"/>
  <c r="L38" i="3"/>
  <c r="U38" i="3"/>
  <c r="AD38" i="3"/>
  <c r="AM38" i="3"/>
  <c r="AV38" i="3"/>
  <c r="BF38" i="3"/>
  <c r="BO38" i="3"/>
  <c r="BX38" i="3"/>
  <c r="CG38" i="3"/>
  <c r="CP38" i="3"/>
  <c r="CY38" i="3"/>
  <c r="DH38" i="3"/>
  <c r="DR38" i="3"/>
  <c r="M38" i="3"/>
  <c r="V38" i="3"/>
  <c r="AE38" i="3"/>
  <c r="AN38" i="3"/>
  <c r="AX38" i="3"/>
  <c r="BG38" i="3"/>
  <c r="BP38" i="3"/>
  <c r="BY38" i="3"/>
  <c r="CH38" i="3"/>
  <c r="CQ38" i="3"/>
  <c r="CZ38" i="3"/>
  <c r="DJ38" i="3"/>
  <c r="DS38" i="3"/>
  <c r="N38" i="3"/>
  <c r="W38" i="3"/>
  <c r="AF38" i="3"/>
  <c r="AP38" i="3"/>
  <c r="AY38" i="3"/>
  <c r="BH38" i="3"/>
  <c r="BQ38" i="3"/>
  <c r="BZ38" i="3"/>
  <c r="CI38" i="3"/>
  <c r="CR38" i="3"/>
  <c r="DB38" i="3"/>
  <c r="DK38" i="3"/>
  <c r="DT38" i="3"/>
  <c r="O38" i="3"/>
  <c r="X38" i="3"/>
  <c r="AH38" i="3"/>
  <c r="AQ38" i="3"/>
  <c r="AZ38" i="3"/>
  <c r="BI38" i="3"/>
  <c r="BR38" i="3"/>
  <c r="CA38" i="3"/>
  <c r="CJ38" i="3"/>
  <c r="CT38" i="3"/>
  <c r="DC38" i="3"/>
  <c r="DL38" i="3"/>
  <c r="DU38" i="3"/>
  <c r="G38" i="3"/>
  <c r="P38" i="3"/>
  <c r="Z38" i="3"/>
  <c r="AI38" i="3"/>
  <c r="AR38" i="3"/>
  <c r="BA38" i="3"/>
  <c r="BJ38" i="3"/>
  <c r="BS38" i="3"/>
  <c r="CB38" i="3"/>
  <c r="CL38" i="3"/>
  <c r="CU38" i="3"/>
  <c r="DD38" i="3"/>
  <c r="DM38" i="3"/>
  <c r="DV38" i="3"/>
  <c r="T38" i="3"/>
  <c r="AC38" i="3"/>
  <c r="AL38" i="3"/>
  <c r="AU38" i="3"/>
  <c r="BD38" i="3"/>
  <c r="BN38" i="3"/>
  <c r="BW38" i="3"/>
  <c r="CF38" i="3"/>
  <c r="CO38" i="3"/>
  <c r="CX38" i="3"/>
  <c r="DP38" i="3"/>
  <c r="H38" i="3"/>
  <c r="R38" i="3"/>
  <c r="AA38" i="3"/>
  <c r="AJ38" i="3"/>
  <c r="AS38" i="3"/>
  <c r="BB38" i="3"/>
  <c r="BK38" i="3"/>
  <c r="BT38" i="3"/>
  <c r="CD38" i="3"/>
  <c r="CM38" i="3"/>
  <c r="CV38" i="3"/>
  <c r="DE38" i="3"/>
  <c r="H25" i="3"/>
  <c r="V21" i="3"/>
  <c r="AE25" i="3"/>
  <c r="P26" i="3"/>
  <c r="AU26" i="3"/>
  <c r="BW26" i="3"/>
  <c r="DH26" i="3"/>
  <c r="BO32" i="3"/>
  <c r="AC21" i="3"/>
  <c r="AN25" i="3"/>
  <c r="Q26" i="3"/>
  <c r="AV26" i="3"/>
  <c r="CF26" i="3"/>
  <c r="DJ26" i="3"/>
  <c r="BW32" i="3"/>
  <c r="CC25" i="3"/>
  <c r="Y26" i="3"/>
  <c r="BI26" i="3"/>
  <c r="CL26" i="3"/>
  <c r="DQ26" i="3"/>
  <c r="CI25" i="3"/>
  <c r="BS25" i="3"/>
  <c r="CZ25" i="3"/>
  <c r="AJ26" i="3"/>
  <c r="BM26" i="3"/>
  <c r="CT26" i="3"/>
  <c r="K32" i="3"/>
  <c r="AU25" i="3"/>
  <c r="DH25" i="3"/>
  <c r="AV25" i="3"/>
  <c r="DI25" i="3"/>
  <c r="AB26" i="3"/>
  <c r="BA26" i="3"/>
  <c r="BY26" i="3"/>
  <c r="CW26" i="3"/>
  <c r="BM25" i="3"/>
  <c r="J26" i="3"/>
  <c r="AI26" i="3"/>
  <c r="BG26" i="3"/>
  <c r="CE26" i="3"/>
  <c r="DD26" i="3"/>
  <c r="AA32" i="3"/>
  <c r="S32" i="3"/>
  <c r="CE32" i="3"/>
  <c r="AI32" i="3"/>
  <c r="DO31" i="3"/>
  <c r="DT31" i="3"/>
  <c r="DK31" i="3"/>
  <c r="DC31" i="3"/>
  <c r="CU31" i="3"/>
  <c r="CM31" i="3"/>
  <c r="CE31" i="3"/>
  <c r="BW31" i="3"/>
  <c r="BO31" i="3"/>
  <c r="BG31" i="3"/>
  <c r="AY31" i="3"/>
  <c r="AQ31" i="3"/>
  <c r="AI31" i="3"/>
  <c r="AA31" i="3"/>
  <c r="S31" i="3"/>
  <c r="K31" i="3"/>
  <c r="DH31" i="3"/>
  <c r="CZ31" i="3"/>
  <c r="CR31" i="3"/>
  <c r="CJ31" i="3"/>
  <c r="CB31" i="3"/>
  <c r="BT31" i="3"/>
  <c r="BL31" i="3"/>
  <c r="BD31" i="3"/>
  <c r="AV31" i="3"/>
  <c r="AN31" i="3"/>
  <c r="AF31" i="3"/>
  <c r="P31" i="3"/>
  <c r="DP31" i="3"/>
  <c r="CY31" i="3"/>
  <c r="CI31" i="3"/>
  <c r="BS31" i="3"/>
  <c r="BC31" i="3"/>
  <c r="AM31" i="3"/>
  <c r="O31" i="3"/>
  <c r="DF31" i="3"/>
  <c r="CP31" i="3"/>
  <c r="BZ31" i="3"/>
  <c r="BJ31" i="3"/>
  <c r="AT31" i="3"/>
  <c r="V31" i="3"/>
  <c r="CW31" i="3"/>
  <c r="CG31" i="3"/>
  <c r="BQ31" i="3"/>
  <c r="BA31" i="3"/>
  <c r="AK31" i="3"/>
  <c r="U31" i="3"/>
  <c r="DD31" i="3"/>
  <c r="CN31" i="3"/>
  <c r="BX31" i="3"/>
  <c r="BH31" i="3"/>
  <c r="AR31" i="3"/>
  <c r="T31" i="3"/>
  <c r="DS31" i="3"/>
  <c r="DJ31" i="3"/>
  <c r="DB31" i="3"/>
  <c r="CT31" i="3"/>
  <c r="CL31" i="3"/>
  <c r="CD31" i="3"/>
  <c r="BV31" i="3"/>
  <c r="BN31" i="3"/>
  <c r="BF31" i="3"/>
  <c r="AX31" i="3"/>
  <c r="AP31" i="3"/>
  <c r="AH31" i="3"/>
  <c r="Z31" i="3"/>
  <c r="R31" i="3"/>
  <c r="J31" i="3"/>
  <c r="H31" i="3"/>
  <c r="DG31" i="3"/>
  <c r="CQ31" i="3"/>
  <c r="CA31" i="3"/>
  <c r="BK31" i="3"/>
  <c r="AU31" i="3"/>
  <c r="W31" i="3"/>
  <c r="G31" i="3"/>
  <c r="CX31" i="3"/>
  <c r="CH31" i="3"/>
  <c r="BR31" i="3"/>
  <c r="BB31" i="3"/>
  <c r="AL31" i="3"/>
  <c r="N31" i="3"/>
  <c r="DE31" i="3"/>
  <c r="CO31" i="3"/>
  <c r="BY31" i="3"/>
  <c r="BI31" i="3"/>
  <c r="AS31" i="3"/>
  <c r="AC31" i="3"/>
  <c r="DU31" i="3"/>
  <c r="CV31" i="3"/>
  <c r="CF31" i="3"/>
  <c r="BP31" i="3"/>
  <c r="AZ31" i="3"/>
  <c r="AJ31" i="3"/>
  <c r="L31" i="3"/>
  <c r="DR31" i="3"/>
  <c r="DI31" i="3"/>
  <c r="DA31" i="3"/>
  <c r="CS31" i="3"/>
  <c r="CK31" i="3"/>
  <c r="CC31" i="3"/>
  <c r="BU31" i="3"/>
  <c r="BM31" i="3"/>
  <c r="BE31" i="3"/>
  <c r="AW31" i="3"/>
  <c r="AO31" i="3"/>
  <c r="AG31" i="3"/>
  <c r="Y31" i="3"/>
  <c r="Q31" i="3"/>
  <c r="I31" i="3"/>
  <c r="DQ31" i="3"/>
  <c r="X31" i="3"/>
  <c r="AE31" i="3"/>
  <c r="DN31" i="3"/>
  <c r="AD31" i="3"/>
  <c r="DM31" i="3"/>
  <c r="M31" i="3"/>
  <c r="DL31" i="3"/>
  <c r="AB31" i="3"/>
  <c r="DS33" i="3"/>
  <c r="DK33" i="3"/>
  <c r="DC33" i="3"/>
  <c r="CU33" i="3"/>
  <c r="CM33" i="3"/>
  <c r="CE33" i="3"/>
  <c r="BW33" i="3"/>
  <c r="BO33" i="3"/>
  <c r="BG33" i="3"/>
  <c r="AY33" i="3"/>
  <c r="AQ33" i="3"/>
  <c r="AI33" i="3"/>
  <c r="AA33" i="3"/>
  <c r="S33" i="3"/>
  <c r="K33" i="3"/>
  <c r="DR33" i="3"/>
  <c r="DJ33" i="3"/>
  <c r="DB33" i="3"/>
  <c r="CT33" i="3"/>
  <c r="CL33" i="3"/>
  <c r="CD33" i="3"/>
  <c r="BV33" i="3"/>
  <c r="BN33" i="3"/>
  <c r="BF33" i="3"/>
  <c r="AX33" i="3"/>
  <c r="AP33" i="3"/>
  <c r="AH33" i="3"/>
  <c r="Z33" i="3"/>
  <c r="R33" i="3"/>
  <c r="J33" i="3"/>
  <c r="DQ33" i="3"/>
  <c r="DI33" i="3"/>
  <c r="DA33" i="3"/>
  <c r="CS33" i="3"/>
  <c r="CK33" i="3"/>
  <c r="CC33" i="3"/>
  <c r="BU33" i="3"/>
  <c r="BM33" i="3"/>
  <c r="BE33" i="3"/>
  <c r="AW33" i="3"/>
  <c r="AO33" i="3"/>
  <c r="AG33" i="3"/>
  <c r="Y33" i="3"/>
  <c r="Q33" i="3"/>
  <c r="I33" i="3"/>
  <c r="DN33" i="3"/>
  <c r="CP33" i="3"/>
  <c r="BZ33" i="3"/>
  <c r="BJ33" i="3"/>
  <c r="AT33" i="3"/>
  <c r="AD33" i="3"/>
  <c r="N33" i="3"/>
  <c r="DU33" i="3"/>
  <c r="CO33" i="3"/>
  <c r="BY33" i="3"/>
  <c r="BI33" i="3"/>
  <c r="AS33" i="3"/>
  <c r="AC33" i="3"/>
  <c r="M33" i="3"/>
  <c r="DL33" i="3"/>
  <c r="CV33" i="3"/>
  <c r="CF33" i="3"/>
  <c r="BP33" i="3"/>
  <c r="AZ33" i="3"/>
  <c r="AJ33" i="3"/>
  <c r="T33" i="3"/>
  <c r="DP33" i="3"/>
  <c r="DH33" i="3"/>
  <c r="CZ33" i="3"/>
  <c r="CR33" i="3"/>
  <c r="CJ33" i="3"/>
  <c r="CB33" i="3"/>
  <c r="BT33" i="3"/>
  <c r="BL33" i="3"/>
  <c r="BD33" i="3"/>
  <c r="AV33" i="3"/>
  <c r="AN33" i="3"/>
  <c r="AF33" i="3"/>
  <c r="X33" i="3"/>
  <c r="P33" i="3"/>
  <c r="H33" i="3"/>
  <c r="DF33" i="3"/>
  <c r="DE33" i="3"/>
  <c r="DD33" i="3"/>
  <c r="DO33" i="3"/>
  <c r="DG33" i="3"/>
  <c r="CY33" i="3"/>
  <c r="CQ33" i="3"/>
  <c r="CI33" i="3"/>
  <c r="CA33" i="3"/>
  <c r="BS33" i="3"/>
  <c r="BK33" i="3"/>
  <c r="BC33" i="3"/>
  <c r="AU33" i="3"/>
  <c r="AM33" i="3"/>
  <c r="AE33" i="3"/>
  <c r="W33" i="3"/>
  <c r="O33" i="3"/>
  <c r="G33" i="3"/>
  <c r="DV33" i="3"/>
  <c r="CX33" i="3"/>
  <c r="CH33" i="3"/>
  <c r="BR33" i="3"/>
  <c r="BB33" i="3"/>
  <c r="AL33" i="3"/>
  <c r="V33" i="3"/>
  <c r="DM33" i="3"/>
  <c r="CW33" i="3"/>
  <c r="CG33" i="3"/>
  <c r="BQ33" i="3"/>
  <c r="BA33" i="3"/>
  <c r="AK33" i="3"/>
  <c r="U33" i="3"/>
  <c r="DT33" i="3"/>
  <c r="CN33" i="3"/>
  <c r="BX33" i="3"/>
  <c r="BH33" i="3"/>
  <c r="AR33" i="3"/>
  <c r="AB33" i="3"/>
  <c r="L33" i="3"/>
  <c r="DR32" i="3"/>
  <c r="DJ32" i="3"/>
  <c r="DB32" i="3"/>
  <c r="CT32" i="3"/>
  <c r="CL32" i="3"/>
  <c r="CD32" i="3"/>
  <c r="BV32" i="3"/>
  <c r="BN32" i="3"/>
  <c r="BF32" i="3"/>
  <c r="AX32" i="3"/>
  <c r="AP32" i="3"/>
  <c r="AH32" i="3"/>
  <c r="Z32" i="3"/>
  <c r="R32" i="3"/>
  <c r="J32" i="3"/>
  <c r="DG32" i="3"/>
  <c r="CQ32" i="3"/>
  <c r="CA32" i="3"/>
  <c r="BK32" i="3"/>
  <c r="AU32" i="3"/>
  <c r="AE32" i="3"/>
  <c r="G32" i="3"/>
  <c r="DN32" i="3"/>
  <c r="DF32" i="3"/>
  <c r="CP32" i="3"/>
  <c r="BZ32" i="3"/>
  <c r="BJ32" i="3"/>
  <c r="AT32" i="3"/>
  <c r="AD32" i="3"/>
  <c r="N32" i="3"/>
  <c r="DM32" i="3"/>
  <c r="DE32" i="3"/>
  <c r="CO32" i="3"/>
  <c r="BY32" i="3"/>
  <c r="BI32" i="3"/>
  <c r="AS32" i="3"/>
  <c r="AC32" i="3"/>
  <c r="DL32" i="3"/>
  <c r="CV32" i="3"/>
  <c r="CF32" i="3"/>
  <c r="BP32" i="3"/>
  <c r="AZ32" i="3"/>
  <c r="AB32" i="3"/>
  <c r="L32" i="3"/>
  <c r="DS32" i="3"/>
  <c r="CU32" i="3"/>
  <c r="DQ32" i="3"/>
  <c r="DI32" i="3"/>
  <c r="DA32" i="3"/>
  <c r="CS32" i="3"/>
  <c r="CK32" i="3"/>
  <c r="CC32" i="3"/>
  <c r="BU32" i="3"/>
  <c r="BM32" i="3"/>
  <c r="BE32" i="3"/>
  <c r="AW32" i="3"/>
  <c r="AO32" i="3"/>
  <c r="AG32" i="3"/>
  <c r="Y32" i="3"/>
  <c r="Q32" i="3"/>
  <c r="I32" i="3"/>
  <c r="W32" i="3"/>
  <c r="U32" i="3"/>
  <c r="AJ32" i="3"/>
  <c r="DP32" i="3"/>
  <c r="DH32" i="3"/>
  <c r="CZ32" i="3"/>
  <c r="CR32" i="3"/>
  <c r="CJ32" i="3"/>
  <c r="CB32" i="3"/>
  <c r="BT32" i="3"/>
  <c r="BL32" i="3"/>
  <c r="BD32" i="3"/>
  <c r="AV32" i="3"/>
  <c r="AN32" i="3"/>
  <c r="AF32" i="3"/>
  <c r="X32" i="3"/>
  <c r="P32" i="3"/>
  <c r="H32" i="3"/>
  <c r="DO32" i="3"/>
  <c r="CY32" i="3"/>
  <c r="CI32" i="3"/>
  <c r="BS32" i="3"/>
  <c r="BC32" i="3"/>
  <c r="AM32" i="3"/>
  <c r="O32" i="3"/>
  <c r="DV32" i="3"/>
  <c r="CX32" i="3"/>
  <c r="CH32" i="3"/>
  <c r="BR32" i="3"/>
  <c r="BB32" i="3"/>
  <c r="AL32" i="3"/>
  <c r="V32" i="3"/>
  <c r="DU32" i="3"/>
  <c r="CW32" i="3"/>
  <c r="CG32" i="3"/>
  <c r="BQ32" i="3"/>
  <c r="BA32" i="3"/>
  <c r="AK32" i="3"/>
  <c r="M32" i="3"/>
  <c r="DT32" i="3"/>
  <c r="DD32" i="3"/>
  <c r="CN32" i="3"/>
  <c r="BX32" i="3"/>
  <c r="BH32" i="3"/>
  <c r="AR32" i="3"/>
  <c r="T32" i="3"/>
  <c r="DK32" i="3"/>
  <c r="DC32" i="3"/>
  <c r="DV31" i="3"/>
  <c r="AA19" i="3"/>
  <c r="BC19" i="3"/>
  <c r="BL20" i="3"/>
  <c r="BF19" i="3"/>
  <c r="H21" i="3"/>
  <c r="G25" i="3"/>
  <c r="AO25" i="3"/>
  <c r="BT25" i="3"/>
  <c r="DG25" i="3"/>
  <c r="M26" i="3"/>
  <c r="Z26" i="3"/>
  <c r="AK26" i="3"/>
  <c r="AX26" i="3"/>
  <c r="BK26" i="3"/>
  <c r="BV26" i="3"/>
  <c r="CI26" i="3"/>
  <c r="CU26" i="3"/>
  <c r="DG26" i="3"/>
  <c r="DS26" i="3"/>
  <c r="CJ19" i="3"/>
  <c r="G28" i="3"/>
  <c r="AK18" i="3"/>
  <c r="DH19" i="3"/>
  <c r="AY21" i="3"/>
  <c r="W25" i="3"/>
  <c r="AW25" i="3"/>
  <c r="CJ25" i="3"/>
  <c r="G26" i="3"/>
  <c r="R26" i="3"/>
  <c r="AC26" i="3"/>
  <c r="AQ26" i="3"/>
  <c r="BC26" i="3"/>
  <c r="BN26" i="3"/>
  <c r="CB26" i="3"/>
  <c r="CM26" i="3"/>
  <c r="CY26" i="3"/>
  <c r="DL26" i="3"/>
  <c r="BK28" i="3"/>
  <c r="CM18" i="3"/>
  <c r="DO19" i="3"/>
  <c r="X25" i="3"/>
  <c r="BK25" i="3"/>
  <c r="CK25" i="3"/>
  <c r="H26" i="3"/>
  <c r="S26" i="3"/>
  <c r="AF26" i="3"/>
  <c r="AR26" i="3"/>
  <c r="BD26" i="3"/>
  <c r="BP26" i="3"/>
  <c r="CC26" i="3"/>
  <c r="CN26" i="3"/>
  <c r="DA26" i="3"/>
  <c r="DM26" i="3"/>
  <c r="BS28" i="3"/>
  <c r="CB19" i="3"/>
  <c r="Z19" i="3"/>
  <c r="AH20" i="3"/>
  <c r="Y25" i="3"/>
  <c r="BL25" i="3"/>
  <c r="CQ25" i="3"/>
  <c r="I26" i="3"/>
  <c r="T26" i="3"/>
  <c r="AH26" i="3"/>
  <c r="AS26" i="3"/>
  <c r="BE26" i="3"/>
  <c r="BS26" i="3"/>
  <c r="CD26" i="3"/>
  <c r="CO26" i="3"/>
  <c r="DC26" i="3"/>
  <c r="DO26" i="3"/>
  <c r="T17" i="3"/>
  <c r="CZ18" i="3"/>
  <c r="DG17" i="3"/>
  <c r="DG18" i="3"/>
  <c r="CL19" i="3"/>
  <c r="AO17" i="3"/>
  <c r="M19" i="3"/>
  <c r="BO19" i="3"/>
  <c r="BO20" i="3"/>
  <c r="G18" i="3"/>
  <c r="N19" i="3"/>
  <c r="CT19" i="3"/>
  <c r="CH20" i="3"/>
  <c r="AE28" i="3"/>
  <c r="BD17" i="3"/>
  <c r="H18" i="3"/>
  <c r="BS18" i="3"/>
  <c r="O19" i="3"/>
  <c r="AT19" i="3"/>
  <c r="BR19" i="3"/>
  <c r="CU19" i="3"/>
  <c r="U20" i="3"/>
  <c r="CJ20" i="3"/>
  <c r="CP21" i="3"/>
  <c r="I25" i="3"/>
  <c r="AF25" i="3"/>
  <c r="BC25" i="3"/>
  <c r="BU25" i="3"/>
  <c r="CR25" i="3"/>
  <c r="DO25" i="3"/>
  <c r="L26" i="3"/>
  <c r="U26" i="3"/>
  <c r="AE26" i="3"/>
  <c r="AN26" i="3"/>
  <c r="AW26" i="3"/>
  <c r="BF26" i="3"/>
  <c r="BO26" i="3"/>
  <c r="BX26" i="3"/>
  <c r="CG26" i="3"/>
  <c r="CQ26" i="3"/>
  <c r="CZ26" i="3"/>
  <c r="DI26" i="3"/>
  <c r="DR26" i="3"/>
  <c r="AM28" i="3"/>
  <c r="CY28" i="3"/>
  <c r="CM17" i="3"/>
  <c r="U17" i="3"/>
  <c r="AL18" i="3"/>
  <c r="AI17" i="3"/>
  <c r="AI19" i="3"/>
  <c r="DP19" i="3"/>
  <c r="O28" i="3"/>
  <c r="DH17" i="3"/>
  <c r="DR19" i="3"/>
  <c r="W28" i="3"/>
  <c r="BQ19" i="3"/>
  <c r="BV17" i="3"/>
  <c r="S18" i="3"/>
  <c r="CE18" i="3"/>
  <c r="P19" i="3"/>
  <c r="AU19" i="3"/>
  <c r="BY19" i="3"/>
  <c r="CW19" i="3"/>
  <c r="V20" i="3"/>
  <c r="CT20" i="3"/>
  <c r="O25" i="3"/>
  <c r="AG25" i="3"/>
  <c r="BD25" i="3"/>
  <c r="CA25" i="3"/>
  <c r="CS25" i="3"/>
  <c r="DP25" i="3"/>
  <c r="AU28" i="3"/>
  <c r="DG28" i="3"/>
  <c r="CN17" i="3"/>
  <c r="AX18" i="3"/>
  <c r="BG19" i="3"/>
  <c r="CA28" i="3"/>
  <c r="AY18" i="3"/>
  <c r="AK19" i="3"/>
  <c r="CM19" i="3"/>
  <c r="CI28" i="3"/>
  <c r="BA17" i="3"/>
  <c r="BD18" i="3"/>
  <c r="AL19" i="3"/>
  <c r="DS19" i="3"/>
  <c r="BO21" i="3"/>
  <c r="CQ28" i="3"/>
  <c r="I17" i="3"/>
  <c r="AI18" i="3"/>
  <c r="CL18" i="3"/>
  <c r="X19" i="3"/>
  <c r="AV19" i="3"/>
  <c r="BZ19" i="3"/>
  <c r="DG19" i="3"/>
  <c r="P25" i="3"/>
  <c r="AM25" i="3"/>
  <c r="BE25" i="3"/>
  <c r="CB25" i="3"/>
  <c r="CY25" i="3"/>
  <c r="DQ25" i="3"/>
  <c r="O26" i="3"/>
  <c r="X26" i="3"/>
  <c r="AG26" i="3"/>
  <c r="AP26" i="3"/>
  <c r="AY26" i="3"/>
  <c r="BH26" i="3"/>
  <c r="BQ26" i="3"/>
  <c r="CA26" i="3"/>
  <c r="CJ26" i="3"/>
  <c r="CS26" i="3"/>
  <c r="DB26" i="3"/>
  <c r="DK26" i="3"/>
  <c r="DT26" i="3"/>
  <c r="BC28" i="3"/>
  <c r="DO28" i="3"/>
  <c r="AF28" i="3"/>
  <c r="CZ28" i="3"/>
  <c r="CS28" i="3"/>
  <c r="X28" i="3"/>
  <c r="AV28" i="3"/>
  <c r="BL28" i="3"/>
  <c r="CB28" i="3"/>
  <c r="DH28" i="3"/>
  <c r="I28" i="3"/>
  <c r="Q28" i="3"/>
  <c r="Y28" i="3"/>
  <c r="AG28" i="3"/>
  <c r="AO28" i="3"/>
  <c r="AW28" i="3"/>
  <c r="BE28" i="3"/>
  <c r="BM28" i="3"/>
  <c r="BU28" i="3"/>
  <c r="CC28" i="3"/>
  <c r="CK28" i="3"/>
  <c r="DA28" i="3"/>
  <c r="DI28" i="3"/>
  <c r="DQ28" i="3"/>
  <c r="J28" i="3"/>
  <c r="R28" i="3"/>
  <c r="Z28" i="3"/>
  <c r="AH28" i="3"/>
  <c r="AP28" i="3"/>
  <c r="AX28" i="3"/>
  <c r="BF28" i="3"/>
  <c r="BN28" i="3"/>
  <c r="BV28" i="3"/>
  <c r="CD28" i="3"/>
  <c r="CL28" i="3"/>
  <c r="CT28" i="3"/>
  <c r="DB28" i="3"/>
  <c r="DJ28" i="3"/>
  <c r="DR28" i="3"/>
  <c r="H28" i="3"/>
  <c r="P28" i="3"/>
  <c r="AN28" i="3"/>
  <c r="BD28" i="3"/>
  <c r="BT28" i="3"/>
  <c r="DP28" i="3"/>
  <c r="K28" i="3"/>
  <c r="S28" i="3"/>
  <c r="AA28" i="3"/>
  <c r="AI28" i="3"/>
  <c r="AQ28" i="3"/>
  <c r="AY28" i="3"/>
  <c r="BG28" i="3"/>
  <c r="BO28" i="3"/>
  <c r="BW28" i="3"/>
  <c r="CE28" i="3"/>
  <c r="CM28" i="3"/>
  <c r="CU28" i="3"/>
  <c r="DS28" i="3"/>
  <c r="L28" i="3"/>
  <c r="T28" i="3"/>
  <c r="AB28" i="3"/>
  <c r="AJ28" i="3"/>
  <c r="AR28" i="3"/>
  <c r="AZ28" i="3"/>
  <c r="BH28" i="3"/>
  <c r="BP28" i="3"/>
  <c r="BX28" i="3"/>
  <c r="CF28" i="3"/>
  <c r="CN28" i="3"/>
  <c r="CV28" i="3"/>
  <c r="DD28" i="3"/>
  <c r="DL28" i="3"/>
  <c r="DT28" i="3"/>
  <c r="CJ28" i="3"/>
  <c r="DK28" i="3"/>
  <c r="M28" i="3"/>
  <c r="U28" i="3"/>
  <c r="AC28" i="3"/>
  <c r="AK28" i="3"/>
  <c r="AS28" i="3"/>
  <c r="BA28" i="3"/>
  <c r="BI28" i="3"/>
  <c r="BQ28" i="3"/>
  <c r="BY28" i="3"/>
  <c r="CG28" i="3"/>
  <c r="CO28" i="3"/>
  <c r="CW28" i="3"/>
  <c r="DE28" i="3"/>
  <c r="DM28" i="3"/>
  <c r="DU28" i="3"/>
  <c r="CR28" i="3"/>
  <c r="DC28" i="3"/>
  <c r="N28" i="3"/>
  <c r="V28" i="3"/>
  <c r="AD28" i="3"/>
  <c r="AL28" i="3"/>
  <c r="AT28" i="3"/>
  <c r="BB28" i="3"/>
  <c r="BJ28" i="3"/>
  <c r="BR28" i="3"/>
  <c r="BZ28" i="3"/>
  <c r="CH28" i="3"/>
  <c r="CP28" i="3"/>
  <c r="CX28" i="3"/>
  <c r="DF28" i="3"/>
  <c r="DN28" i="3"/>
  <c r="G27" i="3"/>
  <c r="W27" i="3"/>
  <c r="AM27" i="3"/>
  <c r="BC27" i="3"/>
  <c r="BS27" i="3"/>
  <c r="CI27" i="3"/>
  <c r="CY27" i="3"/>
  <c r="DO27" i="3"/>
  <c r="H27" i="3"/>
  <c r="X27" i="3"/>
  <c r="AN27" i="3"/>
  <c r="BD27" i="3"/>
  <c r="BT27" i="3"/>
  <c r="CJ27" i="3"/>
  <c r="CZ27" i="3"/>
  <c r="DH27" i="3"/>
  <c r="I27" i="3"/>
  <c r="Y27" i="3"/>
  <c r="AO27" i="3"/>
  <c r="BE27" i="3"/>
  <c r="BU27" i="3"/>
  <c r="CK27" i="3"/>
  <c r="DA27" i="3"/>
  <c r="DQ27" i="3"/>
  <c r="Z27" i="3"/>
  <c r="AP27" i="3"/>
  <c r="BF27" i="3"/>
  <c r="BV27" i="3"/>
  <c r="CL27" i="3"/>
  <c r="DB27" i="3"/>
  <c r="DR27" i="3"/>
  <c r="K27" i="3"/>
  <c r="AA27" i="3"/>
  <c r="AQ27" i="3"/>
  <c r="BG27" i="3"/>
  <c r="BW27" i="3"/>
  <c r="CM27" i="3"/>
  <c r="DC27" i="3"/>
  <c r="DS27" i="3"/>
  <c r="L27" i="3"/>
  <c r="T27" i="3"/>
  <c r="AB27" i="3"/>
  <c r="AJ27" i="3"/>
  <c r="AR27" i="3"/>
  <c r="AZ27" i="3"/>
  <c r="BH27" i="3"/>
  <c r="BP27" i="3"/>
  <c r="BX27" i="3"/>
  <c r="CF27" i="3"/>
  <c r="CN27" i="3"/>
  <c r="CV27" i="3"/>
  <c r="DD27" i="3"/>
  <c r="DL27" i="3"/>
  <c r="DT27" i="3"/>
  <c r="O27" i="3"/>
  <c r="AE27" i="3"/>
  <c r="AU27" i="3"/>
  <c r="BK27" i="3"/>
  <c r="CA27" i="3"/>
  <c r="CQ27" i="3"/>
  <c r="DG27" i="3"/>
  <c r="P27" i="3"/>
  <c r="AF27" i="3"/>
  <c r="AV27" i="3"/>
  <c r="BL27" i="3"/>
  <c r="CB27" i="3"/>
  <c r="CR27" i="3"/>
  <c r="DP27" i="3"/>
  <c r="Q27" i="3"/>
  <c r="AG27" i="3"/>
  <c r="AW27" i="3"/>
  <c r="BM27" i="3"/>
  <c r="CC27" i="3"/>
  <c r="CS27" i="3"/>
  <c r="DI27" i="3"/>
  <c r="J27" i="3"/>
  <c r="AH27" i="3"/>
  <c r="AX27" i="3"/>
  <c r="BN27" i="3"/>
  <c r="CD27" i="3"/>
  <c r="CT27" i="3"/>
  <c r="DJ27" i="3"/>
  <c r="S27" i="3"/>
  <c r="AI27" i="3"/>
  <c r="AY27" i="3"/>
  <c r="BO27" i="3"/>
  <c r="CE27" i="3"/>
  <c r="CU27" i="3"/>
  <c r="DK27" i="3"/>
  <c r="M27" i="3"/>
  <c r="U27" i="3"/>
  <c r="AC27" i="3"/>
  <c r="AK27" i="3"/>
  <c r="AS27" i="3"/>
  <c r="BA27" i="3"/>
  <c r="BI27" i="3"/>
  <c r="BQ27" i="3"/>
  <c r="BY27" i="3"/>
  <c r="CG27" i="3"/>
  <c r="CO27" i="3"/>
  <c r="CW27" i="3"/>
  <c r="DE27" i="3"/>
  <c r="DM27" i="3"/>
  <c r="DU27" i="3"/>
  <c r="R27" i="3"/>
  <c r="N27" i="3"/>
  <c r="V27" i="3"/>
  <c r="AD27" i="3"/>
  <c r="AL27" i="3"/>
  <c r="AT27" i="3"/>
  <c r="BB27" i="3"/>
  <c r="BJ27" i="3"/>
  <c r="BR27" i="3"/>
  <c r="BZ27" i="3"/>
  <c r="CH27" i="3"/>
  <c r="CP27" i="3"/>
  <c r="CX27" i="3"/>
  <c r="DF27" i="3"/>
  <c r="DN27" i="3"/>
  <c r="N26" i="3"/>
  <c r="V26" i="3"/>
  <c r="AD26" i="3"/>
  <c r="AL26" i="3"/>
  <c r="AT26" i="3"/>
  <c r="BB26" i="3"/>
  <c r="BJ26" i="3"/>
  <c r="BR26" i="3"/>
  <c r="BZ26" i="3"/>
  <c r="CH26" i="3"/>
  <c r="CP26" i="3"/>
  <c r="CX26" i="3"/>
  <c r="DF26" i="3"/>
  <c r="DN26" i="3"/>
  <c r="R25" i="3"/>
  <c r="AH25" i="3"/>
  <c r="AP25" i="3"/>
  <c r="BF25" i="3"/>
  <c r="BV25" i="3"/>
  <c r="CL25" i="3"/>
  <c r="CT25" i="3"/>
  <c r="DJ25" i="3"/>
  <c r="K25" i="3"/>
  <c r="S25" i="3"/>
  <c r="AA25" i="3"/>
  <c r="AI25" i="3"/>
  <c r="AQ25" i="3"/>
  <c r="AY25" i="3"/>
  <c r="BG25" i="3"/>
  <c r="BO25" i="3"/>
  <c r="BW25" i="3"/>
  <c r="CE25" i="3"/>
  <c r="CM25" i="3"/>
  <c r="CU25" i="3"/>
  <c r="DC25" i="3"/>
  <c r="DK25" i="3"/>
  <c r="DS25" i="3"/>
  <c r="Z25" i="3"/>
  <c r="BN25" i="3"/>
  <c r="DB25" i="3"/>
  <c r="L25" i="3"/>
  <c r="T25" i="3"/>
  <c r="AB25" i="3"/>
  <c r="AJ25" i="3"/>
  <c r="AR25" i="3"/>
  <c r="AZ25" i="3"/>
  <c r="BH25" i="3"/>
  <c r="BP25" i="3"/>
  <c r="BX25" i="3"/>
  <c r="CF25" i="3"/>
  <c r="CN25" i="3"/>
  <c r="CV25" i="3"/>
  <c r="DD25" i="3"/>
  <c r="DL25" i="3"/>
  <c r="DT25" i="3"/>
  <c r="J25" i="3"/>
  <c r="AX25" i="3"/>
  <c r="CD25" i="3"/>
  <c r="DR25" i="3"/>
  <c r="M25" i="3"/>
  <c r="U25" i="3"/>
  <c r="AC25" i="3"/>
  <c r="AK25" i="3"/>
  <c r="AS25" i="3"/>
  <c r="BA25" i="3"/>
  <c r="BI25" i="3"/>
  <c r="BQ25" i="3"/>
  <c r="BY25" i="3"/>
  <c r="CG25" i="3"/>
  <c r="CO25" i="3"/>
  <c r="CW25" i="3"/>
  <c r="DE25" i="3"/>
  <c r="DM25" i="3"/>
  <c r="DU25" i="3"/>
  <c r="N25" i="3"/>
  <c r="V25" i="3"/>
  <c r="AD25" i="3"/>
  <c r="AL25" i="3"/>
  <c r="AT25" i="3"/>
  <c r="BB25" i="3"/>
  <c r="BJ25" i="3"/>
  <c r="BR25" i="3"/>
  <c r="BZ25" i="3"/>
  <c r="CH25" i="3"/>
  <c r="CP25" i="3"/>
  <c r="CX25" i="3"/>
  <c r="DF25" i="3"/>
  <c r="DN25" i="3"/>
  <c r="DO16" i="3"/>
  <c r="DJ16" i="3"/>
  <c r="CV16" i="3"/>
  <c r="CK16" i="3"/>
  <c r="BW16" i="3"/>
  <c r="BL16" i="3"/>
  <c r="AX16" i="3"/>
  <c r="AJ16" i="3"/>
  <c r="Y16" i="3"/>
  <c r="K16" i="3"/>
  <c r="DT16" i="3"/>
  <c r="DI16" i="3"/>
  <c r="CU16" i="3"/>
  <c r="CJ16" i="3"/>
  <c r="BV16" i="3"/>
  <c r="BH16" i="3"/>
  <c r="AW16" i="3"/>
  <c r="AI16" i="3"/>
  <c r="X16" i="3"/>
  <c r="J16" i="3"/>
  <c r="T16" i="3"/>
  <c r="AO16" i="3"/>
  <c r="BE16" i="3"/>
  <c r="BU16" i="3"/>
  <c r="CM16" i="3"/>
  <c r="DC16" i="3"/>
  <c r="DS16" i="3"/>
  <c r="H16" i="3"/>
  <c r="Z16" i="3"/>
  <c r="AP16" i="3"/>
  <c r="BF16" i="3"/>
  <c r="BX16" i="3"/>
  <c r="CN16" i="3"/>
  <c r="DD16" i="3"/>
  <c r="DU17" i="3"/>
  <c r="DP17" i="3"/>
  <c r="DE17" i="3"/>
  <c r="CQ17" i="3"/>
  <c r="CF17" i="3"/>
  <c r="BT17" i="3"/>
  <c r="BH17" i="3"/>
  <c r="AX17" i="3"/>
  <c r="AN17" i="3"/>
  <c r="AB17" i="3"/>
  <c r="R17" i="3"/>
  <c r="H17" i="3"/>
  <c r="DO17" i="3"/>
  <c r="DB17" i="3"/>
  <c r="CP17" i="3"/>
  <c r="CE17" i="3"/>
  <c r="BQ17" i="3"/>
  <c r="BG17" i="3"/>
  <c r="AW17" i="3"/>
  <c r="AK17" i="3"/>
  <c r="AA17" i="3"/>
  <c r="Q17" i="3"/>
  <c r="DN17" i="3"/>
  <c r="CZ17" i="3"/>
  <c r="CO17" i="3"/>
  <c r="CD17" i="3"/>
  <c r="BP17" i="3"/>
  <c r="BF17" i="3"/>
  <c r="AV17" i="3"/>
  <c r="AJ17" i="3"/>
  <c r="Z17" i="3"/>
  <c r="I16" i="3"/>
  <c r="AA16" i="3"/>
  <c r="AQ16" i="3"/>
  <c r="BG16" i="3"/>
  <c r="CB16" i="3"/>
  <c r="CR16" i="3"/>
  <c r="DH16" i="3"/>
  <c r="J17" i="3"/>
  <c r="X17" i="3"/>
  <c r="AP17" i="3"/>
  <c r="BE17" i="3"/>
  <c r="BX17" i="3"/>
  <c r="CR17" i="3"/>
  <c r="DJ17" i="3"/>
  <c r="L16" i="3"/>
  <c r="AB16" i="3"/>
  <c r="AR16" i="3"/>
  <c r="BM16" i="3"/>
  <c r="CC16" i="3"/>
  <c r="CS16" i="3"/>
  <c r="DK16" i="3"/>
  <c r="K17" i="3"/>
  <c r="Y17" i="3"/>
  <c r="AQ17" i="3"/>
  <c r="BI17" i="3"/>
  <c r="BY17" i="3"/>
  <c r="CV17" i="3"/>
  <c r="DK17" i="3"/>
  <c r="P16" i="3"/>
  <c r="AF16" i="3"/>
  <c r="AV16" i="3"/>
  <c r="BN16" i="3"/>
  <c r="CD16" i="3"/>
  <c r="CT16" i="3"/>
  <c r="DL16" i="3"/>
  <c r="L17" i="3"/>
  <c r="AC17" i="3"/>
  <c r="AR17" i="3"/>
  <c r="BL17" i="3"/>
  <c r="BZ17" i="3"/>
  <c r="CW17" i="3"/>
  <c r="DR17" i="3"/>
  <c r="DM20" i="3"/>
  <c r="DO20" i="3"/>
  <c r="CG20" i="3"/>
  <c r="AT20" i="3"/>
  <c r="N20" i="3"/>
  <c r="DF20" i="3"/>
  <c r="BZ20" i="3"/>
  <c r="AQ20" i="3"/>
  <c r="M20" i="3"/>
  <c r="DC20" i="3"/>
  <c r="BY20" i="3"/>
  <c r="AP20" i="3"/>
  <c r="Q16" i="3"/>
  <c r="AG16" i="3"/>
  <c r="AY16" i="3"/>
  <c r="BO16" i="3"/>
  <c r="CE16" i="3"/>
  <c r="CZ16" i="3"/>
  <c r="DP16" i="3"/>
  <c r="M17" i="3"/>
  <c r="AF17" i="3"/>
  <c r="AS17" i="3"/>
  <c r="BM17" i="3"/>
  <c r="CG17" i="3"/>
  <c r="CX17" i="3"/>
  <c r="DS17" i="3"/>
  <c r="BC20" i="3"/>
  <c r="CU20" i="3"/>
  <c r="DP21" i="3"/>
  <c r="AX21" i="3"/>
  <c r="CY21" i="3"/>
  <c r="AQ21" i="3"/>
  <c r="CX21" i="3"/>
  <c r="AD21" i="3"/>
  <c r="R16" i="3"/>
  <c r="AH16" i="3"/>
  <c r="AZ16" i="3"/>
  <c r="BP16" i="3"/>
  <c r="CF16" i="3"/>
  <c r="DA16" i="3"/>
  <c r="DQ16" i="3"/>
  <c r="P17" i="3"/>
  <c r="AG17" i="3"/>
  <c r="AY17" i="3"/>
  <c r="BN17" i="3"/>
  <c r="CH17" i="3"/>
  <c r="CY17" i="3"/>
  <c r="DT17" i="3"/>
  <c r="BD20" i="3"/>
  <c r="DB20" i="3"/>
  <c r="BW21" i="3"/>
  <c r="S16" i="3"/>
  <c r="AN16" i="3"/>
  <c r="BD16" i="3"/>
  <c r="BT16" i="3"/>
  <c r="CL16" i="3"/>
  <c r="DB16" i="3"/>
  <c r="DR16" i="3"/>
  <c r="S17" i="3"/>
  <c r="AH17" i="3"/>
  <c r="AZ17" i="3"/>
  <c r="BO17" i="3"/>
  <c r="CI17" i="3"/>
  <c r="DF17" i="3"/>
  <c r="BK20" i="3"/>
  <c r="DP20" i="3"/>
  <c r="BZ21" i="3"/>
  <c r="T18" i="3"/>
  <c r="BQ18" i="3"/>
  <c r="DH18" i="3"/>
  <c r="U18" i="3"/>
  <c r="BR18" i="3"/>
  <c r="DV18" i="3"/>
  <c r="AH19" i="3"/>
  <c r="BD19" i="3"/>
  <c r="CA19" i="3"/>
  <c r="CL22" i="3"/>
  <c r="DV21" i="3"/>
  <c r="DN21" i="3"/>
  <c r="DU21" i="3"/>
  <c r="DM21" i="3"/>
  <c r="DE21" i="3"/>
  <c r="CW21" i="3"/>
  <c r="CO21" i="3"/>
  <c r="CG21" i="3"/>
  <c r="BY21" i="3"/>
  <c r="BQ21" i="3"/>
  <c r="BI21" i="3"/>
  <c r="BA21" i="3"/>
  <c r="DT21" i="3"/>
  <c r="DL21" i="3"/>
  <c r="DD21" i="3"/>
  <c r="CV21" i="3"/>
  <c r="CN21" i="3"/>
  <c r="CF21" i="3"/>
  <c r="BX21" i="3"/>
  <c r="BP21" i="3"/>
  <c r="BH21" i="3"/>
  <c r="AZ21" i="3"/>
  <c r="AR21" i="3"/>
  <c r="AJ21" i="3"/>
  <c r="AB21" i="3"/>
  <c r="T21" i="3"/>
  <c r="L21" i="3"/>
  <c r="DQ21" i="3"/>
  <c r="DI21" i="3"/>
  <c r="DA21" i="3"/>
  <c r="CS21" i="3"/>
  <c r="CK21" i="3"/>
  <c r="CC21" i="3"/>
  <c r="BU21" i="3"/>
  <c r="BM21" i="3"/>
  <c r="BE21" i="3"/>
  <c r="AW21" i="3"/>
  <c r="AO21" i="3"/>
  <c r="AG21" i="3"/>
  <c r="Y21" i="3"/>
  <c r="Q21" i="3"/>
  <c r="I21" i="3"/>
  <c r="DH21" i="3"/>
  <c r="CU21" i="3"/>
  <c r="CI21" i="3"/>
  <c r="BV21" i="3"/>
  <c r="BJ21" i="3"/>
  <c r="AV21" i="3"/>
  <c r="AL21" i="3"/>
  <c r="AA21" i="3"/>
  <c r="P21" i="3"/>
  <c r="DG21" i="3"/>
  <c r="CT21" i="3"/>
  <c r="CH21" i="3"/>
  <c r="BT21" i="3"/>
  <c r="BG21" i="3"/>
  <c r="AU21" i="3"/>
  <c r="AK21" i="3"/>
  <c r="Z21" i="3"/>
  <c r="O21" i="3"/>
  <c r="DS21" i="3"/>
  <c r="DF21" i="3"/>
  <c r="CR21" i="3"/>
  <c r="CE21" i="3"/>
  <c r="BS21" i="3"/>
  <c r="BF21" i="3"/>
  <c r="AT21" i="3"/>
  <c r="AI21" i="3"/>
  <c r="X21" i="3"/>
  <c r="N21" i="3"/>
  <c r="DR21" i="3"/>
  <c r="DC21" i="3"/>
  <c r="CQ21" i="3"/>
  <c r="CD21" i="3"/>
  <c r="BR21" i="3"/>
  <c r="BD21" i="3"/>
  <c r="AS21" i="3"/>
  <c r="AH21" i="3"/>
  <c r="W21" i="3"/>
  <c r="M21" i="3"/>
  <c r="R18" i="3"/>
  <c r="AD18" i="3"/>
  <c r="AV18" i="3"/>
  <c r="BO18" i="3"/>
  <c r="CD18" i="3"/>
  <c r="CY18" i="3"/>
  <c r="DU18" i="3"/>
  <c r="U21" i="3"/>
  <c r="AP21" i="3"/>
  <c r="BN21" i="3"/>
  <c r="CM21" i="3"/>
  <c r="DO21" i="3"/>
  <c r="AE22" i="3"/>
  <c r="DV22" i="3"/>
  <c r="DN22" i="3"/>
  <c r="DF22" i="3"/>
  <c r="CX22" i="3"/>
  <c r="CP22" i="3"/>
  <c r="CH22" i="3"/>
  <c r="BZ22" i="3"/>
  <c r="BR22" i="3"/>
  <c r="BJ22" i="3"/>
  <c r="BB22" i="3"/>
  <c r="AT22" i="3"/>
  <c r="AL22" i="3"/>
  <c r="AD22" i="3"/>
  <c r="V22" i="3"/>
  <c r="N22" i="3"/>
  <c r="DU22" i="3"/>
  <c r="DM22" i="3"/>
  <c r="DE22" i="3"/>
  <c r="CW22" i="3"/>
  <c r="CO22" i="3"/>
  <c r="CG22" i="3"/>
  <c r="BY22" i="3"/>
  <c r="BQ22" i="3"/>
  <c r="BI22" i="3"/>
  <c r="BA22" i="3"/>
  <c r="AS22" i="3"/>
  <c r="AK22" i="3"/>
  <c r="AC22" i="3"/>
  <c r="U22" i="3"/>
  <c r="M22" i="3"/>
  <c r="DT22" i="3"/>
  <c r="DL22" i="3"/>
  <c r="DD22" i="3"/>
  <c r="CV22" i="3"/>
  <c r="CN22" i="3"/>
  <c r="CF22" i="3"/>
  <c r="BX22" i="3"/>
  <c r="BP22" i="3"/>
  <c r="BH22" i="3"/>
  <c r="AZ22" i="3"/>
  <c r="AR22" i="3"/>
  <c r="AJ22" i="3"/>
  <c r="AB22" i="3"/>
  <c r="T22" i="3"/>
  <c r="L22" i="3"/>
  <c r="DS22" i="3"/>
  <c r="DK22" i="3"/>
  <c r="DC22" i="3"/>
  <c r="CU22" i="3"/>
  <c r="CM22" i="3"/>
  <c r="CE22" i="3"/>
  <c r="BW22" i="3"/>
  <c r="BO22" i="3"/>
  <c r="BG22" i="3"/>
  <c r="AY22" i="3"/>
  <c r="AQ22" i="3"/>
  <c r="DQ22" i="3"/>
  <c r="DI22" i="3"/>
  <c r="DA22" i="3"/>
  <c r="CS22" i="3"/>
  <c r="CK22" i="3"/>
  <c r="CC22" i="3"/>
  <c r="BU22" i="3"/>
  <c r="BM22" i="3"/>
  <c r="BE22" i="3"/>
  <c r="AW22" i="3"/>
  <c r="AO22" i="3"/>
  <c r="AG22" i="3"/>
  <c r="Y22" i="3"/>
  <c r="Q22" i="3"/>
  <c r="I22" i="3"/>
  <c r="CZ22" i="3"/>
  <c r="CD22" i="3"/>
  <c r="BK22" i="3"/>
  <c r="AN22" i="3"/>
  <c r="X22" i="3"/>
  <c r="H22" i="3"/>
  <c r="DR22" i="3"/>
  <c r="CY22" i="3"/>
  <c r="CB22" i="3"/>
  <c r="BF22" i="3"/>
  <c r="AM22" i="3"/>
  <c r="W22" i="3"/>
  <c r="G22" i="3"/>
  <c r="DJ22" i="3"/>
  <c r="AX22" i="3"/>
  <c r="DP22" i="3"/>
  <c r="CT22" i="3"/>
  <c r="CA22" i="3"/>
  <c r="BD22" i="3"/>
  <c r="AI22" i="3"/>
  <c r="S22" i="3"/>
  <c r="CQ22" i="3"/>
  <c r="BT22" i="3"/>
  <c r="AF22" i="3"/>
  <c r="DO22" i="3"/>
  <c r="CR22" i="3"/>
  <c r="BV22" i="3"/>
  <c r="BC22" i="3"/>
  <c r="AH22" i="3"/>
  <c r="R22" i="3"/>
  <c r="AP22" i="3"/>
  <c r="J22" i="3"/>
  <c r="AU22" i="3"/>
  <c r="DB22" i="3"/>
  <c r="K22" i="3"/>
  <c r="AV22" i="3"/>
  <c r="DG22" i="3"/>
  <c r="J18" i="3"/>
  <c r="Z18" i="3"/>
  <c r="AM18" i="3"/>
  <c r="BF18" i="3"/>
  <c r="BT18" i="3"/>
  <c r="CO18" i="3"/>
  <c r="W20" i="3"/>
  <c r="AS20" i="3"/>
  <c r="BN20" i="3"/>
  <c r="CI20" i="3"/>
  <c r="DE20" i="3"/>
  <c r="J21" i="3"/>
  <c r="AE21" i="3"/>
  <c r="BB21" i="3"/>
  <c r="CA21" i="3"/>
  <c r="CZ21" i="3"/>
  <c r="O22" i="3"/>
  <c r="BL22" i="3"/>
  <c r="DH22" i="3"/>
  <c r="DT18" i="3"/>
  <c r="DL18" i="3"/>
  <c r="DD18" i="3"/>
  <c r="CV18" i="3"/>
  <c r="CN18" i="3"/>
  <c r="CF18" i="3"/>
  <c r="BX18" i="3"/>
  <c r="BP18" i="3"/>
  <c r="BH18" i="3"/>
  <c r="AZ18" i="3"/>
  <c r="AR18" i="3"/>
  <c r="AJ18" i="3"/>
  <c r="DQ18" i="3"/>
  <c r="DI18" i="3"/>
  <c r="DA18" i="3"/>
  <c r="CS18" i="3"/>
  <c r="CK18" i="3"/>
  <c r="CC18" i="3"/>
  <c r="BU18" i="3"/>
  <c r="BM18" i="3"/>
  <c r="BE18" i="3"/>
  <c r="AW18" i="3"/>
  <c r="AO18" i="3"/>
  <c r="AG18" i="3"/>
  <c r="Y18" i="3"/>
  <c r="Q18" i="3"/>
  <c r="I18" i="3"/>
  <c r="DP18" i="3"/>
  <c r="DF18" i="3"/>
  <c r="CU18" i="3"/>
  <c r="CJ18" i="3"/>
  <c r="DO18" i="3"/>
  <c r="DE18" i="3"/>
  <c r="CT18" i="3"/>
  <c r="CI18" i="3"/>
  <c r="BY18" i="3"/>
  <c r="BN18" i="3"/>
  <c r="BC18" i="3"/>
  <c r="AS18" i="3"/>
  <c r="AH18" i="3"/>
  <c r="X18" i="3"/>
  <c r="O18" i="3"/>
  <c r="DN18" i="3"/>
  <c r="DC18" i="3"/>
  <c r="CR18" i="3"/>
  <c r="CH18" i="3"/>
  <c r="BW18" i="3"/>
  <c r="BL18" i="3"/>
  <c r="BB18" i="3"/>
  <c r="AQ18" i="3"/>
  <c r="AF18" i="3"/>
  <c r="W18" i="3"/>
  <c r="N18" i="3"/>
  <c r="DM18" i="3"/>
  <c r="DB18" i="3"/>
  <c r="CQ18" i="3"/>
  <c r="CG18" i="3"/>
  <c r="BV18" i="3"/>
  <c r="BK18" i="3"/>
  <c r="BA18" i="3"/>
  <c r="AP18" i="3"/>
  <c r="AE18" i="3"/>
  <c r="V18" i="3"/>
  <c r="M18" i="3"/>
  <c r="K18" i="3"/>
  <c r="AA18" i="3"/>
  <c r="AN18" i="3"/>
  <c r="BG18" i="3"/>
  <c r="BZ18" i="3"/>
  <c r="CP18" i="3"/>
  <c r="DK18" i="3"/>
  <c r="K21" i="3"/>
  <c r="AF21" i="3"/>
  <c r="BC21" i="3"/>
  <c r="CB21" i="3"/>
  <c r="DB21" i="3"/>
  <c r="P22" i="3"/>
  <c r="BN22" i="3"/>
  <c r="DT19" i="3"/>
  <c r="DL19" i="3"/>
  <c r="DD19" i="3"/>
  <c r="CV19" i="3"/>
  <c r="CN19" i="3"/>
  <c r="CF19" i="3"/>
  <c r="BX19" i="3"/>
  <c r="BP19" i="3"/>
  <c r="BH19" i="3"/>
  <c r="AZ19" i="3"/>
  <c r="AR19" i="3"/>
  <c r="AJ19" i="3"/>
  <c r="AB19" i="3"/>
  <c r="T19" i="3"/>
  <c r="L19" i="3"/>
  <c r="DQ19" i="3"/>
  <c r="DI19" i="3"/>
  <c r="DA19" i="3"/>
  <c r="CS19" i="3"/>
  <c r="CK19" i="3"/>
  <c r="CC19" i="3"/>
  <c r="BU19" i="3"/>
  <c r="BM19" i="3"/>
  <c r="BE19" i="3"/>
  <c r="AW19" i="3"/>
  <c r="AO19" i="3"/>
  <c r="AG19" i="3"/>
  <c r="Y19" i="3"/>
  <c r="Q19" i="3"/>
  <c r="I19" i="3"/>
  <c r="DN19" i="3"/>
  <c r="DC19" i="3"/>
  <c r="CR19" i="3"/>
  <c r="CH19" i="3"/>
  <c r="BW19" i="3"/>
  <c r="BL19" i="3"/>
  <c r="BB19" i="3"/>
  <c r="AQ19" i="3"/>
  <c r="AF19" i="3"/>
  <c r="V19" i="3"/>
  <c r="K19" i="3"/>
  <c r="DM19" i="3"/>
  <c r="DB19" i="3"/>
  <c r="CQ19" i="3"/>
  <c r="CG19" i="3"/>
  <c r="BV19" i="3"/>
  <c r="BK19" i="3"/>
  <c r="BA19" i="3"/>
  <c r="AP19" i="3"/>
  <c r="AE19" i="3"/>
  <c r="U19" i="3"/>
  <c r="J19" i="3"/>
  <c r="DV19" i="3"/>
  <c r="DK19" i="3"/>
  <c r="CZ19" i="3"/>
  <c r="CP19" i="3"/>
  <c r="CE19" i="3"/>
  <c r="BT19" i="3"/>
  <c r="BJ19" i="3"/>
  <c r="AY19" i="3"/>
  <c r="AN19" i="3"/>
  <c r="AD19" i="3"/>
  <c r="S19" i="3"/>
  <c r="H19" i="3"/>
  <c r="DU19" i="3"/>
  <c r="DJ19" i="3"/>
  <c r="CY19" i="3"/>
  <c r="CO19" i="3"/>
  <c r="CD19" i="3"/>
  <c r="BS19" i="3"/>
  <c r="BI19" i="3"/>
  <c r="AX19" i="3"/>
  <c r="AM19" i="3"/>
  <c r="AC19" i="3"/>
  <c r="R19" i="3"/>
  <c r="G19" i="3"/>
  <c r="L18" i="3"/>
  <c r="AB18" i="3"/>
  <c r="AT18" i="3"/>
  <c r="BI18" i="3"/>
  <c r="CA18" i="3"/>
  <c r="CW18" i="3"/>
  <c r="DR18" i="3"/>
  <c r="W19" i="3"/>
  <c r="AS19" i="3"/>
  <c r="BN19" i="3"/>
  <c r="CI19" i="3"/>
  <c r="DE19" i="3"/>
  <c r="J20" i="3"/>
  <c r="AE20" i="3"/>
  <c r="BA20" i="3"/>
  <c r="BV20" i="3"/>
  <c r="CQ20" i="3"/>
  <c r="R21" i="3"/>
  <c r="AM21" i="3"/>
  <c r="BK21" i="3"/>
  <c r="CJ21" i="3"/>
  <c r="DJ21" i="3"/>
  <c r="Z22" i="3"/>
  <c r="BS22" i="3"/>
  <c r="DT20" i="3"/>
  <c r="DL20" i="3"/>
  <c r="DD20" i="3"/>
  <c r="CV20" i="3"/>
  <c r="CN20" i="3"/>
  <c r="CF20" i="3"/>
  <c r="BX20" i="3"/>
  <c r="BP20" i="3"/>
  <c r="BH20" i="3"/>
  <c r="AZ20" i="3"/>
  <c r="AR20" i="3"/>
  <c r="AJ20" i="3"/>
  <c r="AB20" i="3"/>
  <c r="T20" i="3"/>
  <c r="L20" i="3"/>
  <c r="DQ20" i="3"/>
  <c r="DI20" i="3"/>
  <c r="DA20" i="3"/>
  <c r="CS20" i="3"/>
  <c r="CK20" i="3"/>
  <c r="CC20" i="3"/>
  <c r="BU20" i="3"/>
  <c r="BM20" i="3"/>
  <c r="BE20" i="3"/>
  <c r="AW20" i="3"/>
  <c r="AO20" i="3"/>
  <c r="AG20" i="3"/>
  <c r="Y20" i="3"/>
  <c r="Q20" i="3"/>
  <c r="I20" i="3"/>
  <c r="DV20" i="3"/>
  <c r="DK20" i="3"/>
  <c r="CZ20" i="3"/>
  <c r="CP20" i="3"/>
  <c r="CE20" i="3"/>
  <c r="BT20" i="3"/>
  <c r="BJ20" i="3"/>
  <c r="AY20" i="3"/>
  <c r="AN20" i="3"/>
  <c r="AD20" i="3"/>
  <c r="S20" i="3"/>
  <c r="H20" i="3"/>
  <c r="DU20" i="3"/>
  <c r="DJ20" i="3"/>
  <c r="CY20" i="3"/>
  <c r="CO20" i="3"/>
  <c r="CD20" i="3"/>
  <c r="BS20" i="3"/>
  <c r="BI20" i="3"/>
  <c r="AX20" i="3"/>
  <c r="AM20" i="3"/>
  <c r="AC20" i="3"/>
  <c r="R20" i="3"/>
  <c r="G20" i="3"/>
  <c r="DS20" i="3"/>
  <c r="DH20" i="3"/>
  <c r="CX20" i="3"/>
  <c r="CM20" i="3"/>
  <c r="CB20" i="3"/>
  <c r="BR20" i="3"/>
  <c r="BG20" i="3"/>
  <c r="AV20" i="3"/>
  <c r="AL20" i="3"/>
  <c r="AA20" i="3"/>
  <c r="P20" i="3"/>
  <c r="DR20" i="3"/>
  <c r="DG20" i="3"/>
  <c r="CW20" i="3"/>
  <c r="CL20" i="3"/>
  <c r="CA20" i="3"/>
  <c r="BQ20" i="3"/>
  <c r="BF20" i="3"/>
  <c r="AU20" i="3"/>
  <c r="AK20" i="3"/>
  <c r="Z20" i="3"/>
  <c r="O20" i="3"/>
  <c r="P18" i="3"/>
  <c r="AC18" i="3"/>
  <c r="AU18" i="3"/>
  <c r="BJ18" i="3"/>
  <c r="CB18" i="3"/>
  <c r="CX18" i="3"/>
  <c r="DS18" i="3"/>
  <c r="DF19" i="3"/>
  <c r="K20" i="3"/>
  <c r="AF20" i="3"/>
  <c r="BB20" i="3"/>
  <c r="BW20" i="3"/>
  <c r="CR20" i="3"/>
  <c r="DN20" i="3"/>
  <c r="S21" i="3"/>
  <c r="AN21" i="3"/>
  <c r="BL21" i="3"/>
  <c r="CL21" i="3"/>
  <c r="DK21" i="3"/>
  <c r="AA22" i="3"/>
  <c r="CI22" i="3"/>
  <c r="M16" i="3"/>
  <c r="U16" i="3"/>
  <c r="AC16" i="3"/>
  <c r="AK16" i="3"/>
  <c r="AS16" i="3"/>
  <c r="BA16" i="3"/>
  <c r="BI16" i="3"/>
  <c r="BQ16" i="3"/>
  <c r="BY16" i="3"/>
  <c r="CG16" i="3"/>
  <c r="CO16" i="3"/>
  <c r="CW16" i="3"/>
  <c r="DE16" i="3"/>
  <c r="DM16" i="3"/>
  <c r="DU16" i="3"/>
  <c r="N16" i="3"/>
  <c r="V16" i="3"/>
  <c r="AD16" i="3"/>
  <c r="AL16" i="3"/>
  <c r="AT16" i="3"/>
  <c r="BB16" i="3"/>
  <c r="BJ16" i="3"/>
  <c r="BR16" i="3"/>
  <c r="BZ16" i="3"/>
  <c r="CH16" i="3"/>
  <c r="CP16" i="3"/>
  <c r="CX16" i="3"/>
  <c r="DF16" i="3"/>
  <c r="DN16" i="3"/>
  <c r="DV16" i="3"/>
  <c r="N17" i="3"/>
  <c r="V17" i="3"/>
  <c r="AD17" i="3"/>
  <c r="AL17" i="3"/>
  <c r="AT17" i="3"/>
  <c r="BB17" i="3"/>
  <c r="BJ17" i="3"/>
  <c r="BR17" i="3"/>
  <c r="CA17" i="3"/>
  <c r="CJ17" i="3"/>
  <c r="CT17" i="3"/>
  <c r="DC17" i="3"/>
  <c r="DL17" i="3"/>
  <c r="DQ17" i="3"/>
  <c r="DI17" i="3"/>
  <c r="DA17" i="3"/>
  <c r="CS17" i="3"/>
  <c r="CK17" i="3"/>
  <c r="CC17" i="3"/>
  <c r="BU17" i="3"/>
  <c r="O16" i="3"/>
  <c r="W16" i="3"/>
  <c r="AE16" i="3"/>
  <c r="AM16" i="3"/>
  <c r="AU16" i="3"/>
  <c r="BC16" i="3"/>
  <c r="BK16" i="3"/>
  <c r="BS16" i="3"/>
  <c r="CA16" i="3"/>
  <c r="CI16" i="3"/>
  <c r="CQ16" i="3"/>
  <c r="CY16" i="3"/>
  <c r="DG16" i="3"/>
  <c r="G17" i="3"/>
  <c r="O17" i="3"/>
  <c r="W17" i="3"/>
  <c r="AE17" i="3"/>
  <c r="AM17" i="3"/>
  <c r="AU17" i="3"/>
  <c r="BC17" i="3"/>
  <c r="BK17" i="3"/>
  <c r="BS17" i="3"/>
  <c r="CB17" i="3"/>
  <c r="CL17" i="3"/>
  <c r="CU17" i="3"/>
  <c r="DD17" i="3"/>
  <c r="DM17" i="3"/>
  <c r="DV17" i="3"/>
  <c r="G16" i="3"/>
  <c r="J9" i="4" l="1"/>
  <c r="BR35" i="4"/>
  <c r="BR9" i="4" s="1"/>
  <c r="H9" i="4"/>
  <c r="BP35" i="4"/>
  <c r="BP9" i="4" s="1"/>
  <c r="I9" i="4"/>
  <c r="BQ35" i="4"/>
  <c r="BQ9" i="4" s="1"/>
  <c r="G9" i="4"/>
  <c r="BO35" i="4"/>
  <c r="BO9" i="4" s="1"/>
  <c r="E8" i="4"/>
  <c r="CA30" i="3"/>
  <c r="Z30" i="3"/>
  <c r="CL30" i="3"/>
  <c r="DT30" i="3"/>
  <c r="V30" i="3"/>
  <c r="AC30" i="3"/>
  <c r="AE30" i="3"/>
  <c r="AQ30" i="3"/>
  <c r="AL30" i="3"/>
  <c r="AT30" i="3"/>
  <c r="AH30" i="3"/>
  <c r="CT30" i="3"/>
  <c r="BS30" i="3"/>
  <c r="AP30" i="3"/>
  <c r="DB30" i="3"/>
  <c r="BO30" i="3"/>
  <c r="K30" i="3"/>
  <c r="BW30" i="3"/>
  <c r="W30" i="3"/>
  <c r="AI30" i="3"/>
  <c r="X30" i="3"/>
  <c r="AM30" i="3"/>
  <c r="AG30" i="3"/>
  <c r="CS30" i="3"/>
  <c r="AY30" i="3"/>
  <c r="AO30" i="3"/>
  <c r="DA30" i="3"/>
  <c r="F31" i="3"/>
  <c r="BC30" i="3"/>
  <c r="CG30" i="3"/>
  <c r="CX30" i="3"/>
  <c r="DO30" i="3"/>
  <c r="DE30" i="3"/>
  <c r="DF30" i="3"/>
  <c r="BH30" i="3"/>
  <c r="CH30" i="3"/>
  <c r="DP30" i="3"/>
  <c r="CN30" i="3"/>
  <c r="CV30" i="3"/>
  <c r="DM30" i="3"/>
  <c r="CE30" i="3"/>
  <c r="BQ30" i="3"/>
  <c r="BD30" i="3"/>
  <c r="CO30" i="3"/>
  <c r="DV30" i="3"/>
  <c r="DD30" i="3"/>
  <c r="DU30" i="3"/>
  <c r="O30" i="3"/>
  <c r="R30" i="3"/>
  <c r="CD30" i="3"/>
  <c r="AA30" i="3"/>
  <c r="CM30" i="3"/>
  <c r="BL30" i="3"/>
  <c r="S30" i="3"/>
  <c r="CU30" i="3"/>
  <c r="DC30" i="3"/>
  <c r="CJ30" i="3"/>
  <c r="DK30" i="3"/>
  <c r="M30" i="3"/>
  <c r="AF30" i="3"/>
  <c r="Q30" i="3"/>
  <c r="CC30" i="3"/>
  <c r="AS30" i="3"/>
  <c r="T30" i="3"/>
  <c r="AN30" i="3"/>
  <c r="CZ30" i="3"/>
  <c r="Y30" i="3"/>
  <c r="CK30" i="3"/>
  <c r="BJ30" i="3"/>
  <c r="BK30" i="3"/>
  <c r="BG30" i="3"/>
  <c r="I30" i="3"/>
  <c r="BU30" i="3"/>
  <c r="DS30" i="3"/>
  <c r="AD30" i="3"/>
  <c r="CR30" i="3"/>
  <c r="AU30" i="3"/>
  <c r="AK30" i="3"/>
  <c r="BB30" i="3"/>
  <c r="AB30" i="3"/>
  <c r="BI30" i="3"/>
  <c r="AR30" i="3"/>
  <c r="BA30" i="3"/>
  <c r="BR30" i="3"/>
  <c r="CI30" i="3"/>
  <c r="AV30" i="3"/>
  <c r="DH30" i="3"/>
  <c r="AZ30" i="3"/>
  <c r="BY30" i="3"/>
  <c r="BZ30" i="3"/>
  <c r="AX30" i="3"/>
  <c r="DJ30" i="3"/>
  <c r="CY30" i="3"/>
  <c r="CQ30" i="3"/>
  <c r="DR30" i="3"/>
  <c r="BX30" i="3"/>
  <c r="AJ30" i="3"/>
  <c r="AW30" i="3"/>
  <c r="DI30" i="3"/>
  <c r="CF30" i="3"/>
  <c r="DG30" i="3"/>
  <c r="BN30" i="3"/>
  <c r="L30" i="3"/>
  <c r="BP30" i="3"/>
  <c r="CP30" i="3"/>
  <c r="BF30" i="3"/>
  <c r="CW30" i="3"/>
  <c r="H30" i="3"/>
  <c r="BT30" i="3"/>
  <c r="U30" i="3"/>
  <c r="BE30" i="3"/>
  <c r="DQ30" i="3"/>
  <c r="DN30" i="3"/>
  <c r="J30" i="3"/>
  <c r="BV30" i="3"/>
  <c r="P30" i="3"/>
  <c r="CB30" i="3"/>
  <c r="BM30" i="3"/>
  <c r="DL30" i="3"/>
  <c r="N30" i="3"/>
  <c r="F32" i="3"/>
  <c r="G30" i="3"/>
  <c r="F26" i="3"/>
  <c r="F27" i="3"/>
  <c r="F17" i="3"/>
  <c r="F18" i="3"/>
  <c r="F19" i="3"/>
  <c r="F21" i="3"/>
  <c r="F20" i="3"/>
  <c r="F2" i="8"/>
  <c r="G2" i="8" s="1"/>
  <c r="E1" i="8"/>
  <c r="F1" i="8" l="1"/>
  <c r="H2" i="8"/>
  <c r="G1" i="8"/>
  <c r="DV56" i="3"/>
  <c r="DU56" i="3"/>
  <c r="DT56" i="3"/>
  <c r="DS56" i="3"/>
  <c r="DR56" i="3"/>
  <c r="DQ56" i="3"/>
  <c r="DP56" i="3"/>
  <c r="DO56" i="3"/>
  <c r="DN56" i="3"/>
  <c r="DM56" i="3"/>
  <c r="DL56" i="3"/>
  <c r="DK56" i="3"/>
  <c r="DJ56" i="3"/>
  <c r="DI56" i="3"/>
  <c r="DH56" i="3"/>
  <c r="DG56" i="3"/>
  <c r="DF56" i="3"/>
  <c r="DE56" i="3"/>
  <c r="DD56" i="3"/>
  <c r="DC56" i="3"/>
  <c r="DB56" i="3"/>
  <c r="DA56" i="3"/>
  <c r="CZ56" i="3"/>
  <c r="CY56" i="3"/>
  <c r="CX56" i="3"/>
  <c r="CW56" i="3"/>
  <c r="CV56" i="3"/>
  <c r="CU56" i="3"/>
  <c r="CT56" i="3"/>
  <c r="CS56" i="3"/>
  <c r="CR56" i="3"/>
  <c r="CQ56" i="3"/>
  <c r="CP56" i="3"/>
  <c r="CO56" i="3"/>
  <c r="CN56" i="3"/>
  <c r="CM56" i="3"/>
  <c r="CL56" i="3"/>
  <c r="CK56" i="3"/>
  <c r="CJ56" i="3"/>
  <c r="CI56" i="3"/>
  <c r="CH56" i="3"/>
  <c r="CG56" i="3"/>
  <c r="CF56" i="3"/>
  <c r="CE56" i="3"/>
  <c r="CD56" i="3"/>
  <c r="CC56" i="3"/>
  <c r="CB56" i="3"/>
  <c r="CA56" i="3"/>
  <c r="BZ56" i="3"/>
  <c r="BY56" i="3"/>
  <c r="BX56" i="3"/>
  <c r="BW56" i="3"/>
  <c r="BV56" i="3"/>
  <c r="BU56" i="3"/>
  <c r="BT56" i="3"/>
  <c r="BS56" i="3"/>
  <c r="BR56" i="3"/>
  <c r="BQ56" i="3"/>
  <c r="BP56" i="3"/>
  <c r="BO56" i="3"/>
  <c r="CU6" i="3"/>
  <c r="DE16" i="6" s="1"/>
  <c r="CE6" i="3"/>
  <c r="CO16" i="6" s="1"/>
  <c r="BN44" i="4"/>
  <c r="BN18" i="4" s="1"/>
  <c r="DU28" i="4"/>
  <c r="DT28" i="4"/>
  <c r="DS28" i="4"/>
  <c r="DR28" i="4"/>
  <c r="DQ28" i="4"/>
  <c r="DP28" i="4"/>
  <c r="DO28" i="4"/>
  <c r="DN28" i="4"/>
  <c r="DM28" i="4"/>
  <c r="DL28" i="4"/>
  <c r="DK28" i="4"/>
  <c r="DJ28" i="4"/>
  <c r="DI28" i="4"/>
  <c r="DH28" i="4"/>
  <c r="DG28" i="4"/>
  <c r="DF28" i="4"/>
  <c r="DE28" i="4"/>
  <c r="DD28" i="4"/>
  <c r="DC28" i="4"/>
  <c r="DB28" i="4"/>
  <c r="DA28" i="4"/>
  <c r="CZ28" i="4"/>
  <c r="CY28" i="4"/>
  <c r="CX28" i="4"/>
  <c r="CW28" i="4"/>
  <c r="CV28" i="4"/>
  <c r="CU28" i="4"/>
  <c r="CT28" i="4"/>
  <c r="CS28" i="4"/>
  <c r="CR28" i="4"/>
  <c r="CQ28" i="4"/>
  <c r="CP28" i="4"/>
  <c r="CO28" i="4"/>
  <c r="CN28" i="4"/>
  <c r="CM28" i="4"/>
  <c r="CL28" i="4"/>
  <c r="CK28" i="4"/>
  <c r="CJ28" i="4"/>
  <c r="CI28" i="4"/>
  <c r="CH28" i="4"/>
  <c r="CG28" i="4"/>
  <c r="CF28" i="4"/>
  <c r="CE28" i="4"/>
  <c r="CD28" i="4"/>
  <c r="CC28" i="4"/>
  <c r="CB28" i="4"/>
  <c r="CA28" i="4"/>
  <c r="BZ28" i="4"/>
  <c r="BY28" i="4"/>
  <c r="BX28" i="4"/>
  <c r="BW28" i="4"/>
  <c r="BV28" i="4"/>
  <c r="BU28" i="4"/>
  <c r="BT28" i="4"/>
  <c r="BS28" i="4"/>
  <c r="BR28" i="4"/>
  <c r="BQ28" i="4"/>
  <c r="BP28" i="4"/>
  <c r="BO28" i="4"/>
  <c r="BN28" i="4"/>
  <c r="DU27" i="4"/>
  <c r="DT27" i="4"/>
  <c r="DS27" i="4"/>
  <c r="DR27" i="4"/>
  <c r="DQ27" i="4"/>
  <c r="DP27" i="4"/>
  <c r="DO27" i="4"/>
  <c r="DN27" i="4"/>
  <c r="DM27" i="4"/>
  <c r="DL27" i="4"/>
  <c r="DK27" i="4"/>
  <c r="DJ27" i="4"/>
  <c r="DI27" i="4"/>
  <c r="DH27" i="4"/>
  <c r="DG27" i="4"/>
  <c r="DF27" i="4"/>
  <c r="DE27" i="4"/>
  <c r="DD27" i="4"/>
  <c r="DC27" i="4"/>
  <c r="DB27" i="4"/>
  <c r="DA27" i="4"/>
  <c r="CZ27" i="4"/>
  <c r="CY27" i="4"/>
  <c r="CX27" i="4"/>
  <c r="CW27" i="4"/>
  <c r="CV27" i="4"/>
  <c r="CU27" i="4"/>
  <c r="CT27" i="4"/>
  <c r="CS27" i="4"/>
  <c r="CR27" i="4"/>
  <c r="CQ27" i="4"/>
  <c r="CP27" i="4"/>
  <c r="CO27" i="4"/>
  <c r="CN27" i="4"/>
  <c r="CM27" i="4"/>
  <c r="CL27" i="4"/>
  <c r="CK27" i="4"/>
  <c r="CJ27" i="4"/>
  <c r="CI27" i="4"/>
  <c r="CH27" i="4"/>
  <c r="CG27" i="4"/>
  <c r="CF27" i="4"/>
  <c r="CE27" i="4"/>
  <c r="CD27" i="4"/>
  <c r="CC27" i="4"/>
  <c r="CB27" i="4"/>
  <c r="CA27" i="4"/>
  <c r="BZ27" i="4"/>
  <c r="BY27" i="4"/>
  <c r="BX27" i="4"/>
  <c r="BW27" i="4"/>
  <c r="BV27" i="4"/>
  <c r="BU27" i="4"/>
  <c r="BT27" i="4"/>
  <c r="BS27" i="4"/>
  <c r="BR27" i="4"/>
  <c r="BQ27" i="4"/>
  <c r="BP27" i="4"/>
  <c r="BO27" i="4"/>
  <c r="BN27" i="4"/>
  <c r="DU26" i="4"/>
  <c r="DT26" i="4"/>
  <c r="DS26" i="4"/>
  <c r="DR26" i="4"/>
  <c r="DQ26" i="4"/>
  <c r="DP26" i="4"/>
  <c r="DO26" i="4"/>
  <c r="DN26" i="4"/>
  <c r="DM26" i="4"/>
  <c r="DL26" i="4"/>
  <c r="DK26" i="4"/>
  <c r="DJ26" i="4"/>
  <c r="DI26" i="4"/>
  <c r="DH26" i="4"/>
  <c r="DG26" i="4"/>
  <c r="DF26" i="4"/>
  <c r="DE26" i="4"/>
  <c r="DD26" i="4"/>
  <c r="DC26" i="4"/>
  <c r="DB26" i="4"/>
  <c r="DA26" i="4"/>
  <c r="CZ26" i="4"/>
  <c r="CY26" i="4"/>
  <c r="CX26" i="4"/>
  <c r="CW26" i="4"/>
  <c r="CV26" i="4"/>
  <c r="CU26" i="4"/>
  <c r="CT26" i="4"/>
  <c r="CS26" i="4"/>
  <c r="CR26" i="4"/>
  <c r="CQ26" i="4"/>
  <c r="CP26" i="4"/>
  <c r="CO26" i="4"/>
  <c r="CN26" i="4"/>
  <c r="CM26" i="4"/>
  <c r="CL26" i="4"/>
  <c r="CK26" i="4"/>
  <c r="CJ26" i="4"/>
  <c r="CI26" i="4"/>
  <c r="CH26" i="4"/>
  <c r="CG26" i="4"/>
  <c r="CF26" i="4"/>
  <c r="CE26" i="4"/>
  <c r="CD26" i="4"/>
  <c r="CC26" i="4"/>
  <c r="CB26" i="4"/>
  <c r="CA26" i="4"/>
  <c r="BZ26" i="4"/>
  <c r="BY26" i="4"/>
  <c r="BX26" i="4"/>
  <c r="BW26" i="4"/>
  <c r="BV26" i="4"/>
  <c r="BU26" i="4"/>
  <c r="BT26" i="4"/>
  <c r="BS26" i="4"/>
  <c r="BR26" i="4"/>
  <c r="BQ26" i="4"/>
  <c r="BP26" i="4"/>
  <c r="BO26" i="4"/>
  <c r="BN26" i="4"/>
  <c r="DU25" i="4"/>
  <c r="DT25" i="4"/>
  <c r="DS25" i="4"/>
  <c r="DR25" i="4"/>
  <c r="DQ25" i="4"/>
  <c r="DP25" i="4"/>
  <c r="DO25" i="4"/>
  <c r="DN25" i="4"/>
  <c r="DM25" i="4"/>
  <c r="DL25" i="4"/>
  <c r="DK25" i="4"/>
  <c r="DJ25" i="4"/>
  <c r="DI25" i="4"/>
  <c r="DH25" i="4"/>
  <c r="DG25" i="4"/>
  <c r="DF25" i="4"/>
  <c r="DE25" i="4"/>
  <c r="DD25" i="4"/>
  <c r="DC25" i="4"/>
  <c r="DB25" i="4"/>
  <c r="DA25" i="4"/>
  <c r="CZ25" i="4"/>
  <c r="CY25" i="4"/>
  <c r="CX25" i="4"/>
  <c r="CW25" i="4"/>
  <c r="CV25" i="4"/>
  <c r="CU25" i="4"/>
  <c r="CT25" i="4"/>
  <c r="CS25" i="4"/>
  <c r="CR25" i="4"/>
  <c r="CQ25" i="4"/>
  <c r="CP25" i="4"/>
  <c r="CO25" i="4"/>
  <c r="CN25" i="4"/>
  <c r="CM25" i="4"/>
  <c r="CL25" i="4"/>
  <c r="CK25" i="4"/>
  <c r="CJ25" i="4"/>
  <c r="CI25" i="4"/>
  <c r="CH25" i="4"/>
  <c r="CG25" i="4"/>
  <c r="CF25" i="4"/>
  <c r="CE25" i="4"/>
  <c r="CD25" i="4"/>
  <c r="CC25" i="4"/>
  <c r="CB25" i="4"/>
  <c r="CA25" i="4"/>
  <c r="BZ25" i="4"/>
  <c r="BY25" i="4"/>
  <c r="BX25" i="4"/>
  <c r="BW25" i="4"/>
  <c r="BV25" i="4"/>
  <c r="BU25" i="4"/>
  <c r="BT25" i="4"/>
  <c r="BS25" i="4"/>
  <c r="BR25" i="4"/>
  <c r="BQ25" i="4"/>
  <c r="BP25" i="4"/>
  <c r="BO25" i="4"/>
  <c r="BN25" i="4"/>
  <c r="DU23" i="4"/>
  <c r="DT23" i="4"/>
  <c r="DS23" i="4"/>
  <c r="DR23" i="4"/>
  <c r="DQ23" i="4"/>
  <c r="DP23" i="4"/>
  <c r="DO23" i="4"/>
  <c r="DN23" i="4"/>
  <c r="DM23" i="4"/>
  <c r="DL23" i="4"/>
  <c r="DK23" i="4"/>
  <c r="DJ23" i="4"/>
  <c r="DI23" i="4"/>
  <c r="DH23" i="4"/>
  <c r="DG23" i="4"/>
  <c r="DF23" i="4"/>
  <c r="DE23" i="4"/>
  <c r="DD23" i="4"/>
  <c r="DC23" i="4"/>
  <c r="DB23" i="4"/>
  <c r="DA23" i="4"/>
  <c r="CZ23" i="4"/>
  <c r="CY23" i="4"/>
  <c r="CX23" i="4"/>
  <c r="CW23" i="4"/>
  <c r="CV23" i="4"/>
  <c r="CU23" i="4"/>
  <c r="CT23" i="4"/>
  <c r="CS23" i="4"/>
  <c r="CR23" i="4"/>
  <c r="CQ23" i="4"/>
  <c r="CP23" i="4"/>
  <c r="CO23" i="4"/>
  <c r="CN23" i="4"/>
  <c r="CM23" i="4"/>
  <c r="CL23" i="4"/>
  <c r="CK23" i="4"/>
  <c r="CJ23" i="4"/>
  <c r="CI23" i="4"/>
  <c r="CH23" i="4"/>
  <c r="CG23" i="4"/>
  <c r="CF23" i="4"/>
  <c r="CE23" i="4"/>
  <c r="CD23" i="4"/>
  <c r="CC23" i="4"/>
  <c r="CB23" i="4"/>
  <c r="CA23" i="4"/>
  <c r="BZ23" i="4"/>
  <c r="BY23" i="4"/>
  <c r="BX23" i="4"/>
  <c r="BW23" i="4"/>
  <c r="BV23" i="4"/>
  <c r="BU23" i="4"/>
  <c r="BT23" i="4"/>
  <c r="BS23" i="4"/>
  <c r="BR23" i="4"/>
  <c r="BQ23" i="4"/>
  <c r="BP23" i="4"/>
  <c r="BO23" i="4"/>
  <c r="BN23" i="4"/>
  <c r="DU22" i="4"/>
  <c r="DT22" i="4"/>
  <c r="DS22" i="4"/>
  <c r="DR22" i="4"/>
  <c r="DQ22" i="4"/>
  <c r="DP22" i="4"/>
  <c r="DO22" i="4"/>
  <c r="DN22" i="4"/>
  <c r="DM22" i="4"/>
  <c r="DL22" i="4"/>
  <c r="DK22" i="4"/>
  <c r="DJ22" i="4"/>
  <c r="DI22" i="4"/>
  <c r="DH22" i="4"/>
  <c r="DG22" i="4"/>
  <c r="DF22" i="4"/>
  <c r="DE22" i="4"/>
  <c r="DD22" i="4"/>
  <c r="DC22" i="4"/>
  <c r="DB22" i="4"/>
  <c r="DA22" i="4"/>
  <c r="CZ22" i="4"/>
  <c r="CY22" i="4"/>
  <c r="CX22" i="4"/>
  <c r="CW22" i="4"/>
  <c r="CV22" i="4"/>
  <c r="CU22" i="4"/>
  <c r="CT22" i="4"/>
  <c r="CS22" i="4"/>
  <c r="CR22" i="4"/>
  <c r="CQ22" i="4"/>
  <c r="CP22" i="4"/>
  <c r="CO22" i="4"/>
  <c r="CN22"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N22" i="4"/>
  <c r="DU21" i="4"/>
  <c r="DT21" i="4"/>
  <c r="DS21" i="4"/>
  <c r="DR21" i="4"/>
  <c r="DQ21" i="4"/>
  <c r="DP21" i="4"/>
  <c r="DO21" i="4"/>
  <c r="DN21" i="4"/>
  <c r="DM21" i="4"/>
  <c r="DL21" i="4"/>
  <c r="DK21" i="4"/>
  <c r="DJ21" i="4"/>
  <c r="DI21" i="4"/>
  <c r="DH21" i="4"/>
  <c r="DG21" i="4"/>
  <c r="DF21" i="4"/>
  <c r="DE21" i="4"/>
  <c r="DD21" i="4"/>
  <c r="DC21" i="4"/>
  <c r="DB21" i="4"/>
  <c r="DA21" i="4"/>
  <c r="CZ21" i="4"/>
  <c r="CY21" i="4"/>
  <c r="CX21" i="4"/>
  <c r="CW21" i="4"/>
  <c r="CV21" i="4"/>
  <c r="CU21" i="4"/>
  <c r="CT21" i="4"/>
  <c r="CS21" i="4"/>
  <c r="CR21" i="4"/>
  <c r="CQ21" i="4"/>
  <c r="CP21" i="4"/>
  <c r="CO21" i="4"/>
  <c r="CN21" i="4"/>
  <c r="CM21" i="4"/>
  <c r="CL21" i="4"/>
  <c r="CK21" i="4"/>
  <c r="CJ21" i="4"/>
  <c r="CI21" i="4"/>
  <c r="CH21" i="4"/>
  <c r="CG21" i="4"/>
  <c r="CF21" i="4"/>
  <c r="CE21" i="4"/>
  <c r="CD21" i="4"/>
  <c r="CC21" i="4"/>
  <c r="CB21" i="4"/>
  <c r="CA21" i="4"/>
  <c r="BZ21" i="4"/>
  <c r="BY21" i="4"/>
  <c r="BX21" i="4"/>
  <c r="BW21" i="4"/>
  <c r="BV21" i="4"/>
  <c r="BU21" i="4"/>
  <c r="BT21" i="4"/>
  <c r="BS21" i="4"/>
  <c r="BR21" i="4"/>
  <c r="BQ21" i="4"/>
  <c r="BP21" i="4"/>
  <c r="BO21" i="4"/>
  <c r="BN21" i="4"/>
  <c r="DU18" i="4"/>
  <c r="DT18" i="4"/>
  <c r="DS18" i="4"/>
  <c r="DR18" i="4"/>
  <c r="DQ18" i="4"/>
  <c r="DP18" i="4"/>
  <c r="DO18" i="4"/>
  <c r="DN18" i="4"/>
  <c r="DM18" i="4"/>
  <c r="DL18" i="4"/>
  <c r="DK18" i="4"/>
  <c r="DJ18" i="4"/>
  <c r="DI18" i="4"/>
  <c r="DH18" i="4"/>
  <c r="DG18" i="4"/>
  <c r="DF18" i="4"/>
  <c r="DE18" i="4"/>
  <c r="DD18" i="4"/>
  <c r="DC18" i="4"/>
  <c r="DB18" i="4"/>
  <c r="DA18" i="4"/>
  <c r="CZ18" i="4"/>
  <c r="CY18" i="4"/>
  <c r="CX18" i="4"/>
  <c r="CW18" i="4"/>
  <c r="CV18" i="4"/>
  <c r="CU18" i="4"/>
  <c r="CT18" i="4"/>
  <c r="CS18" i="4"/>
  <c r="CR18" i="4"/>
  <c r="CQ18" i="4"/>
  <c r="CP18" i="4"/>
  <c r="CO18" i="4"/>
  <c r="CN18" i="4"/>
  <c r="CM18" i="4"/>
  <c r="CL18" i="4"/>
  <c r="CK18" i="4"/>
  <c r="CJ18" i="4"/>
  <c r="CI18" i="4"/>
  <c r="CH18" i="4"/>
  <c r="CG18" i="4"/>
  <c r="CF18" i="4"/>
  <c r="CE18" i="4"/>
  <c r="CD18" i="4"/>
  <c r="CC18" i="4"/>
  <c r="CB18" i="4"/>
  <c r="CA18" i="4"/>
  <c r="BZ18" i="4"/>
  <c r="BY18" i="4"/>
  <c r="BX18" i="4"/>
  <c r="BW18" i="4"/>
  <c r="BV18" i="4"/>
  <c r="BU18" i="4"/>
  <c r="BT18" i="4"/>
  <c r="BS18" i="4"/>
  <c r="BR18" i="4"/>
  <c r="BQ18" i="4"/>
  <c r="BP18" i="4"/>
  <c r="BO18" i="4"/>
  <c r="DU17" i="4"/>
  <c r="DT17" i="4"/>
  <c r="DS17" i="4"/>
  <c r="DR17" i="4"/>
  <c r="DQ17" i="4"/>
  <c r="DP17" i="4"/>
  <c r="DO17" i="4"/>
  <c r="DN17" i="4"/>
  <c r="DM17" i="4"/>
  <c r="DL17" i="4"/>
  <c r="DK17" i="4"/>
  <c r="DJ17" i="4"/>
  <c r="DI17" i="4"/>
  <c r="DH17" i="4"/>
  <c r="DG17" i="4"/>
  <c r="DF17" i="4"/>
  <c r="DE17" i="4"/>
  <c r="DD17" i="4"/>
  <c r="DC17" i="4"/>
  <c r="DB17" i="4"/>
  <c r="DA17" i="4"/>
  <c r="CZ17" i="4"/>
  <c r="CY17" i="4"/>
  <c r="CX17" i="4"/>
  <c r="CW17" i="4"/>
  <c r="CV17" i="4"/>
  <c r="CU17" i="4"/>
  <c r="CT17" i="4"/>
  <c r="CS17" i="4"/>
  <c r="CR17" i="4"/>
  <c r="CQ17" i="4"/>
  <c r="CP17" i="4"/>
  <c r="CO17" i="4"/>
  <c r="CN17" i="4"/>
  <c r="CM17" i="4"/>
  <c r="CL17" i="4"/>
  <c r="CK17" i="4"/>
  <c r="CJ17" i="4"/>
  <c r="CI17" i="4"/>
  <c r="CH17" i="4"/>
  <c r="CG17" i="4"/>
  <c r="CF17" i="4"/>
  <c r="CE17" i="4"/>
  <c r="CD17" i="4"/>
  <c r="CC17" i="4"/>
  <c r="CB17" i="4"/>
  <c r="CA17" i="4"/>
  <c r="BZ17" i="4"/>
  <c r="BY17" i="4"/>
  <c r="BX17" i="4"/>
  <c r="BW17" i="4"/>
  <c r="BV17" i="4"/>
  <c r="BU17" i="4"/>
  <c r="BT17" i="4"/>
  <c r="BS17" i="4"/>
  <c r="BR17" i="4"/>
  <c r="BQ17" i="4"/>
  <c r="BP17" i="4"/>
  <c r="BO17" i="4"/>
  <c r="BN17" i="4"/>
  <c r="BN56" i="3"/>
  <c r="BM56" i="3"/>
  <c r="BL56" i="3"/>
  <c r="BK56" i="3"/>
  <c r="BJ56" i="3"/>
  <c r="BI56" i="3"/>
  <c r="BH56" i="3"/>
  <c r="BG56" i="3"/>
  <c r="BF56" i="3"/>
  <c r="BE56" i="3"/>
  <c r="BD56" i="3"/>
  <c r="BC56" i="3"/>
  <c r="BB56" i="3"/>
  <c r="BA56" i="3"/>
  <c r="AZ56" i="3"/>
  <c r="AY56" i="3"/>
  <c r="AX56" i="3"/>
  <c r="AW56" i="3"/>
  <c r="AV56" i="3"/>
  <c r="AU56" i="3"/>
  <c r="AT56" i="3"/>
  <c r="AS56" i="3"/>
  <c r="AR56" i="3"/>
  <c r="AQ56" i="3"/>
  <c r="AP56" i="3"/>
  <c r="AO56" i="3"/>
  <c r="AN56" i="3"/>
  <c r="AM56" i="3"/>
  <c r="AL56" i="3"/>
  <c r="AK56" i="3"/>
  <c r="AJ56" i="3"/>
  <c r="AI56" i="3"/>
  <c r="AH56" i="3"/>
  <c r="AG56" i="3"/>
  <c r="AF56" i="3"/>
  <c r="AE56" i="3"/>
  <c r="AD56" i="3"/>
  <c r="AC56" i="3"/>
  <c r="AB56" i="3"/>
  <c r="AA56" i="3"/>
  <c r="Z56" i="3"/>
  <c r="Y56" i="3"/>
  <c r="X56" i="3"/>
  <c r="W56" i="3"/>
  <c r="V56" i="3"/>
  <c r="U56" i="3"/>
  <c r="T56" i="3"/>
  <c r="S56" i="3"/>
  <c r="R56" i="3"/>
  <c r="Q56" i="3"/>
  <c r="P56" i="3"/>
  <c r="O56" i="3"/>
  <c r="N56" i="3"/>
  <c r="M56" i="3"/>
  <c r="L56" i="3"/>
  <c r="K56" i="3"/>
  <c r="J56" i="3"/>
  <c r="I56" i="3"/>
  <c r="H56" i="3"/>
  <c r="C36" i="3"/>
  <c r="G7" i="3"/>
  <c r="CS16" i="4" l="1"/>
  <c r="DO11" i="4"/>
  <c r="DP11" i="4"/>
  <c r="CR11" i="4"/>
  <c r="BS16" i="4"/>
  <c r="CA16" i="4"/>
  <c r="CI16" i="4"/>
  <c r="CQ16" i="4"/>
  <c r="CY16" i="4"/>
  <c r="DG16" i="4"/>
  <c r="DO16" i="4"/>
  <c r="CJ11" i="4"/>
  <c r="DD20" i="4"/>
  <c r="BS11" i="4"/>
  <c r="CA11" i="4"/>
  <c r="CI11" i="4"/>
  <c r="CQ11" i="4"/>
  <c r="CY11" i="4"/>
  <c r="DG11" i="4"/>
  <c r="BR16" i="4"/>
  <c r="BZ16" i="4"/>
  <c r="CH16" i="4"/>
  <c r="CP16" i="4"/>
  <c r="CX16" i="4"/>
  <c r="DF16" i="4"/>
  <c r="DN16" i="4"/>
  <c r="BQ20" i="4"/>
  <c r="CO20" i="4"/>
  <c r="CW20" i="4"/>
  <c r="DU20" i="4"/>
  <c r="BU20" i="4"/>
  <c r="DV36" i="3"/>
  <c r="DN36" i="3"/>
  <c r="DF36" i="3"/>
  <c r="CX36" i="3"/>
  <c r="CP36" i="3"/>
  <c r="CH36" i="3"/>
  <c r="BZ36" i="3"/>
  <c r="BR36" i="3"/>
  <c r="BJ36" i="3"/>
  <c r="BB36" i="3"/>
  <c r="AT36" i="3"/>
  <c r="AL36" i="3"/>
  <c r="AD36" i="3"/>
  <c r="V36" i="3"/>
  <c r="N36" i="3"/>
  <c r="DK36" i="3"/>
  <c r="CU36" i="3"/>
  <c r="CE36" i="3"/>
  <c r="BO36" i="3"/>
  <c r="AY36" i="3"/>
  <c r="AI36" i="3"/>
  <c r="S36" i="3"/>
  <c r="DR36" i="3"/>
  <c r="DB36" i="3"/>
  <c r="CL36" i="3"/>
  <c r="BV36" i="3"/>
  <c r="BF36" i="3"/>
  <c r="AP36" i="3"/>
  <c r="Z36" i="3"/>
  <c r="J36" i="3"/>
  <c r="DO36" i="3"/>
  <c r="CI36" i="3"/>
  <c r="BC36" i="3"/>
  <c r="O36" i="3"/>
  <c r="DU36" i="3"/>
  <c r="DM36" i="3"/>
  <c r="DE36" i="3"/>
  <c r="CW36" i="3"/>
  <c r="CO36" i="3"/>
  <c r="CG36" i="3"/>
  <c r="BY36" i="3"/>
  <c r="BQ36" i="3"/>
  <c r="BI36" i="3"/>
  <c r="BA36" i="3"/>
  <c r="AS36" i="3"/>
  <c r="AK36" i="3"/>
  <c r="AC36" i="3"/>
  <c r="U36" i="3"/>
  <c r="M36" i="3"/>
  <c r="DT36" i="3"/>
  <c r="DL36" i="3"/>
  <c r="DD36" i="3"/>
  <c r="CV36" i="3"/>
  <c r="CN36" i="3"/>
  <c r="CF36" i="3"/>
  <c r="BX36" i="3"/>
  <c r="BP36" i="3"/>
  <c r="BH36" i="3"/>
  <c r="AZ36" i="3"/>
  <c r="AR36" i="3"/>
  <c r="AJ36" i="3"/>
  <c r="AB36" i="3"/>
  <c r="T36" i="3"/>
  <c r="L36" i="3"/>
  <c r="DS36" i="3"/>
  <c r="DC36" i="3"/>
  <c r="CM36" i="3"/>
  <c r="BW36" i="3"/>
  <c r="BG36" i="3"/>
  <c r="AQ36" i="3"/>
  <c r="AA36" i="3"/>
  <c r="K36" i="3"/>
  <c r="DJ36" i="3"/>
  <c r="CT36" i="3"/>
  <c r="CD36" i="3"/>
  <c r="BN36" i="3"/>
  <c r="AX36" i="3"/>
  <c r="AH36" i="3"/>
  <c r="R36" i="3"/>
  <c r="CY36" i="3"/>
  <c r="CA36" i="3"/>
  <c r="AU36" i="3"/>
  <c r="W36" i="3"/>
  <c r="DQ36" i="3"/>
  <c r="DI36" i="3"/>
  <c r="DA36" i="3"/>
  <c r="CS36" i="3"/>
  <c r="CK36" i="3"/>
  <c r="CC36" i="3"/>
  <c r="BU36" i="3"/>
  <c r="BM36" i="3"/>
  <c r="BE36" i="3"/>
  <c r="AW36" i="3"/>
  <c r="AO36" i="3"/>
  <c r="AG36" i="3"/>
  <c r="Y36" i="3"/>
  <c r="Q36" i="3"/>
  <c r="I36" i="3"/>
  <c r="DP36" i="3"/>
  <c r="DH36" i="3"/>
  <c r="CZ36" i="3"/>
  <c r="CR36" i="3"/>
  <c r="CJ36" i="3"/>
  <c r="CB36" i="3"/>
  <c r="BT36" i="3"/>
  <c r="BL36" i="3"/>
  <c r="BD36" i="3"/>
  <c r="AV36" i="3"/>
  <c r="AN36" i="3"/>
  <c r="AF36" i="3"/>
  <c r="X36" i="3"/>
  <c r="P36" i="3"/>
  <c r="H36" i="3"/>
  <c r="DG36" i="3"/>
  <c r="CQ36" i="3"/>
  <c r="BS36" i="3"/>
  <c r="BK36" i="3"/>
  <c r="AM36" i="3"/>
  <c r="AE36" i="3"/>
  <c r="G36" i="3"/>
  <c r="CO51" i="3"/>
  <c r="CY22" i="6" s="1"/>
  <c r="DE51" i="3"/>
  <c r="DO22" i="6" s="1"/>
  <c r="BY51" i="3"/>
  <c r="CI22" i="6" s="1"/>
  <c r="DM51" i="3"/>
  <c r="DW22" i="6" s="1"/>
  <c r="CG51" i="3"/>
  <c r="CQ22" i="6" s="1"/>
  <c r="CW51" i="3"/>
  <c r="DG22" i="6" s="1"/>
  <c r="DU51" i="3"/>
  <c r="EE22" i="6" s="1"/>
  <c r="BQ55" i="3"/>
  <c r="CA23" i="6" s="1"/>
  <c r="CW55" i="3"/>
  <c r="DG23" i="6" s="1"/>
  <c r="BR51" i="3"/>
  <c r="CB22" i="6" s="1"/>
  <c r="BZ51" i="3"/>
  <c r="CJ22" i="6" s="1"/>
  <c r="CH51" i="3"/>
  <c r="CR22" i="6" s="1"/>
  <c r="CP51" i="3"/>
  <c r="CZ22" i="6" s="1"/>
  <c r="CX51" i="3"/>
  <c r="DH22" i="6" s="1"/>
  <c r="DF51" i="3"/>
  <c r="DP22" i="6" s="1"/>
  <c r="DN51" i="3"/>
  <c r="DX22" i="6" s="1"/>
  <c r="DV51" i="3"/>
  <c r="EF22" i="6" s="1"/>
  <c r="CC6" i="3"/>
  <c r="CM16" i="6" s="1"/>
  <c r="DI6" i="3"/>
  <c r="DS16" i="6" s="1"/>
  <c r="I2" i="8"/>
  <c r="H1" i="8"/>
  <c r="BY20" i="4"/>
  <c r="DE20" i="4"/>
  <c r="CG20" i="4"/>
  <c r="DM20" i="4"/>
  <c r="BW6" i="3"/>
  <c r="CG16" i="6" s="1"/>
  <c r="DC6" i="3"/>
  <c r="DM16" i="6" s="1"/>
  <c r="DQ6" i="3"/>
  <c r="EA16" i="6" s="1"/>
  <c r="CM6" i="3"/>
  <c r="CW16" i="6" s="1"/>
  <c r="DS6" i="3"/>
  <c r="EC16" i="6" s="1"/>
  <c r="DE55" i="3"/>
  <c r="DO23" i="6" s="1"/>
  <c r="BO51" i="3"/>
  <c r="BY22" i="6" s="1"/>
  <c r="BW51" i="3"/>
  <c r="CG22" i="6" s="1"/>
  <c r="CM51" i="3"/>
  <c r="CW22" i="6" s="1"/>
  <c r="CU51" i="3"/>
  <c r="DE22" i="6" s="1"/>
  <c r="DC51" i="3"/>
  <c r="DM22" i="6" s="1"/>
  <c r="DK51" i="3"/>
  <c r="DU22" i="6" s="1"/>
  <c r="DS51" i="3"/>
  <c r="EC22" i="6" s="1"/>
  <c r="BX51" i="3"/>
  <c r="CH22" i="6" s="1"/>
  <c r="CN51" i="3"/>
  <c r="CX22" i="6" s="1"/>
  <c r="BP51" i="3"/>
  <c r="BZ22" i="6" s="1"/>
  <c r="CV51" i="3"/>
  <c r="DF22" i="6" s="1"/>
  <c r="DT51" i="3"/>
  <c r="ED22" i="6" s="1"/>
  <c r="BY55" i="3"/>
  <c r="CI23" i="6" s="1"/>
  <c r="CG55" i="3"/>
  <c r="CQ23" i="6" s="1"/>
  <c r="CO55" i="3"/>
  <c r="CY23" i="6" s="1"/>
  <c r="DM55" i="3"/>
  <c r="DW23" i="6" s="1"/>
  <c r="DU55" i="3"/>
  <c r="EE23" i="6" s="1"/>
  <c r="CP55" i="3"/>
  <c r="CZ23" i="6" s="1"/>
  <c r="BT51" i="3"/>
  <c r="CD22" i="6" s="1"/>
  <c r="CB51" i="3"/>
  <c r="CL22" i="6" s="1"/>
  <c r="CJ51" i="3"/>
  <c r="CT22" i="6" s="1"/>
  <c r="CR51" i="3"/>
  <c r="DB22" i="6" s="1"/>
  <c r="CZ51" i="3"/>
  <c r="DJ22" i="6" s="1"/>
  <c r="DH51" i="3"/>
  <c r="DR22" i="6" s="1"/>
  <c r="DP51" i="3"/>
  <c r="DZ22" i="6" s="1"/>
  <c r="BU51" i="3"/>
  <c r="CE22" i="6" s="1"/>
  <c r="BU55" i="3"/>
  <c r="CE23" i="6" s="1"/>
  <c r="CK55" i="3"/>
  <c r="CU23" i="6" s="1"/>
  <c r="DA55" i="3"/>
  <c r="DK23" i="6" s="1"/>
  <c r="CT6" i="4"/>
  <c r="BW6" i="4"/>
  <c r="CF6" i="4"/>
  <c r="DN6" i="4"/>
  <c r="F7" i="4"/>
  <c r="BS20" i="4"/>
  <c r="CA20" i="4"/>
  <c r="CI20" i="4"/>
  <c r="CQ20" i="4"/>
  <c r="CY20" i="4"/>
  <c r="BO20" i="4"/>
  <c r="BW20" i="4"/>
  <c r="CE20" i="4"/>
  <c r="CM20" i="4"/>
  <c r="CU20" i="4"/>
  <c r="DC20" i="4"/>
  <c r="DK20" i="4"/>
  <c r="DS20" i="4"/>
  <c r="BP20" i="4"/>
  <c r="BX20" i="4"/>
  <c r="CF20" i="4"/>
  <c r="CN20" i="4"/>
  <c r="DL20" i="4"/>
  <c r="DT20" i="4"/>
  <c r="CL20" i="4"/>
  <c r="DF11" i="4"/>
  <c r="BO6" i="4"/>
  <c r="CO6" i="4"/>
  <c r="BS6" i="4"/>
  <c r="CB6" i="4"/>
  <c r="CJ6" i="4"/>
  <c r="CS6" i="4"/>
  <c r="DB6" i="4"/>
  <c r="DK6" i="4"/>
  <c r="DS6" i="4"/>
  <c r="CW6" i="4"/>
  <c r="DF6" i="4"/>
  <c r="DR6" i="4"/>
  <c r="BT6" i="4"/>
  <c r="CC6" i="4"/>
  <c r="CK6" i="4"/>
  <c r="DC6" i="4"/>
  <c r="DL6" i="4"/>
  <c r="DT6" i="4"/>
  <c r="BU6" i="4"/>
  <c r="CD6" i="4"/>
  <c r="CM6" i="4"/>
  <c r="CU6" i="4"/>
  <c r="DD6" i="4"/>
  <c r="BV6" i="4"/>
  <c r="CE6" i="4"/>
  <c r="CN6" i="4"/>
  <c r="CV6" i="4"/>
  <c r="DE6" i="4"/>
  <c r="DM6" i="4"/>
  <c r="DU6" i="4"/>
  <c r="BP6" i="4"/>
  <c r="BX6" i="4"/>
  <c r="CG6" i="4"/>
  <c r="CP6" i="4"/>
  <c r="CY6" i="4"/>
  <c r="DG6" i="4"/>
  <c r="DO6" i="4"/>
  <c r="BQ6" i="4"/>
  <c r="BY6" i="4"/>
  <c r="CH6" i="4"/>
  <c r="CQ6" i="4"/>
  <c r="CZ6" i="4"/>
  <c r="DH6" i="4"/>
  <c r="DP6" i="4"/>
  <c r="BR6" i="4"/>
  <c r="CA6" i="4"/>
  <c r="CI6" i="4"/>
  <c r="CR6" i="4"/>
  <c r="DA6" i="4"/>
  <c r="DI6" i="4"/>
  <c r="DQ6" i="4"/>
  <c r="CS55" i="3"/>
  <c r="DC23" i="6" s="1"/>
  <c r="BR55" i="3"/>
  <c r="CB23" i="6" s="1"/>
  <c r="BZ55" i="3"/>
  <c r="CJ23" i="6" s="1"/>
  <c r="CH55" i="3"/>
  <c r="CR23" i="6" s="1"/>
  <c r="CX55" i="3"/>
  <c r="DH23" i="6" s="1"/>
  <c r="DF55" i="3"/>
  <c r="DP23" i="6" s="1"/>
  <c r="DN55" i="3"/>
  <c r="DX23" i="6" s="1"/>
  <c r="DV55" i="3"/>
  <c r="EF23" i="6" s="1"/>
  <c r="DO55" i="3"/>
  <c r="DY23" i="6" s="1"/>
  <c r="CC55" i="3"/>
  <c r="CM23" i="6" s="1"/>
  <c r="DI55" i="3"/>
  <c r="DS23" i="6" s="1"/>
  <c r="CR55" i="3"/>
  <c r="DB23" i="6" s="1"/>
  <c r="CZ55" i="3"/>
  <c r="DJ23" i="6" s="1"/>
  <c r="BS55" i="3"/>
  <c r="CC23" i="6" s="1"/>
  <c r="CA55" i="3"/>
  <c r="CK23" i="6" s="1"/>
  <c r="CI55" i="3"/>
  <c r="CS23" i="6" s="1"/>
  <c r="CQ55" i="3"/>
  <c r="DA23" i="6" s="1"/>
  <c r="CY55" i="3"/>
  <c r="DI23" i="6" s="1"/>
  <c r="DG55" i="3"/>
  <c r="DQ23" i="6" s="1"/>
  <c r="DP55" i="3"/>
  <c r="DZ23" i="6" s="1"/>
  <c r="DQ55" i="3"/>
  <c r="EA23" i="6" s="1"/>
  <c r="BT55" i="3"/>
  <c r="CD23" i="6" s="1"/>
  <c r="BV55" i="3"/>
  <c r="CF23" i="6" s="1"/>
  <c r="CD55" i="3"/>
  <c r="CN23" i="6" s="1"/>
  <c r="CL55" i="3"/>
  <c r="CV23" i="6" s="1"/>
  <c r="CT55" i="3"/>
  <c r="DD23" i="6" s="1"/>
  <c r="DB55" i="3"/>
  <c r="DL23" i="6" s="1"/>
  <c r="DJ55" i="3"/>
  <c r="DT23" i="6" s="1"/>
  <c r="DR55" i="3"/>
  <c r="EB23" i="6" s="1"/>
  <c r="CB55" i="3"/>
  <c r="CL23" i="6" s="1"/>
  <c r="BO55" i="3"/>
  <c r="BY23" i="6" s="1"/>
  <c r="BW55" i="3"/>
  <c r="CG23" i="6" s="1"/>
  <c r="CE55" i="3"/>
  <c r="CO23" i="6" s="1"/>
  <c r="CM55" i="3"/>
  <c r="CW23" i="6" s="1"/>
  <c r="CU55" i="3"/>
  <c r="DE23" i="6" s="1"/>
  <c r="DC55" i="3"/>
  <c r="DM23" i="6" s="1"/>
  <c r="DK55" i="3"/>
  <c r="DU23" i="6" s="1"/>
  <c r="DS55" i="3"/>
  <c r="EC23" i="6" s="1"/>
  <c r="DH55" i="3"/>
  <c r="DR23" i="6" s="1"/>
  <c r="CJ55" i="3"/>
  <c r="CT23" i="6" s="1"/>
  <c r="BP55" i="3"/>
  <c r="BZ23" i="6" s="1"/>
  <c r="BX55" i="3"/>
  <c r="CH23" i="6" s="1"/>
  <c r="CF55" i="3"/>
  <c r="CP23" i="6" s="1"/>
  <c r="CN55" i="3"/>
  <c r="CX23" i="6" s="1"/>
  <c r="CV55" i="3"/>
  <c r="DF23" i="6" s="1"/>
  <c r="DD55" i="3"/>
  <c r="DN23" i="6" s="1"/>
  <c r="DL55" i="3"/>
  <c r="DV23" i="6" s="1"/>
  <c r="DT55" i="3"/>
  <c r="ED23" i="6" s="1"/>
  <c r="CK6" i="3"/>
  <c r="CU16" i="6" s="1"/>
  <c r="BS6" i="3"/>
  <c r="CC16" i="6" s="1"/>
  <c r="DO6" i="3"/>
  <c r="DY16" i="6" s="1"/>
  <c r="E9" i="4"/>
  <c r="CC20" i="4"/>
  <c r="CK20" i="4"/>
  <c r="CS20" i="4"/>
  <c r="DU11" i="4"/>
  <c r="BP16" i="4"/>
  <c r="BX16" i="4"/>
  <c r="CF16" i="4"/>
  <c r="CN16" i="4"/>
  <c r="CV16" i="4"/>
  <c r="DD16" i="4"/>
  <c r="DL16" i="4"/>
  <c r="DT16" i="4"/>
  <c r="BR11" i="4"/>
  <c r="BZ11" i="4"/>
  <c r="CH11" i="4"/>
  <c r="CP11" i="4"/>
  <c r="CX11" i="4"/>
  <c r="DN11" i="4"/>
  <c r="BN11" i="4"/>
  <c r="CT11" i="4"/>
  <c r="DB11" i="4"/>
  <c r="BQ16" i="4"/>
  <c r="BY16" i="4"/>
  <c r="CG16" i="4"/>
  <c r="CO16" i="4"/>
  <c r="CW16" i="4"/>
  <c r="DE16" i="4"/>
  <c r="DM16" i="4"/>
  <c r="DU16" i="4"/>
  <c r="BV16" i="4"/>
  <c r="DB16" i="4"/>
  <c r="DC16" i="4"/>
  <c r="BU11" i="4"/>
  <c r="CC11" i="4"/>
  <c r="CK11" i="4"/>
  <c r="CS11" i="4"/>
  <c r="DA11" i="4"/>
  <c r="DI11" i="4"/>
  <c r="DQ11" i="4"/>
  <c r="BQ11" i="4"/>
  <c r="BY11" i="4"/>
  <c r="CG11" i="4"/>
  <c r="BN16" i="4"/>
  <c r="CD16" i="4"/>
  <c r="CL16" i="4"/>
  <c r="CT16" i="4"/>
  <c r="DJ16" i="4"/>
  <c r="DR16" i="4"/>
  <c r="BO16" i="4"/>
  <c r="BW16" i="4"/>
  <c r="CE16" i="4"/>
  <c r="CM16" i="4"/>
  <c r="CU16" i="4"/>
  <c r="DK16" i="4"/>
  <c r="DS16" i="4"/>
  <c r="BN20" i="4"/>
  <c r="BV20" i="4"/>
  <c r="CD20" i="4"/>
  <c r="CT20" i="4"/>
  <c r="DB20" i="4"/>
  <c r="DJ20" i="4"/>
  <c r="DR20" i="4"/>
  <c r="BR20" i="4"/>
  <c r="BZ20" i="4"/>
  <c r="CH20" i="4"/>
  <c r="CP20" i="4"/>
  <c r="CX20" i="4"/>
  <c r="DF20" i="4"/>
  <c r="DN20" i="4"/>
  <c r="DG20" i="4"/>
  <c r="DO20" i="4"/>
  <c r="BU16" i="4"/>
  <c r="CC16" i="4"/>
  <c r="CK16" i="4"/>
  <c r="DA16" i="4"/>
  <c r="DI16" i="4"/>
  <c r="DQ16" i="4"/>
  <c r="CO11" i="4"/>
  <c r="CW11" i="4"/>
  <c r="DE11" i="4"/>
  <c r="DM11" i="4"/>
  <c r="DA20" i="4"/>
  <c r="DI20" i="4"/>
  <c r="DQ20" i="4"/>
  <c r="CL11" i="4"/>
  <c r="DR11" i="4"/>
  <c r="BO11" i="4"/>
  <c r="BW11" i="4"/>
  <c r="CE11" i="4"/>
  <c r="CM11" i="4"/>
  <c r="CU11" i="4"/>
  <c r="DC11" i="4"/>
  <c r="DK11" i="4"/>
  <c r="DS11" i="4"/>
  <c r="BP11" i="4"/>
  <c r="BX11" i="4"/>
  <c r="CF11" i="4"/>
  <c r="CN11" i="4"/>
  <c r="CV11" i="4"/>
  <c r="DD11" i="4"/>
  <c r="DL11" i="4"/>
  <c r="DT11" i="4"/>
  <c r="BT11" i="4"/>
  <c r="CB11" i="4"/>
  <c r="CZ11" i="4"/>
  <c r="DH11" i="4"/>
  <c r="BT16" i="4"/>
  <c r="CB16" i="4"/>
  <c r="CJ16" i="4"/>
  <c r="CR16" i="4"/>
  <c r="CZ16" i="4"/>
  <c r="DH16" i="4"/>
  <c r="DP16" i="4"/>
  <c r="BT20" i="4"/>
  <c r="CB20" i="4"/>
  <c r="CJ20" i="4"/>
  <c r="CR20" i="4"/>
  <c r="CZ20" i="4"/>
  <c r="DH20" i="4"/>
  <c r="DP20" i="4"/>
  <c r="CV20" i="4"/>
  <c r="BV11" i="4"/>
  <c r="CD11" i="4"/>
  <c r="DJ11" i="4"/>
  <c r="DJ51" i="3"/>
  <c r="DT22" i="6" s="1"/>
  <c r="BV51" i="3"/>
  <c r="CF22" i="6" s="1"/>
  <c r="DR51" i="3"/>
  <c r="EB22" i="6" s="1"/>
  <c r="BT6" i="3"/>
  <c r="CD16" i="6" s="1"/>
  <c r="BP6" i="3"/>
  <c r="BZ16" i="6" s="1"/>
  <c r="BX6" i="3"/>
  <c r="CH16" i="6" s="1"/>
  <c r="CF6" i="3"/>
  <c r="CP16" i="6" s="1"/>
  <c r="CN6" i="3"/>
  <c r="CX16" i="6" s="1"/>
  <c r="CV6" i="3"/>
  <c r="DF16" i="6" s="1"/>
  <c r="DD6" i="3"/>
  <c r="DN16" i="6" s="1"/>
  <c r="DL6" i="3"/>
  <c r="DV16" i="6" s="1"/>
  <c r="DT6" i="3"/>
  <c r="ED16" i="6" s="1"/>
  <c r="BR6" i="3"/>
  <c r="CB16" i="6" s="1"/>
  <c r="CI6" i="3"/>
  <c r="CS16" i="6" s="1"/>
  <c r="CD51" i="3"/>
  <c r="CN22" i="6" s="1"/>
  <c r="CT51" i="3"/>
  <c r="DD22" i="6" s="1"/>
  <c r="DB51" i="3"/>
  <c r="DL22" i="6" s="1"/>
  <c r="CF51" i="3"/>
  <c r="CP22" i="6" s="1"/>
  <c r="DD51" i="3"/>
  <c r="DN22" i="6" s="1"/>
  <c r="DL51" i="3"/>
  <c r="DV22" i="6" s="1"/>
  <c r="DQ51" i="3"/>
  <c r="EA22" i="6" s="1"/>
  <c r="CD6" i="3"/>
  <c r="CN16" i="6" s="1"/>
  <c r="CL6" i="3"/>
  <c r="CV16" i="6" s="1"/>
  <c r="CT6" i="3"/>
  <c r="DD16" i="6" s="1"/>
  <c r="DJ6" i="3"/>
  <c r="DT16" i="6" s="1"/>
  <c r="BZ6" i="3"/>
  <c r="CJ16" i="6" s="1"/>
  <c r="CP6" i="3"/>
  <c r="CZ16" i="6" s="1"/>
  <c r="BQ51" i="3"/>
  <c r="CA22" i="6" s="1"/>
  <c r="BO6" i="3"/>
  <c r="BY16" i="6" s="1"/>
  <c r="CQ6" i="3"/>
  <c r="DA16" i="6" s="1"/>
  <c r="CY6" i="3"/>
  <c r="DI16" i="6" s="1"/>
  <c r="DG6" i="3"/>
  <c r="DQ16" i="6" s="1"/>
  <c r="CB6" i="3"/>
  <c r="CL16" i="6" s="1"/>
  <c r="CJ6" i="3"/>
  <c r="CT16" i="6" s="1"/>
  <c r="CR6" i="3"/>
  <c r="DB16" i="6" s="1"/>
  <c r="CZ6" i="3"/>
  <c r="DJ16" i="6" s="1"/>
  <c r="DH6" i="3"/>
  <c r="DR16" i="6" s="1"/>
  <c r="DP6" i="3"/>
  <c r="DZ16" i="6" s="1"/>
  <c r="CL51" i="3"/>
  <c r="CV22" i="6" s="1"/>
  <c r="BQ6" i="3"/>
  <c r="CA16" i="6" s="1"/>
  <c r="BY6" i="3"/>
  <c r="CI16" i="6" s="1"/>
  <c r="CG6" i="3"/>
  <c r="CQ16" i="6" s="1"/>
  <c r="CW6" i="3"/>
  <c r="DG16" i="6" s="1"/>
  <c r="DE6" i="3"/>
  <c r="DO16" i="6" s="1"/>
  <c r="CO6" i="3"/>
  <c r="CY16" i="6" s="1"/>
  <c r="DM6" i="3"/>
  <c r="DW16" i="6" s="1"/>
  <c r="DU6" i="3"/>
  <c r="EE16" i="6" s="1"/>
  <c r="DI51" i="3"/>
  <c r="DS22" i="6" s="1"/>
  <c r="DK6" i="3"/>
  <c r="DU16" i="6" s="1"/>
  <c r="CN15" i="3"/>
  <c r="CX17" i="6" s="1"/>
  <c r="CD15" i="3"/>
  <c r="CN17" i="6" s="1"/>
  <c r="CA6" i="3"/>
  <c r="CK16" i="6" s="1"/>
  <c r="DI15" i="3"/>
  <c r="DS17" i="6" s="1"/>
  <c r="CS15" i="3"/>
  <c r="DC17" i="6" s="1"/>
  <c r="CC15" i="3"/>
  <c r="CM17" i="6" s="1"/>
  <c r="BT15" i="3"/>
  <c r="CD17" i="6" s="1"/>
  <c r="BT24" i="3"/>
  <c r="CD18" i="6" s="1"/>
  <c r="DL24" i="3"/>
  <c r="DV18" i="6" s="1"/>
  <c r="DB15" i="3"/>
  <c r="DL17" i="6" s="1"/>
  <c r="BU6" i="3"/>
  <c r="CE16" i="6" s="1"/>
  <c r="CS6" i="3"/>
  <c r="DC16" i="6" s="1"/>
  <c r="DA6" i="3"/>
  <c r="DK16" i="6" s="1"/>
  <c r="CH6" i="3"/>
  <c r="CR16" i="6" s="1"/>
  <c r="CX6" i="3"/>
  <c r="DH16" i="6" s="1"/>
  <c r="DF6" i="3"/>
  <c r="DP16" i="6" s="1"/>
  <c r="DN6" i="3"/>
  <c r="DX16" i="6" s="1"/>
  <c r="DV6" i="3"/>
  <c r="EF16" i="6" s="1"/>
  <c r="BV6" i="3"/>
  <c r="CF16" i="6" s="1"/>
  <c r="DB6" i="3"/>
  <c r="DL16" i="6" s="1"/>
  <c r="DR6" i="3"/>
  <c r="EB16" i="6" s="1"/>
  <c r="CC51" i="3"/>
  <c r="CM22" i="6" s="1"/>
  <c r="CK51" i="3"/>
  <c r="CU22" i="6" s="1"/>
  <c r="CS51" i="3"/>
  <c r="DC22" i="6" s="1"/>
  <c r="DA51" i="3"/>
  <c r="DK22" i="6" s="1"/>
  <c r="CI51" i="3"/>
  <c r="CS22" i="6" s="1"/>
  <c r="DO51" i="3"/>
  <c r="DY22" i="6" s="1"/>
  <c r="BS51" i="3"/>
  <c r="CC22" i="6" s="1"/>
  <c r="CA51" i="3"/>
  <c r="CK22" i="6" s="1"/>
  <c r="CQ51" i="3"/>
  <c r="DA22" i="6" s="1"/>
  <c r="CY51" i="3"/>
  <c r="DI22" i="6" s="1"/>
  <c r="DG51" i="3"/>
  <c r="DQ22" i="6" s="1"/>
  <c r="CE51" i="3"/>
  <c r="CO22" i="6" s="1"/>
  <c r="F13" i="3"/>
  <c r="Q50" i="6"/>
  <c r="Q35" i="6" s="1"/>
  <c r="R50" i="6"/>
  <c r="R35" i="6" s="1"/>
  <c r="T50" i="6"/>
  <c r="T35" i="6" s="1"/>
  <c r="U50" i="6"/>
  <c r="W50" i="6"/>
  <c r="W35" i="6" s="1"/>
  <c r="X50" i="6"/>
  <c r="X35" i="6" s="1"/>
  <c r="Z50" i="6"/>
  <c r="Z35" i="6" s="1"/>
  <c r="AA50" i="6"/>
  <c r="AA35" i="6" s="1"/>
  <c r="AC50" i="6"/>
  <c r="AC35" i="6" s="1"/>
  <c r="AD50" i="6"/>
  <c r="AD35" i="6" s="1"/>
  <c r="AF50" i="6"/>
  <c r="AF35" i="6" s="1"/>
  <c r="AG50" i="6"/>
  <c r="AI50" i="6"/>
  <c r="AJ50" i="6"/>
  <c r="AJ35" i="6" s="1"/>
  <c r="AL50" i="6"/>
  <c r="AL35" i="6" s="1"/>
  <c r="AM50" i="6"/>
  <c r="AM35" i="6" s="1"/>
  <c r="AO50" i="6"/>
  <c r="AP50" i="6"/>
  <c r="AP35" i="6" s="1"/>
  <c r="AR50" i="6"/>
  <c r="AR35" i="6" s="1"/>
  <c r="AS50" i="6"/>
  <c r="AU50" i="6"/>
  <c r="AU35" i="6" s="1"/>
  <c r="AV50" i="6"/>
  <c r="AV35" i="6" s="1"/>
  <c r="AX50" i="6"/>
  <c r="AX35" i="6" s="1"/>
  <c r="AY50" i="6"/>
  <c r="AY35" i="6" s="1"/>
  <c r="BA50" i="6"/>
  <c r="BA35" i="6" s="1"/>
  <c r="BB50" i="6"/>
  <c r="BB35" i="6" s="1"/>
  <c r="BD50" i="6"/>
  <c r="BD35" i="6" s="1"/>
  <c r="BE50" i="6"/>
  <c r="BG50" i="6"/>
  <c r="BG35" i="6" s="1"/>
  <c r="BH50" i="6"/>
  <c r="BH35" i="6" s="1"/>
  <c r="BJ50" i="6"/>
  <c r="BJ35" i="6" s="1"/>
  <c r="BK50" i="6"/>
  <c r="BK35" i="6" s="1"/>
  <c r="BM50" i="6"/>
  <c r="BN50" i="6"/>
  <c r="BN35" i="6" s="1"/>
  <c r="BP50" i="6"/>
  <c r="BP35" i="6" s="1"/>
  <c r="BQ50" i="6"/>
  <c r="BQ35" i="6" s="1"/>
  <c r="BS50" i="6"/>
  <c r="BS35" i="6" s="1"/>
  <c r="BT50" i="6"/>
  <c r="BT35" i="6" s="1"/>
  <c r="BV50" i="6"/>
  <c r="BV35" i="6" s="1"/>
  <c r="BW50" i="6"/>
  <c r="BW35" i="6" s="1"/>
  <c r="BY50" i="6"/>
  <c r="BY35" i="6" s="1"/>
  <c r="BZ50" i="6"/>
  <c r="BZ35" i="6" s="1"/>
  <c r="CB50" i="6"/>
  <c r="CB35" i="6" s="1"/>
  <c r="CC50" i="6"/>
  <c r="CE50" i="6"/>
  <c r="CE35" i="6" s="1"/>
  <c r="CF50" i="6"/>
  <c r="CF35" i="6" s="1"/>
  <c r="CH50" i="6"/>
  <c r="CH35" i="6" s="1"/>
  <c r="CI50" i="6"/>
  <c r="CI35" i="6" s="1"/>
  <c r="CK50" i="6"/>
  <c r="CL50" i="6"/>
  <c r="CL35" i="6" s="1"/>
  <c r="CN50" i="6"/>
  <c r="CN35" i="6" s="1"/>
  <c r="CO50" i="6"/>
  <c r="CO35" i="6" s="1"/>
  <c r="CQ50" i="6"/>
  <c r="CQ35" i="6" s="1"/>
  <c r="CR50" i="6"/>
  <c r="CR35" i="6" s="1"/>
  <c r="CT50" i="6"/>
  <c r="CT35" i="6" s="1"/>
  <c r="CU50" i="6"/>
  <c r="CU35" i="6" s="1"/>
  <c r="CW50" i="6"/>
  <c r="CW35" i="6" s="1"/>
  <c r="CX50" i="6"/>
  <c r="CX35" i="6" s="1"/>
  <c r="CZ50" i="6"/>
  <c r="CZ35" i="6" s="1"/>
  <c r="DA50" i="6"/>
  <c r="DC50" i="6"/>
  <c r="DC35" i="6" s="1"/>
  <c r="DD50" i="6"/>
  <c r="DD35" i="6" s="1"/>
  <c r="DF50" i="6"/>
  <c r="DF35" i="6" s="1"/>
  <c r="DG50" i="6"/>
  <c r="DG35" i="6" s="1"/>
  <c r="DI50" i="6"/>
  <c r="DJ50" i="6"/>
  <c r="DJ35" i="6" s="1"/>
  <c r="DL50" i="6"/>
  <c r="DL35" i="6" s="1"/>
  <c r="DM50" i="6"/>
  <c r="DM35" i="6" s="1"/>
  <c r="DO50" i="6"/>
  <c r="DO35" i="6" s="1"/>
  <c r="DP50" i="6"/>
  <c r="DP35" i="6" s="1"/>
  <c r="DR50" i="6"/>
  <c r="DR35" i="6" s="1"/>
  <c r="DS50" i="6"/>
  <c r="DS35" i="6" s="1"/>
  <c r="DU50" i="6"/>
  <c r="DU35" i="6" s="1"/>
  <c r="DV50" i="6"/>
  <c r="DV35" i="6" s="1"/>
  <c r="DX50" i="6"/>
  <c r="DX35" i="6" s="1"/>
  <c r="DY50" i="6"/>
  <c r="EA50" i="6"/>
  <c r="EA35" i="6" s="1"/>
  <c r="EB50" i="6"/>
  <c r="EB35" i="6" s="1"/>
  <c r="ED50" i="6"/>
  <c r="ED35" i="6" s="1"/>
  <c r="EE50" i="6"/>
  <c r="EE35" i="6" s="1"/>
  <c r="Q51" i="6"/>
  <c r="Q36" i="6" s="1"/>
  <c r="R51" i="6"/>
  <c r="R36" i="6" s="1"/>
  <c r="T51" i="6"/>
  <c r="T36" i="6" s="1"/>
  <c r="U51" i="6"/>
  <c r="U36" i="6" s="1"/>
  <c r="W51" i="6"/>
  <c r="W36" i="6" s="1"/>
  <c r="X51" i="6"/>
  <c r="X36" i="6" s="1"/>
  <c r="Z51" i="6"/>
  <c r="Z36" i="6" s="1"/>
  <c r="AA51" i="6"/>
  <c r="AA36" i="6" s="1"/>
  <c r="AC51" i="6"/>
  <c r="AC36" i="6" s="1"/>
  <c r="AD51" i="6"/>
  <c r="AD36" i="6" s="1"/>
  <c r="AF51" i="6"/>
  <c r="AF36" i="6" s="1"/>
  <c r="AG51" i="6"/>
  <c r="AI51" i="6"/>
  <c r="AI36" i="6" s="1"/>
  <c r="AJ51" i="6"/>
  <c r="AJ36" i="6" s="1"/>
  <c r="AL51" i="6"/>
  <c r="AL36" i="6" s="1"/>
  <c r="AM51" i="6"/>
  <c r="AM36" i="6" s="1"/>
  <c r="AO51" i="6"/>
  <c r="AP51" i="6"/>
  <c r="AP36" i="6" s="1"/>
  <c r="AR51" i="6"/>
  <c r="AR36" i="6" s="1"/>
  <c r="AS51" i="6"/>
  <c r="AS36" i="6" s="1"/>
  <c r="AU51" i="6"/>
  <c r="AU36" i="6" s="1"/>
  <c r="AV51" i="6"/>
  <c r="AV36" i="6" s="1"/>
  <c r="AX51" i="6"/>
  <c r="AX36" i="6" s="1"/>
  <c r="AY51" i="6"/>
  <c r="AY36" i="6" s="1"/>
  <c r="BA51" i="6"/>
  <c r="BA36" i="6" s="1"/>
  <c r="BB51" i="6"/>
  <c r="BB36" i="6" s="1"/>
  <c r="BD51" i="6"/>
  <c r="BD36" i="6" s="1"/>
  <c r="BE51" i="6"/>
  <c r="BG51" i="6"/>
  <c r="BG36" i="6" s="1"/>
  <c r="BH51" i="6"/>
  <c r="BH36" i="6" s="1"/>
  <c r="BJ51" i="6"/>
  <c r="BJ36" i="6" s="1"/>
  <c r="BK51" i="6"/>
  <c r="BK36" i="6" s="1"/>
  <c r="BM51" i="6"/>
  <c r="BN51" i="6"/>
  <c r="BN36" i="6" s="1"/>
  <c r="BP51" i="6"/>
  <c r="BP36" i="6" s="1"/>
  <c r="BQ51" i="6"/>
  <c r="BQ36" i="6" s="1"/>
  <c r="BS51" i="6"/>
  <c r="BS36" i="6" s="1"/>
  <c r="BT51" i="6"/>
  <c r="BT36" i="6" s="1"/>
  <c r="BV51" i="6"/>
  <c r="BV36" i="6" s="1"/>
  <c r="BW51" i="6"/>
  <c r="BW36" i="6" s="1"/>
  <c r="BY51" i="6"/>
  <c r="BY36" i="6" s="1"/>
  <c r="BZ51" i="6"/>
  <c r="BZ36" i="6" s="1"/>
  <c r="CB51" i="6"/>
  <c r="CB36" i="6" s="1"/>
  <c r="CC51" i="6"/>
  <c r="CE51" i="6"/>
  <c r="CE36" i="6" s="1"/>
  <c r="CF51" i="6"/>
  <c r="CF36" i="6" s="1"/>
  <c r="CH51" i="6"/>
  <c r="CH36" i="6" s="1"/>
  <c r="CI51" i="6"/>
  <c r="CI36" i="6" s="1"/>
  <c r="CK51" i="6"/>
  <c r="CL51" i="6"/>
  <c r="CL36" i="6" s="1"/>
  <c r="CN51" i="6"/>
  <c r="CN36" i="6" s="1"/>
  <c r="CO51" i="6"/>
  <c r="CO36" i="6" s="1"/>
  <c r="CQ51" i="6"/>
  <c r="CQ36" i="6" s="1"/>
  <c r="CR51" i="6"/>
  <c r="CR36" i="6" s="1"/>
  <c r="CT51" i="6"/>
  <c r="CT36" i="6" s="1"/>
  <c r="CU51" i="6"/>
  <c r="CU36" i="6" s="1"/>
  <c r="CW51" i="6"/>
  <c r="CW36" i="6" s="1"/>
  <c r="CX51" i="6"/>
  <c r="CX36" i="6" s="1"/>
  <c r="CZ51" i="6"/>
  <c r="CZ36" i="6" s="1"/>
  <c r="DA51" i="6"/>
  <c r="DC51" i="6"/>
  <c r="DC36" i="6" s="1"/>
  <c r="DD51" i="6"/>
  <c r="DD36" i="6" s="1"/>
  <c r="DF51" i="6"/>
  <c r="DF36" i="6" s="1"/>
  <c r="DG51" i="6"/>
  <c r="DG36" i="6" s="1"/>
  <c r="DI51" i="6"/>
  <c r="DJ51" i="6"/>
  <c r="DJ36" i="6" s="1"/>
  <c r="DL51" i="6"/>
  <c r="DL36" i="6" s="1"/>
  <c r="DM51" i="6"/>
  <c r="DM36" i="6" s="1"/>
  <c r="DO51" i="6"/>
  <c r="DP51" i="6"/>
  <c r="DP36" i="6" s="1"/>
  <c r="DR51" i="6"/>
  <c r="DR36" i="6" s="1"/>
  <c r="DS51" i="6"/>
  <c r="DS36" i="6" s="1"/>
  <c r="DU51" i="6"/>
  <c r="DU36" i="6" s="1"/>
  <c r="DV51" i="6"/>
  <c r="DV36" i="6" s="1"/>
  <c r="DX51" i="6"/>
  <c r="DX36" i="6" s="1"/>
  <c r="DY51" i="6"/>
  <c r="EA51" i="6"/>
  <c r="EA36" i="6" s="1"/>
  <c r="EB51" i="6"/>
  <c r="EB36" i="6" s="1"/>
  <c r="ED51" i="6"/>
  <c r="ED36" i="6" s="1"/>
  <c r="EE51" i="6"/>
  <c r="EE36" i="6" s="1"/>
  <c r="Q52" i="6"/>
  <c r="Q37" i="6" s="1"/>
  <c r="R52" i="6"/>
  <c r="R37" i="6" s="1"/>
  <c r="T52" i="6"/>
  <c r="T37" i="6" s="1"/>
  <c r="U52" i="6"/>
  <c r="U37" i="6" s="1"/>
  <c r="W52" i="6"/>
  <c r="W37" i="6" s="1"/>
  <c r="X52" i="6"/>
  <c r="X37" i="6" s="1"/>
  <c r="Z52" i="6"/>
  <c r="Z37" i="6" s="1"/>
  <c r="AA52" i="6"/>
  <c r="AA37" i="6" s="1"/>
  <c r="AC52" i="6"/>
  <c r="AC37" i="6" s="1"/>
  <c r="AD52" i="6"/>
  <c r="AD37" i="6" s="1"/>
  <c r="AF52" i="6"/>
  <c r="AF37" i="6" s="1"/>
  <c r="AG52" i="6"/>
  <c r="AI52" i="6"/>
  <c r="AI37" i="6" s="1"/>
  <c r="AJ52" i="6"/>
  <c r="AJ37" i="6" s="1"/>
  <c r="AL52" i="6"/>
  <c r="AL37" i="6" s="1"/>
  <c r="AM52" i="6"/>
  <c r="AM37" i="6" s="1"/>
  <c r="AO52" i="6"/>
  <c r="AP52" i="6"/>
  <c r="AP37" i="6" s="1"/>
  <c r="AR52" i="6"/>
  <c r="AR37" i="6" s="1"/>
  <c r="AS52" i="6"/>
  <c r="AS37" i="6" s="1"/>
  <c r="AU52" i="6"/>
  <c r="AU37" i="6" s="1"/>
  <c r="AV52" i="6"/>
  <c r="AV37" i="6" s="1"/>
  <c r="AX52" i="6"/>
  <c r="AX37" i="6" s="1"/>
  <c r="AY52" i="6"/>
  <c r="AY37" i="6" s="1"/>
  <c r="BA52" i="6"/>
  <c r="BA37" i="6" s="1"/>
  <c r="BB52" i="6"/>
  <c r="BB37" i="6" s="1"/>
  <c r="BD52" i="6"/>
  <c r="BD37" i="6" s="1"/>
  <c r="BE52" i="6"/>
  <c r="BG52" i="6"/>
  <c r="BG37" i="6" s="1"/>
  <c r="BH52" i="6"/>
  <c r="BH37" i="6" s="1"/>
  <c r="BJ52" i="6"/>
  <c r="BJ37" i="6" s="1"/>
  <c r="BK52" i="6"/>
  <c r="BK37" i="6" s="1"/>
  <c r="BM52" i="6"/>
  <c r="BN52" i="6"/>
  <c r="BN37" i="6" s="1"/>
  <c r="BP52" i="6"/>
  <c r="BP37" i="6" s="1"/>
  <c r="BQ52" i="6"/>
  <c r="BQ37" i="6" s="1"/>
  <c r="BS52" i="6"/>
  <c r="BS37" i="6" s="1"/>
  <c r="BT52" i="6"/>
  <c r="BT37" i="6" s="1"/>
  <c r="BV52" i="6"/>
  <c r="BV37" i="6" s="1"/>
  <c r="BW52" i="6"/>
  <c r="BW37" i="6" s="1"/>
  <c r="BY52" i="6"/>
  <c r="BY37" i="6" s="1"/>
  <c r="BZ52" i="6"/>
  <c r="BZ37" i="6" s="1"/>
  <c r="CB52" i="6"/>
  <c r="CB37" i="6" s="1"/>
  <c r="CC52" i="6"/>
  <c r="CE52" i="6"/>
  <c r="CE37" i="6" s="1"/>
  <c r="CF52" i="6"/>
  <c r="CF37" i="6" s="1"/>
  <c r="CH52" i="6"/>
  <c r="CH37" i="6" s="1"/>
  <c r="CI52" i="6"/>
  <c r="CI37" i="6" s="1"/>
  <c r="CK52" i="6"/>
  <c r="CL52" i="6"/>
  <c r="CL37" i="6" s="1"/>
  <c r="CN52" i="6"/>
  <c r="CN37" i="6" s="1"/>
  <c r="CO52" i="6"/>
  <c r="CO37" i="6" s="1"/>
  <c r="CQ52" i="6"/>
  <c r="CQ37" i="6" s="1"/>
  <c r="CR52" i="6"/>
  <c r="CR37" i="6" s="1"/>
  <c r="CT52" i="6"/>
  <c r="CT37" i="6" s="1"/>
  <c r="CU52" i="6"/>
  <c r="CU37" i="6" s="1"/>
  <c r="CW52" i="6"/>
  <c r="CW37" i="6" s="1"/>
  <c r="CX52" i="6"/>
  <c r="CX37" i="6" s="1"/>
  <c r="CZ52" i="6"/>
  <c r="CZ37" i="6" s="1"/>
  <c r="DA52" i="6"/>
  <c r="DC52" i="6"/>
  <c r="DC37" i="6" s="1"/>
  <c r="DD52" i="6"/>
  <c r="DD37" i="6" s="1"/>
  <c r="DF52" i="6"/>
  <c r="DF37" i="6" s="1"/>
  <c r="DG52" i="6"/>
  <c r="DG37" i="6" s="1"/>
  <c r="DI52" i="6"/>
  <c r="DJ52" i="6"/>
  <c r="DJ37" i="6" s="1"/>
  <c r="DL52" i="6"/>
  <c r="DL37" i="6" s="1"/>
  <c r="DM52" i="6"/>
  <c r="DM37" i="6" s="1"/>
  <c r="DO52" i="6"/>
  <c r="DO37" i="6" s="1"/>
  <c r="DP52" i="6"/>
  <c r="DP37" i="6" s="1"/>
  <c r="DR52" i="6"/>
  <c r="DR37" i="6" s="1"/>
  <c r="DS52" i="6"/>
  <c r="DS37" i="6" s="1"/>
  <c r="DU52" i="6"/>
  <c r="DU37" i="6" s="1"/>
  <c r="DV52" i="6"/>
  <c r="DV37" i="6" s="1"/>
  <c r="DX52" i="6"/>
  <c r="DX37" i="6" s="1"/>
  <c r="DY52" i="6"/>
  <c r="EA52" i="6"/>
  <c r="EA37" i="6" s="1"/>
  <c r="EB52" i="6"/>
  <c r="EB37" i="6" s="1"/>
  <c r="ED52" i="6"/>
  <c r="ED37" i="6" s="1"/>
  <c r="EE52" i="6"/>
  <c r="EE37" i="6" s="1"/>
  <c r="DO36" i="6"/>
  <c r="AS35" i="6"/>
  <c r="AI35" i="6"/>
  <c r="U35" i="6"/>
  <c r="Q47" i="6"/>
  <c r="R44" i="6" s="1"/>
  <c r="R47" i="6" s="1"/>
  <c r="S44" i="6" s="1"/>
  <c r="A19" i="6"/>
  <c r="BM28" i="4"/>
  <c r="BL28" i="4"/>
  <c r="BK28" i="4"/>
  <c r="BJ28" i="4"/>
  <c r="BI28" i="4"/>
  <c r="BH28" i="4"/>
  <c r="BG28" i="4"/>
  <c r="BF28" i="4"/>
  <c r="BE28" i="4"/>
  <c r="BD28" i="4"/>
  <c r="BC28" i="4"/>
  <c r="BB28" i="4"/>
  <c r="BA28" i="4"/>
  <c r="AZ28" i="4"/>
  <c r="AY28" i="4"/>
  <c r="AX28" i="4"/>
  <c r="AW28" i="4"/>
  <c r="AV28" i="4"/>
  <c r="AU28" i="4"/>
  <c r="AT28" i="4"/>
  <c r="AS28" i="4"/>
  <c r="AR28" i="4"/>
  <c r="AQ28" i="4"/>
  <c r="AP28" i="4"/>
  <c r="AO28" i="4"/>
  <c r="AN28"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I28" i="4"/>
  <c r="H28" i="4"/>
  <c r="G28" i="4"/>
  <c r="F28" i="4"/>
  <c r="BM27" i="4"/>
  <c r="BL27" i="4"/>
  <c r="BK27" i="4"/>
  <c r="BJ27" i="4"/>
  <c r="BI27" i="4"/>
  <c r="BH27" i="4"/>
  <c r="BG27" i="4"/>
  <c r="BF27" i="4"/>
  <c r="BE27" i="4"/>
  <c r="BD27" i="4"/>
  <c r="BC27" i="4"/>
  <c r="BB27" i="4"/>
  <c r="BA27" i="4"/>
  <c r="AZ27" i="4"/>
  <c r="AY27" i="4"/>
  <c r="AX27" i="4"/>
  <c r="AW27" i="4"/>
  <c r="AV27" i="4"/>
  <c r="AU27" i="4"/>
  <c r="AT27" i="4"/>
  <c r="AS27" i="4"/>
  <c r="AR27" i="4"/>
  <c r="AQ27" i="4"/>
  <c r="AP27" i="4"/>
  <c r="AO27" i="4"/>
  <c r="AN27" i="4"/>
  <c r="AM27" i="4"/>
  <c r="AL27" i="4"/>
  <c r="AK27" i="4"/>
  <c r="AJ27" i="4"/>
  <c r="AI27" i="4"/>
  <c r="AH27" i="4"/>
  <c r="AG27" i="4"/>
  <c r="AF27" i="4"/>
  <c r="AE27" i="4"/>
  <c r="AD27" i="4"/>
  <c r="AC27" i="4"/>
  <c r="AB27" i="4"/>
  <c r="AA27" i="4"/>
  <c r="Z27" i="4"/>
  <c r="Y27" i="4"/>
  <c r="X27" i="4"/>
  <c r="W27" i="4"/>
  <c r="V27" i="4"/>
  <c r="U27" i="4"/>
  <c r="T27" i="4"/>
  <c r="S27" i="4"/>
  <c r="R27" i="4"/>
  <c r="Q27" i="4"/>
  <c r="P27" i="4"/>
  <c r="O27" i="4"/>
  <c r="N27" i="4"/>
  <c r="M27" i="4"/>
  <c r="L27" i="4"/>
  <c r="K27" i="4"/>
  <c r="J27" i="4"/>
  <c r="I27" i="4"/>
  <c r="H27" i="4"/>
  <c r="G27" i="4"/>
  <c r="F27" i="4"/>
  <c r="BM26" i="4"/>
  <c r="BL26" i="4"/>
  <c r="BK26" i="4"/>
  <c r="BJ26" i="4"/>
  <c r="BI26" i="4"/>
  <c r="BH26" i="4"/>
  <c r="BG26" i="4"/>
  <c r="BF26" i="4"/>
  <c r="BE26" i="4"/>
  <c r="BD26" i="4"/>
  <c r="BC26" i="4"/>
  <c r="BB26" i="4"/>
  <c r="BA26" i="4"/>
  <c r="AZ26" i="4"/>
  <c r="AY26" i="4"/>
  <c r="AX26" i="4"/>
  <c r="AW26" i="4"/>
  <c r="AV26" i="4"/>
  <c r="AU26" i="4"/>
  <c r="AT26" i="4"/>
  <c r="AS26" i="4"/>
  <c r="AR26" i="4"/>
  <c r="AQ26" i="4"/>
  <c r="AP26" i="4"/>
  <c r="AO26" i="4"/>
  <c r="AN26" i="4"/>
  <c r="AM26" i="4"/>
  <c r="AL26" i="4"/>
  <c r="AK26" i="4"/>
  <c r="AJ26" i="4"/>
  <c r="AI26" i="4"/>
  <c r="AH26" i="4"/>
  <c r="AG26" i="4"/>
  <c r="AF26" i="4"/>
  <c r="AE26" i="4"/>
  <c r="AD26" i="4"/>
  <c r="AC26" i="4"/>
  <c r="AB26" i="4"/>
  <c r="AA26" i="4"/>
  <c r="Z26" i="4"/>
  <c r="Y26" i="4"/>
  <c r="X26" i="4"/>
  <c r="W26" i="4"/>
  <c r="V26" i="4"/>
  <c r="U26" i="4"/>
  <c r="T26" i="4"/>
  <c r="S26" i="4"/>
  <c r="R26" i="4"/>
  <c r="Q26" i="4"/>
  <c r="P26" i="4"/>
  <c r="O26" i="4"/>
  <c r="N26" i="4"/>
  <c r="M26" i="4"/>
  <c r="L26" i="4"/>
  <c r="K26" i="4"/>
  <c r="J26" i="4"/>
  <c r="I26" i="4"/>
  <c r="H26" i="4"/>
  <c r="G26" i="4"/>
  <c r="F26" i="4"/>
  <c r="BM25" i="4"/>
  <c r="BL25" i="4"/>
  <c r="BK25" i="4"/>
  <c r="BJ25" i="4"/>
  <c r="BI25" i="4"/>
  <c r="BH25" i="4"/>
  <c r="BG25" i="4"/>
  <c r="BF25" i="4"/>
  <c r="BE25" i="4"/>
  <c r="BD25" i="4"/>
  <c r="BC25" i="4"/>
  <c r="BB25" i="4"/>
  <c r="BA25" i="4"/>
  <c r="AZ25" i="4"/>
  <c r="AY25" i="4"/>
  <c r="AX25" i="4"/>
  <c r="AW25" i="4"/>
  <c r="AV25" i="4"/>
  <c r="AU25" i="4"/>
  <c r="AT25" i="4"/>
  <c r="AS25" i="4"/>
  <c r="AR25" i="4"/>
  <c r="AQ25" i="4"/>
  <c r="AP25" i="4"/>
  <c r="AO25" i="4"/>
  <c r="AN25"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I25" i="4"/>
  <c r="H25" i="4"/>
  <c r="G25" i="4"/>
  <c r="F25" i="4"/>
  <c r="BM23" i="4"/>
  <c r="BL23" i="4"/>
  <c r="BK23" i="4"/>
  <c r="BJ23" i="4"/>
  <c r="BI23" i="4"/>
  <c r="BH23" i="4"/>
  <c r="BG23" i="4"/>
  <c r="BF23" i="4"/>
  <c r="BE23" i="4"/>
  <c r="BD23" i="4"/>
  <c r="BC23" i="4"/>
  <c r="BB23" i="4"/>
  <c r="BA23" i="4"/>
  <c r="AZ23" i="4"/>
  <c r="AY23" i="4"/>
  <c r="AX23" i="4"/>
  <c r="AW23" i="4"/>
  <c r="AV23" i="4"/>
  <c r="AU23" i="4"/>
  <c r="AT23" i="4"/>
  <c r="AS23" i="4"/>
  <c r="AR23" i="4"/>
  <c r="AQ23" i="4"/>
  <c r="AP23" i="4"/>
  <c r="AO23" i="4"/>
  <c r="AN23"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BM22" i="4"/>
  <c r="BL22" i="4"/>
  <c r="BK22"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BM21" i="4"/>
  <c r="BL21" i="4"/>
  <c r="BK21" i="4"/>
  <c r="BJ21" i="4"/>
  <c r="BI21" i="4"/>
  <c r="BH21" i="4"/>
  <c r="BG21" i="4"/>
  <c r="BF21" i="4"/>
  <c r="BE21" i="4"/>
  <c r="BD21" i="4"/>
  <c r="BC21" i="4"/>
  <c r="BB21" i="4"/>
  <c r="BA21" i="4"/>
  <c r="AZ21" i="4"/>
  <c r="AY21" i="4"/>
  <c r="AX21" i="4"/>
  <c r="AW21" i="4"/>
  <c r="AV21" i="4"/>
  <c r="AU21" i="4"/>
  <c r="AT21" i="4"/>
  <c r="AS21" i="4"/>
  <c r="AR21" i="4"/>
  <c r="AQ21" i="4"/>
  <c r="AP21" i="4"/>
  <c r="AO21" i="4"/>
  <c r="AN21"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BM18" i="4"/>
  <c r="BL18" i="4"/>
  <c r="BK18" i="4"/>
  <c r="BJ18" i="4"/>
  <c r="BI18" i="4"/>
  <c r="BH18" i="4"/>
  <c r="BG18" i="4"/>
  <c r="BF18" i="4"/>
  <c r="BE18" i="4"/>
  <c r="BD18" i="4"/>
  <c r="BC18" i="4"/>
  <c r="BB18" i="4"/>
  <c r="BA18" i="4"/>
  <c r="AZ18" i="4"/>
  <c r="AY18" i="4"/>
  <c r="AX18" i="4"/>
  <c r="AW18" i="4"/>
  <c r="AV18" i="4"/>
  <c r="AU18" i="4"/>
  <c r="AT18" i="4"/>
  <c r="AS18" i="4"/>
  <c r="AR18" i="4"/>
  <c r="AQ18" i="4"/>
  <c r="AP18" i="4"/>
  <c r="AO18" i="4"/>
  <c r="AN18"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BM17" i="4"/>
  <c r="BL17" i="4"/>
  <c r="BK17" i="4"/>
  <c r="BJ17" i="4"/>
  <c r="BI17" i="4"/>
  <c r="BH17" i="4"/>
  <c r="BG17" i="4"/>
  <c r="BF17" i="4"/>
  <c r="BE17" i="4"/>
  <c r="BD17" i="4"/>
  <c r="BC17" i="4"/>
  <c r="BB17" i="4"/>
  <c r="BA17" i="4"/>
  <c r="AZ17" i="4"/>
  <c r="AY17" i="4"/>
  <c r="AX17" i="4"/>
  <c r="AW17" i="4"/>
  <c r="AV17" i="4"/>
  <c r="AU17" i="4"/>
  <c r="AT17" i="4"/>
  <c r="AS17" i="4"/>
  <c r="AR17" i="4"/>
  <c r="AQ17" i="4"/>
  <c r="AP17" i="4"/>
  <c r="AO17" i="4"/>
  <c r="AN17"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F12" i="4"/>
  <c r="U6" i="4"/>
  <c r="S6" i="4"/>
  <c r="A23" i="6"/>
  <c r="A22" i="6"/>
  <c r="A21" i="6"/>
  <c r="A20" i="6"/>
  <c r="A18" i="6"/>
  <c r="A17" i="6"/>
  <c r="A16" i="6"/>
  <c r="R2" i="8"/>
  <c r="S2" i="8" s="1"/>
  <c r="Q1" i="8"/>
  <c r="H2" i="7"/>
  <c r="I2" i="7" s="1"/>
  <c r="S3" i="7"/>
  <c r="T3" i="7"/>
  <c r="U3" i="7"/>
  <c r="V3" i="7"/>
  <c r="AH3" i="7" s="1"/>
  <c r="AT3" i="7" s="1"/>
  <c r="BF3" i="7" s="1"/>
  <c r="BR3" i="7" s="1"/>
  <c r="CD3" i="7" s="1"/>
  <c r="CP3" i="7" s="1"/>
  <c r="DB3" i="7" s="1"/>
  <c r="W3" i="7"/>
  <c r="X3" i="7"/>
  <c r="AJ3" i="7" s="1"/>
  <c r="AV3" i="7" s="1"/>
  <c r="BH3" i="7" s="1"/>
  <c r="BT3" i="7" s="1"/>
  <c r="CF3" i="7" s="1"/>
  <c r="CR3" i="7" s="1"/>
  <c r="DD3" i="7" s="1"/>
  <c r="DP3" i="7" s="1"/>
  <c r="EB3" i="7" s="1"/>
  <c r="EN3" i="7" s="1"/>
  <c r="EZ3" i="7" s="1"/>
  <c r="Y3" i="7"/>
  <c r="AK3" i="7" s="1"/>
  <c r="AW3" i="7" s="1"/>
  <c r="BI3" i="7" s="1"/>
  <c r="BU3" i="7" s="1"/>
  <c r="CG3" i="7" s="1"/>
  <c r="CS3" i="7" s="1"/>
  <c r="DE3" i="7" s="1"/>
  <c r="DQ3" i="7" s="1"/>
  <c r="EC3" i="7" s="1"/>
  <c r="EO3" i="7" s="1"/>
  <c r="FA3" i="7" s="1"/>
  <c r="Z3" i="7"/>
  <c r="AL3" i="7" s="1"/>
  <c r="AX3" i="7" s="1"/>
  <c r="BJ3" i="7" s="1"/>
  <c r="BV3" i="7" s="1"/>
  <c r="CH3" i="7" s="1"/>
  <c r="CT3" i="7" s="1"/>
  <c r="DF3" i="7" s="1"/>
  <c r="DR3" i="7" s="1"/>
  <c r="ED3" i="7" s="1"/>
  <c r="EP3" i="7" s="1"/>
  <c r="FB3" i="7" s="1"/>
  <c r="AA3" i="7"/>
  <c r="AB3" i="7"/>
  <c r="AC3" i="7"/>
  <c r="AO3" i="7" s="1"/>
  <c r="BA3" i="7" s="1"/>
  <c r="BM3" i="7" s="1"/>
  <c r="BY3" i="7" s="1"/>
  <c r="CK3" i="7" s="1"/>
  <c r="CW3" i="7" s="1"/>
  <c r="DI3" i="7" s="1"/>
  <c r="DU3" i="7" s="1"/>
  <c r="EG3" i="7" s="1"/>
  <c r="ES3" i="7" s="1"/>
  <c r="FE3" i="7" s="1"/>
  <c r="AD3" i="7"/>
  <c r="AP3" i="7" s="1"/>
  <c r="BB3" i="7" s="1"/>
  <c r="BN3" i="7" s="1"/>
  <c r="BZ3" i="7" s="1"/>
  <c r="CL3" i="7" s="1"/>
  <c r="CX3" i="7" s="1"/>
  <c r="DJ3" i="7" s="1"/>
  <c r="DV3" i="7" s="1"/>
  <c r="EH3" i="7" s="1"/>
  <c r="ET3" i="7" s="1"/>
  <c r="FF3" i="7" s="1"/>
  <c r="AE3" i="7"/>
  <c r="AF3" i="7"/>
  <c r="AR3" i="7" s="1"/>
  <c r="BD3" i="7" s="1"/>
  <c r="BP3" i="7" s="1"/>
  <c r="CB3" i="7" s="1"/>
  <c r="CN3" i="7" s="1"/>
  <c r="CZ3" i="7" s="1"/>
  <c r="DL3" i="7" s="1"/>
  <c r="DX3" i="7" s="1"/>
  <c r="EJ3" i="7" s="1"/>
  <c r="EV3" i="7" s="1"/>
  <c r="AG3" i="7"/>
  <c r="AI3" i="7"/>
  <c r="AU3" i="7" s="1"/>
  <c r="BG3" i="7" s="1"/>
  <c r="BS3" i="7" s="1"/>
  <c r="CE3" i="7" s="1"/>
  <c r="CQ3" i="7" s="1"/>
  <c r="DC3" i="7" s="1"/>
  <c r="DO3" i="7" s="1"/>
  <c r="EA3" i="7" s="1"/>
  <c r="EM3" i="7" s="1"/>
  <c r="EY3" i="7" s="1"/>
  <c r="AM3" i="7"/>
  <c r="AY3" i="7" s="1"/>
  <c r="BK3" i="7" s="1"/>
  <c r="BW3" i="7" s="1"/>
  <c r="CI3" i="7" s="1"/>
  <c r="CU3" i="7" s="1"/>
  <c r="DG3" i="7" s="1"/>
  <c r="DS3" i="7" s="1"/>
  <c r="EE3" i="7" s="1"/>
  <c r="EQ3" i="7" s="1"/>
  <c r="FC3" i="7" s="1"/>
  <c r="AN3" i="7"/>
  <c r="AZ3" i="7" s="1"/>
  <c r="BL3" i="7" s="1"/>
  <c r="BX3" i="7" s="1"/>
  <c r="CJ3" i="7" s="1"/>
  <c r="CV3" i="7" s="1"/>
  <c r="DH3" i="7" s="1"/>
  <c r="DT3" i="7" s="1"/>
  <c r="EF3" i="7" s="1"/>
  <c r="ER3" i="7" s="1"/>
  <c r="FD3" i="7" s="1"/>
  <c r="AQ3" i="7"/>
  <c r="BC3" i="7" s="1"/>
  <c r="BO3" i="7" s="1"/>
  <c r="CA3" i="7" s="1"/>
  <c r="CM3" i="7" s="1"/>
  <c r="CY3" i="7" s="1"/>
  <c r="DK3" i="7" s="1"/>
  <c r="DW3" i="7" s="1"/>
  <c r="EI3" i="7" s="1"/>
  <c r="EU3" i="7" s="1"/>
  <c r="AS3" i="7"/>
  <c r="BE3" i="7" s="1"/>
  <c r="BQ3" i="7" s="1"/>
  <c r="CC3" i="7" s="1"/>
  <c r="CO3" i="7" s="1"/>
  <c r="DA3" i="7" s="1"/>
  <c r="DM3" i="7" s="1"/>
  <c r="DY3" i="7" s="1"/>
  <c r="EK3" i="7" s="1"/>
  <c r="EW3" i="7" s="1"/>
  <c r="DN3" i="7"/>
  <c r="DZ3" i="7" s="1"/>
  <c r="EL3" i="7" s="1"/>
  <c r="EX3" i="7" s="1"/>
  <c r="G4" i="7"/>
  <c r="H5" i="7"/>
  <c r="A16" i="7"/>
  <c r="Q1" i="6"/>
  <c r="F2" i="6"/>
  <c r="R2" i="6"/>
  <c r="R1" i="6" s="1"/>
  <c r="C2" i="5"/>
  <c r="D2" i="5" s="1"/>
  <c r="E2" i="5" s="1"/>
  <c r="F2" i="5" s="1"/>
  <c r="G2" i="5" s="1"/>
  <c r="H2" i="5" s="1"/>
  <c r="I2" i="5" s="1"/>
  <c r="J2" i="5" s="1"/>
  <c r="K2" i="5" s="1"/>
  <c r="CR4" i="4" l="1"/>
  <c r="DC4" i="4"/>
  <c r="DK4" i="4"/>
  <c r="DB4" i="4"/>
  <c r="CT4" i="4"/>
  <c r="G2" i="6"/>
  <c r="CW34" i="6"/>
  <c r="CW33" i="6" s="1"/>
  <c r="BZ34" i="6"/>
  <c r="BZ33" i="6" s="1"/>
  <c r="CK4" i="4"/>
  <c r="DD4" i="4"/>
  <c r="CH4" i="4"/>
  <c r="DI4" i="4"/>
  <c r="DA4" i="4"/>
  <c r="CQ4" i="4"/>
  <c r="CG4" i="4"/>
  <c r="CE4" i="4"/>
  <c r="DL4" i="4"/>
  <c r="DS4" i="4"/>
  <c r="BO4" i="4"/>
  <c r="CF4" i="4"/>
  <c r="BX4" i="4"/>
  <c r="BY4" i="4"/>
  <c r="CA4" i="4"/>
  <c r="BQ4" i="4"/>
  <c r="DU4" i="4"/>
  <c r="CU4" i="4"/>
  <c r="CC4" i="4"/>
  <c r="CS4" i="4"/>
  <c r="BV4" i="4"/>
  <c r="BP4" i="4"/>
  <c r="BR4" i="4"/>
  <c r="DO4" i="4"/>
  <c r="DM4" i="4"/>
  <c r="CM4" i="4"/>
  <c r="BT4" i="4"/>
  <c r="CJ4" i="4"/>
  <c r="BW4" i="4"/>
  <c r="CI4" i="4"/>
  <c r="DP4" i="4"/>
  <c r="DG4" i="4"/>
  <c r="DE4" i="4"/>
  <c r="CD4" i="4"/>
  <c r="DR4" i="4"/>
  <c r="CB4" i="4"/>
  <c r="DQ4" i="4"/>
  <c r="DH4" i="4"/>
  <c r="CY4" i="4"/>
  <c r="CV4" i="4"/>
  <c r="BU4" i="4"/>
  <c r="DF4" i="4"/>
  <c r="BS4" i="4"/>
  <c r="CZ4" i="4"/>
  <c r="CP4" i="4"/>
  <c r="CN4" i="4"/>
  <c r="DT4" i="4"/>
  <c r="CW4" i="4"/>
  <c r="CO4" i="4"/>
  <c r="DN4" i="4"/>
  <c r="BY15" i="3"/>
  <c r="CI17" i="6" s="1"/>
  <c r="CA15" i="3"/>
  <c r="CK17" i="6" s="1"/>
  <c r="V55" i="3"/>
  <c r="AF23" i="6" s="1"/>
  <c r="AT55" i="3"/>
  <c r="BD23" i="6" s="1"/>
  <c r="N55" i="3"/>
  <c r="X23" i="6" s="1"/>
  <c r="AD55" i="3"/>
  <c r="AN23" i="6" s="1"/>
  <c r="AL55" i="3"/>
  <c r="AV23" i="6" s="1"/>
  <c r="BB55" i="3"/>
  <c r="BL23" i="6" s="1"/>
  <c r="BJ55" i="3"/>
  <c r="BT23" i="6" s="1"/>
  <c r="G55" i="3"/>
  <c r="Q23" i="6" s="1"/>
  <c r="O55" i="3"/>
  <c r="Y23" i="6" s="1"/>
  <c r="W55" i="3"/>
  <c r="AG23" i="6" s="1"/>
  <c r="AE55" i="3"/>
  <c r="AO23" i="6" s="1"/>
  <c r="AM55" i="3"/>
  <c r="AW23" i="6" s="1"/>
  <c r="AU55" i="3"/>
  <c r="BE23" i="6" s="1"/>
  <c r="BC55" i="3"/>
  <c r="BM23" i="6" s="1"/>
  <c r="BK55" i="3"/>
  <c r="BU23" i="6" s="1"/>
  <c r="J2" i="8"/>
  <c r="I1" i="8"/>
  <c r="AL6" i="4"/>
  <c r="AZ6" i="4"/>
  <c r="BZ15" i="3"/>
  <c r="CJ17" i="6" s="1"/>
  <c r="DL15" i="3"/>
  <c r="DV17" i="6" s="1"/>
  <c r="J55" i="3"/>
  <c r="T23" i="6" s="1"/>
  <c r="R55" i="3"/>
  <c r="AB23" i="6" s="1"/>
  <c r="Z55" i="3"/>
  <c r="AJ23" i="6" s="1"/>
  <c r="AH55" i="3"/>
  <c r="AR23" i="6" s="1"/>
  <c r="AP55" i="3"/>
  <c r="AZ23" i="6" s="1"/>
  <c r="AX55" i="3"/>
  <c r="BH23" i="6" s="1"/>
  <c r="BF55" i="3"/>
  <c r="BP23" i="6" s="1"/>
  <c r="BN55" i="3"/>
  <c r="BX23" i="6" s="1"/>
  <c r="K55" i="3"/>
  <c r="U23" i="6" s="1"/>
  <c r="S55" i="3"/>
  <c r="AC23" i="6" s="1"/>
  <c r="AA55" i="3"/>
  <c r="AK23" i="6" s="1"/>
  <c r="AI55" i="3"/>
  <c r="AS23" i="6" s="1"/>
  <c r="AQ55" i="3"/>
  <c r="BA23" i="6" s="1"/>
  <c r="AY55" i="3"/>
  <c r="BI23" i="6" s="1"/>
  <c r="BG55" i="3"/>
  <c r="BQ23" i="6" s="1"/>
  <c r="L55" i="3"/>
  <c r="V23" i="6" s="1"/>
  <c r="T55" i="3"/>
  <c r="AD23" i="6" s="1"/>
  <c r="AJ55" i="3"/>
  <c r="AT23" i="6" s="1"/>
  <c r="AR55" i="3"/>
  <c r="BB23" i="6" s="1"/>
  <c r="AZ55" i="3"/>
  <c r="BJ23" i="6" s="1"/>
  <c r="BH55" i="3"/>
  <c r="BR23" i="6" s="1"/>
  <c r="M55" i="3"/>
  <c r="W23" i="6" s="1"/>
  <c r="U55" i="3"/>
  <c r="AE23" i="6" s="1"/>
  <c r="AC55" i="3"/>
  <c r="AM23" i="6" s="1"/>
  <c r="AK55" i="3"/>
  <c r="AU23" i="6" s="1"/>
  <c r="AS55" i="3"/>
  <c r="BC23" i="6" s="1"/>
  <c r="BA55" i="3"/>
  <c r="BK23" i="6" s="1"/>
  <c r="BI55" i="3"/>
  <c r="BS23" i="6" s="1"/>
  <c r="N6" i="4"/>
  <c r="AF6" i="4"/>
  <c r="AN6" i="4"/>
  <c r="AW6" i="4"/>
  <c r="BF6" i="4"/>
  <c r="W6" i="4"/>
  <c r="G6" i="4"/>
  <c r="O6" i="4"/>
  <c r="X6" i="4"/>
  <c r="AO6" i="4"/>
  <c r="BG6" i="4"/>
  <c r="AG6" i="4"/>
  <c r="AX6" i="4"/>
  <c r="H6" i="4"/>
  <c r="P6" i="4"/>
  <c r="Y6" i="4"/>
  <c r="AH6" i="4"/>
  <c r="AQ6" i="4"/>
  <c r="BH6" i="4"/>
  <c r="AY6" i="4"/>
  <c r="I6" i="4"/>
  <c r="Q6" i="4"/>
  <c r="Z6" i="4"/>
  <c r="AI6" i="4"/>
  <c r="AR6" i="4"/>
  <c r="BI6" i="4"/>
  <c r="J6" i="4"/>
  <c r="AA6" i="4"/>
  <c r="AJ6" i="4"/>
  <c r="AS6" i="4"/>
  <c r="BA6" i="4"/>
  <c r="BJ6" i="4"/>
  <c r="K6" i="4"/>
  <c r="T6" i="4"/>
  <c r="AB6" i="4"/>
  <c r="AK6" i="4"/>
  <c r="AT6" i="4"/>
  <c r="BC6" i="4"/>
  <c r="BK6" i="4"/>
  <c r="L6" i="4"/>
  <c r="AC6" i="4"/>
  <c r="AU6" i="4"/>
  <c r="BD6" i="4"/>
  <c r="BL6" i="4"/>
  <c r="M6" i="4"/>
  <c r="V6" i="4"/>
  <c r="AE6" i="4"/>
  <c r="AM6" i="4"/>
  <c r="AV6" i="4"/>
  <c r="BE6" i="4"/>
  <c r="BM6" i="4"/>
  <c r="AB55" i="3"/>
  <c r="AL23" i="6" s="1"/>
  <c r="P55" i="3"/>
  <c r="Z23" i="6" s="1"/>
  <c r="I55" i="3"/>
  <c r="S23" i="6" s="1"/>
  <c r="Q55" i="3"/>
  <c r="AA23" i="6" s="1"/>
  <c r="Y55" i="3"/>
  <c r="AI23" i="6" s="1"/>
  <c r="AG55" i="3"/>
  <c r="AQ23" i="6" s="1"/>
  <c r="AO55" i="3"/>
  <c r="AY23" i="6" s="1"/>
  <c r="AW55" i="3"/>
  <c r="BG23" i="6" s="1"/>
  <c r="BE55" i="3"/>
  <c r="BO23" i="6" s="1"/>
  <c r="BM55" i="3"/>
  <c r="BW23" i="6" s="1"/>
  <c r="H55" i="3"/>
  <c r="R23" i="6" s="1"/>
  <c r="AF55" i="3"/>
  <c r="AP23" i="6" s="1"/>
  <c r="AV55" i="3"/>
  <c r="BF23" i="6" s="1"/>
  <c r="BL55" i="3"/>
  <c r="BV23" i="6" s="1"/>
  <c r="X55" i="3"/>
  <c r="AH23" i="6" s="1"/>
  <c r="AN55" i="3"/>
  <c r="AX23" i="6" s="1"/>
  <c r="BD55" i="3"/>
  <c r="BN23" i="6" s="1"/>
  <c r="DD15" i="3"/>
  <c r="DN17" i="6" s="1"/>
  <c r="BW15" i="3"/>
  <c r="CG17" i="6" s="1"/>
  <c r="BP15" i="3"/>
  <c r="BZ17" i="6" s="1"/>
  <c r="BO15" i="3"/>
  <c r="BY17" i="6" s="1"/>
  <c r="BQ15" i="3"/>
  <c r="CA17" i="6" s="1"/>
  <c r="BR15" i="3"/>
  <c r="CB17" i="6" s="1"/>
  <c r="BS15" i="3"/>
  <c r="CC17" i="6" s="1"/>
  <c r="CB15" i="3"/>
  <c r="CL17" i="6" s="1"/>
  <c r="DR15" i="3"/>
  <c r="EB17" i="6" s="1"/>
  <c r="DS15" i="3"/>
  <c r="EC17" i="6" s="1"/>
  <c r="DU15" i="3"/>
  <c r="EE17" i="6" s="1"/>
  <c r="DV15" i="3"/>
  <c r="EF17" i="6" s="1"/>
  <c r="CZ24" i="3"/>
  <c r="DJ18" i="6" s="1"/>
  <c r="CF24" i="3"/>
  <c r="CP18" i="6" s="1"/>
  <c r="DH24" i="3"/>
  <c r="DR18" i="6" s="1"/>
  <c r="DP24" i="3"/>
  <c r="DZ18" i="6" s="1"/>
  <c r="H16" i="4"/>
  <c r="X16" i="4"/>
  <c r="BY35" i="3"/>
  <c r="CI19" i="6" s="1"/>
  <c r="DC35" i="3"/>
  <c r="DM19" i="6" s="1"/>
  <c r="BX24" i="3"/>
  <c r="CH18" i="6" s="1"/>
  <c r="CI35" i="3"/>
  <c r="CS19" i="6" s="1"/>
  <c r="DM35" i="3"/>
  <c r="DW19" i="6" s="1"/>
  <c r="DE24" i="3"/>
  <c r="DO18" i="6" s="1"/>
  <c r="DF24" i="3"/>
  <c r="DP18" i="6" s="1"/>
  <c r="DG24" i="3"/>
  <c r="DQ18" i="6" s="1"/>
  <c r="BV24" i="3"/>
  <c r="CF18" i="6" s="1"/>
  <c r="BW24" i="3"/>
  <c r="CG18" i="6" s="1"/>
  <c r="BZ35" i="3"/>
  <c r="CJ19" i="6" s="1"/>
  <c r="DN35" i="3"/>
  <c r="DX19" i="6" s="1"/>
  <c r="CT35" i="3"/>
  <c r="DD19" i="6" s="1"/>
  <c r="DD35" i="3"/>
  <c r="DN19" i="6" s="1"/>
  <c r="DO35" i="3"/>
  <c r="DY19" i="6" s="1"/>
  <c r="DU35" i="3"/>
  <c r="EE19" i="6" s="1"/>
  <c r="CR35" i="3"/>
  <c r="DB19" i="6" s="1"/>
  <c r="CG35" i="3"/>
  <c r="CQ19" i="6" s="1"/>
  <c r="BU35" i="3"/>
  <c r="CE19" i="6" s="1"/>
  <c r="DG35" i="3"/>
  <c r="DQ19" i="6" s="1"/>
  <c r="DS35" i="3"/>
  <c r="EC19" i="6" s="1"/>
  <c r="DJ35" i="3"/>
  <c r="DT19" i="6" s="1"/>
  <c r="DT24" i="3"/>
  <c r="ED18" i="6" s="1"/>
  <c r="BX15" i="3"/>
  <c r="CH17" i="6" s="1"/>
  <c r="BV15" i="3"/>
  <c r="CF17" i="6" s="1"/>
  <c r="CT15" i="3"/>
  <c r="DD17" i="6" s="1"/>
  <c r="DU24" i="3"/>
  <c r="EE18" i="6" s="1"/>
  <c r="DV24" i="3"/>
  <c r="EF18" i="6" s="1"/>
  <c r="CC24" i="3"/>
  <c r="CM18" i="6" s="1"/>
  <c r="CL24" i="3"/>
  <c r="CV18" i="6" s="1"/>
  <c r="CM24" i="3"/>
  <c r="CW18" i="6" s="1"/>
  <c r="CG15" i="3"/>
  <c r="CQ17" i="6" s="1"/>
  <c r="CH15" i="3"/>
  <c r="CR17" i="6" s="1"/>
  <c r="CI15" i="3"/>
  <c r="CS17" i="6" s="1"/>
  <c r="CR15" i="3"/>
  <c r="DB17" i="6" s="1"/>
  <c r="CM15" i="3"/>
  <c r="CW17" i="6" s="1"/>
  <c r="DR35" i="3"/>
  <c r="EB19" i="6" s="1"/>
  <c r="CA35" i="3"/>
  <c r="CK19" i="6" s="1"/>
  <c r="BS35" i="3"/>
  <c r="CC19" i="6" s="1"/>
  <c r="CO15" i="3"/>
  <c r="CY17" i="6" s="1"/>
  <c r="CP15" i="3"/>
  <c r="CZ17" i="6" s="1"/>
  <c r="CQ15" i="3"/>
  <c r="DA17" i="6" s="1"/>
  <c r="DE35" i="3"/>
  <c r="DO19" i="6" s="1"/>
  <c r="CF35" i="3"/>
  <c r="CP19" i="6" s="1"/>
  <c r="CH35" i="3"/>
  <c r="CR19" i="6" s="1"/>
  <c r="CN24" i="3"/>
  <c r="CX18" i="6" s="1"/>
  <c r="BY24" i="3"/>
  <c r="CI18" i="6" s="1"/>
  <c r="BZ24" i="3"/>
  <c r="CJ18" i="6" s="1"/>
  <c r="CA24" i="3"/>
  <c r="CK18" i="6" s="1"/>
  <c r="CJ24" i="3"/>
  <c r="CT18" i="6" s="1"/>
  <c r="CS24" i="3"/>
  <c r="DC18" i="6" s="1"/>
  <c r="DB24" i="3"/>
  <c r="DL18" i="6" s="1"/>
  <c r="DC24" i="3"/>
  <c r="DM18" i="6" s="1"/>
  <c r="DH15" i="3"/>
  <c r="DR17" i="6" s="1"/>
  <c r="DC15" i="3"/>
  <c r="DM17" i="6" s="1"/>
  <c r="CV24" i="3"/>
  <c r="DF18" i="6" s="1"/>
  <c r="CY35" i="3"/>
  <c r="DI19" i="6" s="1"/>
  <c r="BO35" i="3"/>
  <c r="BY19" i="6" s="1"/>
  <c r="CR24" i="3"/>
  <c r="DB18" i="6" s="1"/>
  <c r="DE15" i="3"/>
  <c r="DO17" i="6" s="1"/>
  <c r="DF15" i="3"/>
  <c r="DP17" i="6" s="1"/>
  <c r="DG15" i="3"/>
  <c r="DQ17" i="6" s="1"/>
  <c r="DP15" i="3"/>
  <c r="DZ17" i="6" s="1"/>
  <c r="BU15" i="3"/>
  <c r="CE17" i="6" s="1"/>
  <c r="CF15" i="3"/>
  <c r="CP17" i="6" s="1"/>
  <c r="CK15" i="3"/>
  <c r="CU17" i="6" s="1"/>
  <c r="CQ35" i="3"/>
  <c r="DA19" i="6" s="1"/>
  <c r="CW24" i="3"/>
  <c r="DG18" i="6" s="1"/>
  <c r="CX24" i="3"/>
  <c r="DH18" i="6" s="1"/>
  <c r="CY24" i="3"/>
  <c r="DI18" i="6" s="1"/>
  <c r="CB35" i="3"/>
  <c r="CL19" i="6" s="1"/>
  <c r="DD24" i="3"/>
  <c r="DN18" i="6" s="1"/>
  <c r="BQ24" i="3"/>
  <c r="CA18" i="6" s="1"/>
  <c r="BR24" i="3"/>
  <c r="CB18" i="6" s="1"/>
  <c r="BS24" i="3"/>
  <c r="CC18" i="6" s="1"/>
  <c r="CB24" i="3"/>
  <c r="CL18" i="6" s="1"/>
  <c r="CK24" i="3"/>
  <c r="CU18" i="6" s="1"/>
  <c r="CT24" i="3"/>
  <c r="DD18" i="6" s="1"/>
  <c r="CU24" i="3"/>
  <c r="DE18" i="6" s="1"/>
  <c r="CZ15" i="3"/>
  <c r="DJ17" i="6" s="1"/>
  <c r="CU15" i="3"/>
  <c r="DE17" i="6" s="1"/>
  <c r="CP35" i="3"/>
  <c r="CZ19" i="6" s="1"/>
  <c r="BP35" i="3"/>
  <c r="BZ19" i="6" s="1"/>
  <c r="BX35" i="3"/>
  <c r="CH19" i="6" s="1"/>
  <c r="CL15" i="3"/>
  <c r="CV17" i="6" s="1"/>
  <c r="DI35" i="3"/>
  <c r="DS19" i="6" s="1"/>
  <c r="CV15" i="3"/>
  <c r="DF17" i="6" s="1"/>
  <c r="CW15" i="3"/>
  <c r="DG17" i="6" s="1"/>
  <c r="CX15" i="3"/>
  <c r="DH17" i="6" s="1"/>
  <c r="CY15" i="3"/>
  <c r="DI17" i="6" s="1"/>
  <c r="CM35" i="3"/>
  <c r="CW19" i="6" s="1"/>
  <c r="DL35" i="3"/>
  <c r="DV19" i="6" s="1"/>
  <c r="DV35" i="3"/>
  <c r="EF19" i="6" s="1"/>
  <c r="DA15" i="3"/>
  <c r="DK17" i="6" s="1"/>
  <c r="BP24" i="3"/>
  <c r="BZ18" i="6" s="1"/>
  <c r="CC35" i="3"/>
  <c r="CM19" i="6" s="1"/>
  <c r="CG24" i="3"/>
  <c r="CQ18" i="6" s="1"/>
  <c r="CH24" i="3"/>
  <c r="CR18" i="6" s="1"/>
  <c r="CI24" i="3"/>
  <c r="CS18" i="6" s="1"/>
  <c r="DA24" i="3"/>
  <c r="DK18" i="6" s="1"/>
  <c r="DJ24" i="3"/>
  <c r="DT18" i="6" s="1"/>
  <c r="DK24" i="3"/>
  <c r="DU18" i="6" s="1"/>
  <c r="DJ15" i="3"/>
  <c r="DT17" i="6" s="1"/>
  <c r="DK15" i="3"/>
  <c r="DU17" i="6" s="1"/>
  <c r="CS35" i="3"/>
  <c r="DC19" i="6" s="1"/>
  <c r="CX35" i="3"/>
  <c r="DH19" i="6" s="1"/>
  <c r="BV35" i="3"/>
  <c r="CF19" i="6" s="1"/>
  <c r="DT35" i="3"/>
  <c r="ED19" i="6" s="1"/>
  <c r="DP35" i="3"/>
  <c r="DZ19" i="6" s="1"/>
  <c r="CO24" i="3"/>
  <c r="CY18" i="6" s="1"/>
  <c r="CP24" i="3"/>
  <c r="CZ18" i="6" s="1"/>
  <c r="CQ24" i="3"/>
  <c r="DA18" i="6" s="1"/>
  <c r="DI24" i="3"/>
  <c r="DS18" i="6" s="1"/>
  <c r="DR24" i="3"/>
  <c r="EB18" i="6" s="1"/>
  <c r="DS24" i="3"/>
  <c r="EC18" i="6" s="1"/>
  <c r="DM15" i="3"/>
  <c r="DW17" i="6" s="1"/>
  <c r="DN15" i="3"/>
  <c r="DX17" i="6" s="1"/>
  <c r="DO15" i="3"/>
  <c r="DY17" i="6" s="1"/>
  <c r="DK35" i="3"/>
  <c r="DU19" i="6" s="1"/>
  <c r="DQ35" i="3"/>
  <c r="EA19" i="6" s="1"/>
  <c r="BT35" i="3"/>
  <c r="CD19" i="6" s="1"/>
  <c r="CE35" i="3"/>
  <c r="CO19" i="6" s="1"/>
  <c r="DQ15" i="3"/>
  <c r="EA17" i="6" s="1"/>
  <c r="CO35" i="3"/>
  <c r="CY19" i="6" s="1"/>
  <c r="DQ24" i="3"/>
  <c r="EA18" i="6" s="1"/>
  <c r="BO24" i="3"/>
  <c r="BY18" i="6" s="1"/>
  <c r="CD35" i="3"/>
  <c r="CN19" i="6" s="1"/>
  <c r="BQ35" i="3"/>
  <c r="CA19" i="6" s="1"/>
  <c r="BW35" i="3"/>
  <c r="CG19" i="6" s="1"/>
  <c r="BR35" i="3"/>
  <c r="CB19" i="6" s="1"/>
  <c r="CN35" i="3"/>
  <c r="CX19" i="6" s="1"/>
  <c r="CJ35" i="3"/>
  <c r="CT19" i="6" s="1"/>
  <c r="CL35" i="3"/>
  <c r="CV19" i="6" s="1"/>
  <c r="CW35" i="3"/>
  <c r="DG19" i="6" s="1"/>
  <c r="DB35" i="3"/>
  <c r="DL19" i="6" s="1"/>
  <c r="DA35" i="3"/>
  <c r="DK19" i="6" s="1"/>
  <c r="DM24" i="3"/>
  <c r="DW18" i="6" s="1"/>
  <c r="DN24" i="3"/>
  <c r="DX18" i="6" s="1"/>
  <c r="DO24" i="3"/>
  <c r="DY18" i="6" s="1"/>
  <c r="BU24" i="3"/>
  <c r="CE18" i="6" s="1"/>
  <c r="CD24" i="3"/>
  <c r="CN18" i="6" s="1"/>
  <c r="CE24" i="3"/>
  <c r="CO18" i="6" s="1"/>
  <c r="CJ15" i="3"/>
  <c r="CT17" i="6" s="1"/>
  <c r="CE15" i="3"/>
  <c r="CO17" i="6" s="1"/>
  <c r="DH35" i="3"/>
  <c r="DR19" i="6" s="1"/>
  <c r="CV35" i="3"/>
  <c r="DF19" i="6" s="1"/>
  <c r="CZ35" i="3"/>
  <c r="DJ19" i="6" s="1"/>
  <c r="CK35" i="3"/>
  <c r="CU19" i="6" s="1"/>
  <c r="CU35" i="3"/>
  <c r="DE19" i="6" s="1"/>
  <c r="DF35" i="3"/>
  <c r="DP19" i="6" s="1"/>
  <c r="DT15" i="3"/>
  <c r="ED17" i="6" s="1"/>
  <c r="AN16" i="4"/>
  <c r="N16" i="4"/>
  <c r="AT16" i="4"/>
  <c r="BJ16" i="4"/>
  <c r="AL16" i="4"/>
  <c r="P16" i="4"/>
  <c r="AF16" i="4"/>
  <c r="AV16" i="4"/>
  <c r="BD16" i="4"/>
  <c r="BL16" i="4"/>
  <c r="AD16" i="4"/>
  <c r="V16" i="4"/>
  <c r="BB16" i="4"/>
  <c r="I5" i="7"/>
  <c r="A17" i="7"/>
  <c r="G17" i="7" s="1"/>
  <c r="M16" i="4"/>
  <c r="U16" i="4"/>
  <c r="AC16" i="4"/>
  <c r="AK16" i="4"/>
  <c r="AS16" i="4"/>
  <c r="BA16" i="4"/>
  <c r="BI16" i="4"/>
  <c r="G16" i="4"/>
  <c r="O16" i="4"/>
  <c r="W16" i="4"/>
  <c r="AE16" i="4"/>
  <c r="AM16" i="4"/>
  <c r="AU16" i="4"/>
  <c r="BC16" i="4"/>
  <c r="BK16" i="4"/>
  <c r="I16" i="4"/>
  <c r="Q16" i="4"/>
  <c r="Y16" i="4"/>
  <c r="AG16" i="4"/>
  <c r="AO16" i="4"/>
  <c r="AW16" i="4"/>
  <c r="BE16" i="4"/>
  <c r="BM16" i="4"/>
  <c r="J16" i="4"/>
  <c r="Z16" i="4"/>
  <c r="AH16" i="4"/>
  <c r="AP16" i="4"/>
  <c r="AX16" i="4"/>
  <c r="BF16" i="4"/>
  <c r="K16" i="4"/>
  <c r="S16" i="4"/>
  <c r="AA16" i="4"/>
  <c r="AI16" i="4"/>
  <c r="AQ16" i="4"/>
  <c r="AY16" i="4"/>
  <c r="BG16" i="4"/>
  <c r="L16" i="4"/>
  <c r="T16" i="4"/>
  <c r="AB16" i="4"/>
  <c r="AJ16" i="4"/>
  <c r="AR16" i="4"/>
  <c r="AZ16" i="4"/>
  <c r="BH16" i="4"/>
  <c r="F16" i="4"/>
  <c r="R16" i="4"/>
  <c r="DD34" i="6"/>
  <c r="DD33" i="6" s="1"/>
  <c r="AM34" i="6"/>
  <c r="AM33" i="6" s="1"/>
  <c r="DX34" i="6"/>
  <c r="DX33" i="6" s="1"/>
  <c r="DP34" i="6"/>
  <c r="DP33" i="6" s="1"/>
  <c r="CB34" i="6"/>
  <c r="CB33" i="6" s="1"/>
  <c r="AV34" i="6"/>
  <c r="AV33" i="6" s="1"/>
  <c r="AF34" i="6"/>
  <c r="AF33" i="6" s="1"/>
  <c r="AY34" i="6"/>
  <c r="AY33" i="6" s="1"/>
  <c r="DV34" i="6"/>
  <c r="DV33" i="6" s="1"/>
  <c r="BA34" i="6"/>
  <c r="BA33" i="6" s="1"/>
  <c r="BW34" i="6"/>
  <c r="BW33" i="6" s="1"/>
  <c r="EE34" i="6"/>
  <c r="EE33" i="6" s="1"/>
  <c r="T34" i="6"/>
  <c r="T33" i="6" s="1"/>
  <c r="CU34" i="6"/>
  <c r="CU33" i="6" s="1"/>
  <c r="AI34" i="6"/>
  <c r="AI33" i="6" s="1"/>
  <c r="CI34" i="6"/>
  <c r="CI33" i="6" s="1"/>
  <c r="CX34" i="6"/>
  <c r="CX33" i="6" s="1"/>
  <c r="AG36" i="6"/>
  <c r="AO36" i="6"/>
  <c r="BE36" i="6"/>
  <c r="BM36" i="6"/>
  <c r="CC36" i="6"/>
  <c r="CK36" i="6"/>
  <c r="DA36" i="6"/>
  <c r="DI36" i="6"/>
  <c r="DY36" i="6"/>
  <c r="CL34" i="6"/>
  <c r="CL33" i="6" s="1"/>
  <c r="BG34" i="6"/>
  <c r="BG33" i="6" s="1"/>
  <c r="Z34" i="6"/>
  <c r="Z33" i="6" s="1"/>
  <c r="DR34" i="6"/>
  <c r="DR33" i="6" s="1"/>
  <c r="Q34" i="6"/>
  <c r="Q33" i="6" s="1"/>
  <c r="AL34" i="6"/>
  <c r="AL33" i="6" s="1"/>
  <c r="ED34" i="6"/>
  <c r="ED33" i="6" s="1"/>
  <c r="R34" i="6"/>
  <c r="R33" i="6" s="1"/>
  <c r="DJ34" i="6"/>
  <c r="DJ33" i="6" s="1"/>
  <c r="AX34" i="6"/>
  <c r="AX33" i="6" s="1"/>
  <c r="W34" i="6"/>
  <c r="W33" i="6" s="1"/>
  <c r="DO34" i="6"/>
  <c r="DO33" i="6" s="1"/>
  <c r="U34" i="6"/>
  <c r="U33" i="6" s="1"/>
  <c r="BJ34" i="6"/>
  <c r="BJ33" i="6" s="1"/>
  <c r="DC34" i="6"/>
  <c r="DC33" i="6" s="1"/>
  <c r="BK34" i="6"/>
  <c r="BK33" i="6" s="1"/>
  <c r="BY34" i="6"/>
  <c r="BY33" i="6" s="1"/>
  <c r="CN34" i="6"/>
  <c r="CN33" i="6" s="1"/>
  <c r="BV34" i="6"/>
  <c r="BV33" i="6" s="1"/>
  <c r="CQ34" i="6"/>
  <c r="CQ33" i="6" s="1"/>
  <c r="CE34" i="6"/>
  <c r="CE33" i="6" s="1"/>
  <c r="CT34" i="6"/>
  <c r="CT33" i="6" s="1"/>
  <c r="BS34" i="6"/>
  <c r="BS33" i="6" s="1"/>
  <c r="AA34" i="6"/>
  <c r="AA33" i="6" s="1"/>
  <c r="BB34" i="6"/>
  <c r="BB33" i="6" s="1"/>
  <c r="CR34" i="6"/>
  <c r="CR33" i="6" s="1"/>
  <c r="DS34" i="6"/>
  <c r="DS33" i="6" s="1"/>
  <c r="AC34" i="6"/>
  <c r="AC33" i="6" s="1"/>
  <c r="AR34" i="6"/>
  <c r="AR33" i="6" s="1"/>
  <c r="DG34" i="6"/>
  <c r="DG33" i="6" s="1"/>
  <c r="DU34" i="6"/>
  <c r="DU33" i="6" s="1"/>
  <c r="AU34" i="6"/>
  <c r="AU33" i="6" s="1"/>
  <c r="AP34" i="6"/>
  <c r="AP33" i="6" s="1"/>
  <c r="AO35" i="6"/>
  <c r="BM35" i="6"/>
  <c r="CK35" i="6"/>
  <c r="DI35" i="6"/>
  <c r="AD34" i="6"/>
  <c r="AD33" i="6" s="1"/>
  <c r="BH34" i="6"/>
  <c r="BH33" i="6" s="1"/>
  <c r="DM34" i="6"/>
  <c r="DM33" i="6" s="1"/>
  <c r="EB34" i="6"/>
  <c r="EB33" i="6" s="1"/>
  <c r="X34" i="6"/>
  <c r="X33" i="6" s="1"/>
  <c r="BT34" i="6"/>
  <c r="BT33" i="6" s="1"/>
  <c r="AO37" i="6"/>
  <c r="BM37" i="6"/>
  <c r="CK37" i="6"/>
  <c r="DI37" i="6"/>
  <c r="AG35" i="6"/>
  <c r="BE35" i="6"/>
  <c r="CC35" i="6"/>
  <c r="DA35" i="6"/>
  <c r="DY35" i="6"/>
  <c r="AJ34" i="6"/>
  <c r="AJ33" i="6" s="1"/>
  <c r="DF34" i="6"/>
  <c r="DF33" i="6" s="1"/>
  <c r="EA34" i="6"/>
  <c r="EA33" i="6" s="1"/>
  <c r="BN34" i="6"/>
  <c r="BN33" i="6" s="1"/>
  <c r="AG37" i="6"/>
  <c r="BE37" i="6"/>
  <c r="CC37" i="6"/>
  <c r="DA37" i="6"/>
  <c r="DY37" i="6"/>
  <c r="BP34" i="6"/>
  <c r="BP33" i="6" s="1"/>
  <c r="CF34" i="6"/>
  <c r="CF33" i="6" s="1"/>
  <c r="BD34" i="6"/>
  <c r="BD33" i="6" s="1"/>
  <c r="CZ34" i="6"/>
  <c r="CZ33" i="6" s="1"/>
  <c r="DL34" i="6"/>
  <c r="DL33" i="6" s="1"/>
  <c r="CH34" i="6"/>
  <c r="CH33" i="6" s="1"/>
  <c r="AS34" i="6"/>
  <c r="AS33" i="6" s="1"/>
  <c r="BQ34" i="6"/>
  <c r="BQ33" i="6" s="1"/>
  <c r="CO34" i="6"/>
  <c r="CO33" i="6" s="1"/>
  <c r="R1" i="8"/>
  <c r="T2" i="8"/>
  <c r="S1" i="8"/>
  <c r="H4" i="7"/>
  <c r="S2" i="6"/>
  <c r="S1" i="6" s="1"/>
  <c r="H17" i="7"/>
  <c r="G16" i="7"/>
  <c r="J2" i="7"/>
  <c r="I4" i="7"/>
  <c r="H2" i="6" l="1"/>
  <c r="J1" i="8"/>
  <c r="K2" i="8"/>
  <c r="E7" i="4"/>
  <c r="BN6" i="4"/>
  <c r="BN4" i="4" s="1"/>
  <c r="F6" i="4"/>
  <c r="J5" i="7"/>
  <c r="A18" i="7"/>
  <c r="AH35" i="3"/>
  <c r="AR19" i="6" s="1"/>
  <c r="AI35" i="3"/>
  <c r="AS19" i="6" s="1"/>
  <c r="BE34" i="6"/>
  <c r="BE33" i="6" s="1"/>
  <c r="Q35" i="3"/>
  <c r="AA19" i="6" s="1"/>
  <c r="AC35" i="3"/>
  <c r="AM19" i="6" s="1"/>
  <c r="BD35" i="3"/>
  <c r="BN19" i="6" s="1"/>
  <c r="BA35" i="3"/>
  <c r="BK19" i="6" s="1"/>
  <c r="DY34" i="6"/>
  <c r="DY33" i="6" s="1"/>
  <c r="N35" i="3"/>
  <c r="X19" i="6" s="1"/>
  <c r="R35" i="3"/>
  <c r="AB19" i="6" s="1"/>
  <c r="J35" i="3"/>
  <c r="T19" i="6" s="1"/>
  <c r="AW35" i="3"/>
  <c r="BG19" i="6" s="1"/>
  <c r="AY35" i="3"/>
  <c r="BI19" i="6" s="1"/>
  <c r="AG35" i="3"/>
  <c r="AQ19" i="6" s="1"/>
  <c r="AK35" i="3"/>
  <c r="AU19" i="6" s="1"/>
  <c r="H35" i="3"/>
  <c r="R19" i="6" s="1"/>
  <c r="T35" i="3"/>
  <c r="AD19" i="6" s="1"/>
  <c r="P35" i="3"/>
  <c r="Z19" i="6" s="1"/>
  <c r="AN35" i="3"/>
  <c r="AX19" i="6" s="1"/>
  <c r="AP35" i="3"/>
  <c r="AZ19" i="6" s="1"/>
  <c r="AE35" i="3"/>
  <c r="AO19" i="6" s="1"/>
  <c r="M35" i="3"/>
  <c r="W19" i="6" s="1"/>
  <c r="L35" i="3"/>
  <c r="V19" i="6" s="1"/>
  <c r="BE35" i="3"/>
  <c r="BO19" i="6" s="1"/>
  <c r="AU35" i="3"/>
  <c r="BE19" i="6" s="1"/>
  <c r="AZ35" i="3"/>
  <c r="BJ19" i="6" s="1"/>
  <c r="U35" i="3"/>
  <c r="AE19" i="6" s="1"/>
  <c r="W35" i="3"/>
  <c r="AG19" i="6" s="1"/>
  <c r="K35" i="3"/>
  <c r="U19" i="6" s="1"/>
  <c r="Y35" i="3"/>
  <c r="AI19" i="6" s="1"/>
  <c r="BH35" i="3"/>
  <c r="BR19" i="6" s="1"/>
  <c r="BM35" i="3"/>
  <c r="BW19" i="6" s="1"/>
  <c r="AB35" i="3"/>
  <c r="AL19" i="6" s="1"/>
  <c r="I35" i="3"/>
  <c r="S19" i="6" s="1"/>
  <c r="V35" i="3"/>
  <c r="AF19" i="6" s="1"/>
  <c r="AO35" i="3"/>
  <c r="AY19" i="6" s="1"/>
  <c r="AT35" i="3"/>
  <c r="BD19" i="6" s="1"/>
  <c r="AF35" i="3"/>
  <c r="AP19" i="6" s="1"/>
  <c r="BG35" i="3"/>
  <c r="BQ19" i="6" s="1"/>
  <c r="X35" i="3"/>
  <c r="AH19" i="6" s="1"/>
  <c r="AS35" i="3"/>
  <c r="BC19" i="6" s="1"/>
  <c r="AJ35" i="3"/>
  <c r="AT19" i="6" s="1"/>
  <c r="O35" i="3"/>
  <c r="Y19" i="6" s="1"/>
  <c r="BI35" i="3"/>
  <c r="BS19" i="6" s="1"/>
  <c r="AA35" i="3"/>
  <c r="AK19" i="6" s="1"/>
  <c r="AV35" i="3"/>
  <c r="BF19" i="6" s="1"/>
  <c r="S35" i="3"/>
  <c r="AC19" i="6" s="1"/>
  <c r="BC35" i="3"/>
  <c r="BM19" i="6" s="1"/>
  <c r="AM35" i="3"/>
  <c r="AW19" i="6" s="1"/>
  <c r="AR35" i="3"/>
  <c r="BB19" i="6" s="1"/>
  <c r="AL35" i="3"/>
  <c r="AV19" i="6" s="1"/>
  <c r="AD35" i="3"/>
  <c r="AN19" i="6" s="1"/>
  <c r="BN35" i="3"/>
  <c r="BX19" i="6" s="1"/>
  <c r="BJ35" i="3"/>
  <c r="BT19" i="6" s="1"/>
  <c r="Z35" i="3"/>
  <c r="AJ19" i="6" s="1"/>
  <c r="AX35" i="3"/>
  <c r="BH19" i="6" s="1"/>
  <c r="AG34" i="6"/>
  <c r="AG33" i="6" s="1"/>
  <c r="CC34" i="6"/>
  <c r="CC33" i="6" s="1"/>
  <c r="DA34" i="6"/>
  <c r="DA33" i="6" s="1"/>
  <c r="AO34" i="6"/>
  <c r="AO33" i="6" s="1"/>
  <c r="DI34" i="6"/>
  <c r="DI33" i="6" s="1"/>
  <c r="CK34" i="6"/>
  <c r="CK33" i="6" s="1"/>
  <c r="BM34" i="6"/>
  <c r="BM33" i="6" s="1"/>
  <c r="BF35" i="3"/>
  <c r="BP19" i="6" s="1"/>
  <c r="BB35" i="3"/>
  <c r="BL19" i="6" s="1"/>
  <c r="BL35" i="3"/>
  <c r="BV19" i="6" s="1"/>
  <c r="AQ35" i="3"/>
  <c r="BA19" i="6" s="1"/>
  <c r="BK35" i="3"/>
  <c r="BU19" i="6" s="1"/>
  <c r="F38" i="3"/>
  <c r="F37" i="3"/>
  <c r="F36" i="3"/>
  <c r="T2" i="6"/>
  <c r="T1" i="6" s="1"/>
  <c r="U2" i="8"/>
  <c r="T1" i="8"/>
  <c r="K2" i="7"/>
  <c r="J4" i="7"/>
  <c r="I2" i="6" l="1"/>
  <c r="K1" i="8"/>
  <c r="L2" i="8"/>
  <c r="F53" i="3"/>
  <c r="K5" i="7"/>
  <c r="A19" i="7"/>
  <c r="H18" i="7"/>
  <c r="I18" i="7"/>
  <c r="G18" i="7"/>
  <c r="U2" i="6"/>
  <c r="V2" i="6" s="1"/>
  <c r="V2" i="8"/>
  <c r="U1" i="8"/>
  <c r="L2" i="7"/>
  <c r="K4" i="7"/>
  <c r="J2" i="6" l="1"/>
  <c r="L1" i="8"/>
  <c r="M2" i="8"/>
  <c r="L5" i="7"/>
  <c r="J19" i="7"/>
  <c r="H19" i="7"/>
  <c r="I19" i="7"/>
  <c r="A20" i="7"/>
  <c r="G19" i="7"/>
  <c r="U1" i="6"/>
  <c r="W2" i="8"/>
  <c r="V1" i="8"/>
  <c r="L4" i="7"/>
  <c r="M2" i="7"/>
  <c r="V1" i="6"/>
  <c r="W2" i="6"/>
  <c r="K2" i="6" l="1"/>
  <c r="N2" i="8"/>
  <c r="M1" i="8"/>
  <c r="M5" i="7"/>
  <c r="A21" i="7"/>
  <c r="I20" i="7"/>
  <c r="G20" i="7"/>
  <c r="H20" i="7"/>
  <c r="J20" i="7"/>
  <c r="K20" i="7"/>
  <c r="X2" i="8"/>
  <c r="W1" i="8"/>
  <c r="X2" i="6"/>
  <c r="W1" i="6"/>
  <c r="M4" i="7"/>
  <c r="N2" i="7"/>
  <c r="L2" i="6" l="1"/>
  <c r="O2" i="8"/>
  <c r="N1" i="8"/>
  <c r="N5" i="7"/>
  <c r="K21" i="7"/>
  <c r="J21" i="7"/>
  <c r="L21" i="7"/>
  <c r="H21" i="7"/>
  <c r="G21" i="7"/>
  <c r="I21" i="7"/>
  <c r="A22" i="7"/>
  <c r="Y2" i="8"/>
  <c r="X1" i="8"/>
  <c r="N4" i="7"/>
  <c r="O2" i="7"/>
  <c r="Y2" i="6"/>
  <c r="X1" i="6"/>
  <c r="M2" i="6" l="1"/>
  <c r="P2" i="8"/>
  <c r="P1" i="8" s="1"/>
  <c r="O1" i="8"/>
  <c r="O5" i="7"/>
  <c r="I22" i="7"/>
  <c r="L22" i="7"/>
  <c r="J22" i="7"/>
  <c r="G22" i="7"/>
  <c r="K22" i="7"/>
  <c r="A23" i="7"/>
  <c r="H22" i="7"/>
  <c r="M22" i="7"/>
  <c r="Z2" i="8"/>
  <c r="Y1" i="8"/>
  <c r="P2" i="7"/>
  <c r="O4" i="7"/>
  <c r="Y1" i="6"/>
  <c r="Z2" i="6"/>
  <c r="N2" i="6" l="1"/>
  <c r="P5" i="7"/>
  <c r="M23" i="7"/>
  <c r="K23" i="7"/>
  <c r="H23" i="7"/>
  <c r="A24" i="7"/>
  <c r="N23" i="7"/>
  <c r="L23" i="7"/>
  <c r="J23" i="7"/>
  <c r="I23" i="7"/>
  <c r="G23" i="7"/>
  <c r="AA2" i="8"/>
  <c r="Z1" i="8"/>
  <c r="Q2" i="7"/>
  <c r="P4" i="7"/>
  <c r="Z1" i="6"/>
  <c r="AA2" i="6"/>
  <c r="Q5" i="7" l="1"/>
  <c r="I24" i="7"/>
  <c r="A25" i="7"/>
  <c r="G24" i="7"/>
  <c r="J24" i="7"/>
  <c r="K24" i="7"/>
  <c r="O24" i="7"/>
  <c r="H24" i="7"/>
  <c r="L24" i="7"/>
  <c r="M24" i="7"/>
  <c r="N24" i="7"/>
  <c r="AA1" i="8"/>
  <c r="AB2" i="8"/>
  <c r="AA1" i="6"/>
  <c r="AB2" i="6"/>
  <c r="R2" i="7"/>
  <c r="Q4" i="7"/>
  <c r="R5" i="7" l="1"/>
  <c r="O25" i="7"/>
  <c r="G25" i="7"/>
  <c r="N25" i="7"/>
  <c r="A26" i="7"/>
  <c r="J25" i="7"/>
  <c r="M25" i="7"/>
  <c r="I25" i="7"/>
  <c r="K25" i="7"/>
  <c r="H25" i="7"/>
  <c r="P25" i="7"/>
  <c r="L25" i="7"/>
  <c r="AC2" i="8"/>
  <c r="AB1" i="8"/>
  <c r="AC2" i="6"/>
  <c r="AB1" i="6"/>
  <c r="S2" i="7"/>
  <c r="R4" i="7"/>
  <c r="S5" i="7" l="1"/>
  <c r="A27" i="7"/>
  <c r="O26" i="7"/>
  <c r="I26" i="7"/>
  <c r="K26" i="7"/>
  <c r="J26" i="7"/>
  <c r="L26" i="7"/>
  <c r="M26" i="7"/>
  <c r="G26" i="7"/>
  <c r="N26" i="7"/>
  <c r="H26" i="7"/>
  <c r="Q26" i="7"/>
  <c r="P26" i="7"/>
  <c r="AC1" i="8"/>
  <c r="AD2" i="8"/>
  <c r="T2" i="7"/>
  <c r="S4" i="7"/>
  <c r="AC1" i="6"/>
  <c r="AD2" i="6"/>
  <c r="T5" i="7" l="1"/>
  <c r="Q27" i="7"/>
  <c r="L27" i="7"/>
  <c r="A28" i="7"/>
  <c r="I27" i="7"/>
  <c r="K27" i="7"/>
  <c r="M27" i="7"/>
  <c r="R27" i="7"/>
  <c r="O27" i="7"/>
  <c r="H27" i="7"/>
  <c r="G27" i="7"/>
  <c r="N27" i="7"/>
  <c r="J27" i="7"/>
  <c r="P27" i="7"/>
  <c r="AE2" i="8"/>
  <c r="AD1" i="8"/>
  <c r="T4" i="7"/>
  <c r="U2" i="7"/>
  <c r="AD1" i="6"/>
  <c r="AE2" i="6"/>
  <c r="U5" i="7" l="1"/>
  <c r="R28" i="7"/>
  <c r="M28" i="7"/>
  <c r="S28" i="7"/>
  <c r="G28" i="7"/>
  <c r="N28" i="7"/>
  <c r="A29" i="7"/>
  <c r="K28" i="7"/>
  <c r="L28" i="7"/>
  <c r="I28" i="7"/>
  <c r="O28" i="7"/>
  <c r="P28" i="7"/>
  <c r="J28" i="7"/>
  <c r="Q28" i="7"/>
  <c r="H28" i="7"/>
  <c r="AE1" i="8"/>
  <c r="AF2" i="8"/>
  <c r="AF2" i="6"/>
  <c r="AE1" i="6"/>
  <c r="U4" i="7"/>
  <c r="V2" i="7"/>
  <c r="V5" i="7" l="1"/>
  <c r="S29" i="7"/>
  <c r="A30" i="7"/>
  <c r="Q29" i="7"/>
  <c r="L29" i="7"/>
  <c r="N29" i="7"/>
  <c r="J29" i="7"/>
  <c r="P29" i="7"/>
  <c r="G29" i="7"/>
  <c r="R29" i="7"/>
  <c r="K29" i="7"/>
  <c r="T29" i="7"/>
  <c r="M29" i="7"/>
  <c r="O29" i="7"/>
  <c r="H29" i="7"/>
  <c r="I29" i="7"/>
  <c r="AF1" i="8"/>
  <c r="AG2" i="8"/>
  <c r="V4" i="7"/>
  <c r="W2" i="7"/>
  <c r="AF1" i="6"/>
  <c r="AG2" i="6"/>
  <c r="W5" i="7" l="1"/>
  <c r="T30" i="7"/>
  <c r="L30" i="7"/>
  <c r="G30" i="7"/>
  <c r="J30" i="7"/>
  <c r="K30" i="7"/>
  <c r="M30" i="7"/>
  <c r="N30" i="7"/>
  <c r="Q30" i="7"/>
  <c r="S30" i="7"/>
  <c r="R30" i="7"/>
  <c r="O30" i="7"/>
  <c r="H30" i="7"/>
  <c r="A31" i="7"/>
  <c r="P30" i="7"/>
  <c r="U30" i="7"/>
  <c r="I30" i="7"/>
  <c r="AG1" i="8"/>
  <c r="AH2" i="8"/>
  <c r="AG1" i="6"/>
  <c r="AH2" i="6"/>
  <c r="X2" i="7"/>
  <c r="W4" i="7"/>
  <c r="X5" i="7" l="1"/>
  <c r="U31" i="7"/>
  <c r="V31" i="7"/>
  <c r="K31" i="7"/>
  <c r="S31" i="7"/>
  <c r="P31" i="7"/>
  <c r="I31" i="7"/>
  <c r="L31" i="7"/>
  <c r="T31" i="7"/>
  <c r="M31" i="7"/>
  <c r="N31" i="7"/>
  <c r="A32" i="7"/>
  <c r="Q31" i="7"/>
  <c r="R31" i="7"/>
  <c r="G31" i="7"/>
  <c r="H31" i="7"/>
  <c r="J31" i="7"/>
  <c r="O31" i="7"/>
  <c r="AI2" i="8"/>
  <c r="AH1" i="8"/>
  <c r="Y2" i="7"/>
  <c r="X4" i="7"/>
  <c r="AH1" i="6"/>
  <c r="AI2" i="6"/>
  <c r="Y5" i="7" l="1"/>
  <c r="L32" i="7"/>
  <c r="T32" i="7"/>
  <c r="U32" i="7"/>
  <c r="R32" i="7"/>
  <c r="S32" i="7"/>
  <c r="M32" i="7"/>
  <c r="A33" i="7"/>
  <c r="G32" i="7"/>
  <c r="N32" i="7"/>
  <c r="H32" i="7"/>
  <c r="O32" i="7"/>
  <c r="W32" i="7"/>
  <c r="I32" i="7"/>
  <c r="V32" i="7"/>
  <c r="P32" i="7"/>
  <c r="Q32" i="7"/>
  <c r="J32" i="7"/>
  <c r="K32" i="7"/>
  <c r="AJ2" i="8"/>
  <c r="AI1" i="8"/>
  <c r="Z2" i="7"/>
  <c r="Y4" i="7"/>
  <c r="AI1" i="6"/>
  <c r="AJ2" i="6"/>
  <c r="Z5" i="7" l="1"/>
  <c r="W33" i="7"/>
  <c r="A34" i="7"/>
  <c r="Q33" i="7"/>
  <c r="K33" i="7"/>
  <c r="T33" i="7"/>
  <c r="M33" i="7"/>
  <c r="H33" i="7"/>
  <c r="V33" i="7"/>
  <c r="O33" i="7"/>
  <c r="P33" i="7"/>
  <c r="G33" i="7"/>
  <c r="R33" i="7"/>
  <c r="X33" i="7"/>
  <c r="I33" i="7"/>
  <c r="J33" i="7"/>
  <c r="S33" i="7"/>
  <c r="L33" i="7"/>
  <c r="U33" i="7"/>
  <c r="N33" i="7"/>
  <c r="AJ1" i="8"/>
  <c r="AK2" i="8"/>
  <c r="AJ1" i="6"/>
  <c r="AK2" i="6"/>
  <c r="AA2" i="7"/>
  <c r="Z4" i="7"/>
  <c r="AA5" i="7" l="1"/>
  <c r="X34" i="7"/>
  <c r="M34" i="7"/>
  <c r="U34" i="7"/>
  <c r="W34" i="7"/>
  <c r="I34" i="7"/>
  <c r="N34" i="7"/>
  <c r="V34" i="7"/>
  <c r="K34" i="7"/>
  <c r="L34" i="7"/>
  <c r="J34" i="7"/>
  <c r="O34" i="7"/>
  <c r="R34" i="7"/>
  <c r="H34" i="7"/>
  <c r="P34" i="7"/>
  <c r="A35" i="7"/>
  <c r="G34" i="7"/>
  <c r="Q34" i="7"/>
  <c r="Y34" i="7"/>
  <c r="S34" i="7"/>
  <c r="T34" i="7"/>
  <c r="AK1" i="8"/>
  <c r="AL2" i="8"/>
  <c r="AB2" i="7"/>
  <c r="AA4" i="7"/>
  <c r="AK1" i="6"/>
  <c r="AL2" i="6"/>
  <c r="AB5" i="7" l="1"/>
  <c r="H35" i="7"/>
  <c r="O35" i="7"/>
  <c r="W35" i="7"/>
  <c r="P35" i="7"/>
  <c r="X35" i="7"/>
  <c r="K35" i="7"/>
  <c r="V35" i="7"/>
  <c r="I35" i="7"/>
  <c r="Y35" i="7"/>
  <c r="J35" i="7"/>
  <c r="S35" i="7"/>
  <c r="A36" i="7"/>
  <c r="Q35" i="7"/>
  <c r="R35" i="7"/>
  <c r="Z35" i="7"/>
  <c r="M35" i="7"/>
  <c r="U35" i="7"/>
  <c r="N35" i="7"/>
  <c r="L35" i="7"/>
  <c r="T35" i="7"/>
  <c r="G35" i="7"/>
  <c r="AL1" i="8"/>
  <c r="AM2" i="8"/>
  <c r="AL1" i="6"/>
  <c r="AM2" i="6"/>
  <c r="AB4" i="7"/>
  <c r="AC2" i="7"/>
  <c r="AC5" i="7" l="1"/>
  <c r="Z36" i="7"/>
  <c r="M36" i="7"/>
  <c r="U36" i="7"/>
  <c r="J36" i="7"/>
  <c r="R36" i="7"/>
  <c r="H36" i="7"/>
  <c r="N36" i="7"/>
  <c r="V36" i="7"/>
  <c r="P36" i="7"/>
  <c r="Q36" i="7"/>
  <c r="S36" i="7"/>
  <c r="I36" i="7"/>
  <c r="O36" i="7"/>
  <c r="W36" i="7"/>
  <c r="Y36" i="7"/>
  <c r="K36" i="7"/>
  <c r="AA36" i="7"/>
  <c r="X36" i="7"/>
  <c r="G36" i="7"/>
  <c r="L36" i="7"/>
  <c r="A37" i="7"/>
  <c r="T36" i="7"/>
  <c r="AM1" i="8"/>
  <c r="AN2" i="8"/>
  <c r="AN2" i="6"/>
  <c r="AM1" i="6"/>
  <c r="AC4" i="7"/>
  <c r="AD2" i="7"/>
  <c r="AD5" i="7" l="1"/>
  <c r="AA37" i="7"/>
  <c r="J37" i="7"/>
  <c r="O37" i="7"/>
  <c r="W37" i="7"/>
  <c r="P37" i="7"/>
  <c r="H37" i="7"/>
  <c r="K37" i="7"/>
  <c r="A38" i="7"/>
  <c r="X37" i="7"/>
  <c r="Z37" i="7"/>
  <c r="AB37" i="7"/>
  <c r="L37" i="7"/>
  <c r="M37" i="7"/>
  <c r="V37" i="7"/>
  <c r="G37" i="7"/>
  <c r="Q37" i="7"/>
  <c r="Y37" i="7"/>
  <c r="R37" i="7"/>
  <c r="S37" i="7"/>
  <c r="T37" i="7"/>
  <c r="U37" i="7"/>
  <c r="N37" i="7"/>
  <c r="I37" i="7"/>
  <c r="AO2" i="8"/>
  <c r="AN1" i="8"/>
  <c r="AN1" i="6"/>
  <c r="AO2" i="6"/>
  <c r="AD4" i="7"/>
  <c r="AE2" i="7"/>
  <c r="AE5" i="7" l="1"/>
  <c r="AB38" i="7"/>
  <c r="A39" i="7"/>
  <c r="R38" i="7"/>
  <c r="Z38" i="7"/>
  <c r="V38" i="7"/>
  <c r="X38" i="7"/>
  <c r="K38" i="7"/>
  <c r="S38" i="7"/>
  <c r="AA38" i="7"/>
  <c r="O38" i="7"/>
  <c r="P38" i="7"/>
  <c r="Y38" i="7"/>
  <c r="L38" i="7"/>
  <c r="T38" i="7"/>
  <c r="AC38" i="7"/>
  <c r="J38" i="7"/>
  <c r="M38" i="7"/>
  <c r="U38" i="7"/>
  <c r="W38" i="7"/>
  <c r="H38" i="7"/>
  <c r="I38" i="7"/>
  <c r="N38" i="7"/>
  <c r="G38" i="7"/>
  <c r="Q38" i="7"/>
  <c r="AO1" i="8"/>
  <c r="AP2" i="8"/>
  <c r="AO1" i="6"/>
  <c r="AP2" i="6"/>
  <c r="AF2" i="7"/>
  <c r="AE4" i="7"/>
  <c r="AF5" i="7" l="1"/>
  <c r="L39" i="7"/>
  <c r="T39" i="7"/>
  <c r="AB39" i="7"/>
  <c r="M39" i="7"/>
  <c r="AC39" i="7"/>
  <c r="I39" i="7"/>
  <c r="AA39" i="7"/>
  <c r="U39" i="7"/>
  <c r="AD39" i="7"/>
  <c r="Z39" i="7"/>
  <c r="S39" i="7"/>
  <c r="H39" i="7"/>
  <c r="N39" i="7"/>
  <c r="V39" i="7"/>
  <c r="P39" i="7"/>
  <c r="Q39" i="7"/>
  <c r="R39" i="7"/>
  <c r="K39" i="7"/>
  <c r="J39" i="7"/>
  <c r="O39" i="7"/>
  <c r="W39" i="7"/>
  <c r="A40" i="7"/>
  <c r="X39" i="7"/>
  <c r="Y39" i="7"/>
  <c r="G39" i="7"/>
  <c r="AQ2" i="8"/>
  <c r="AP1" i="8"/>
  <c r="AG2" i="7"/>
  <c r="AF4" i="7"/>
  <c r="AP1" i="6"/>
  <c r="AQ2" i="6"/>
  <c r="AG5" i="7" l="1"/>
  <c r="J40" i="7"/>
  <c r="P40" i="7"/>
  <c r="X40" i="7"/>
  <c r="AE40" i="7"/>
  <c r="Q40" i="7"/>
  <c r="AD40" i="7"/>
  <c r="L40" i="7"/>
  <c r="U40" i="7"/>
  <c r="O40" i="7"/>
  <c r="G40" i="7"/>
  <c r="Y40" i="7"/>
  <c r="AB40" i="7"/>
  <c r="W40" i="7"/>
  <c r="I40" i="7"/>
  <c r="R40" i="7"/>
  <c r="Z40" i="7"/>
  <c r="S40" i="7"/>
  <c r="N40" i="7"/>
  <c r="K40" i="7"/>
  <c r="AA40" i="7"/>
  <c r="T40" i="7"/>
  <c r="AC40" i="7"/>
  <c r="A41" i="7"/>
  <c r="H40" i="7"/>
  <c r="M40" i="7"/>
  <c r="V40" i="7"/>
  <c r="AR2" i="8"/>
  <c r="AQ1" i="8"/>
  <c r="AQ1" i="6"/>
  <c r="AR2" i="6"/>
  <c r="AH2" i="7"/>
  <c r="AG4" i="7"/>
  <c r="AH5" i="7" l="1"/>
  <c r="AE41" i="7"/>
  <c r="H41" i="7"/>
  <c r="R41" i="7"/>
  <c r="Z41" i="7"/>
  <c r="L41" i="7"/>
  <c r="A42" i="7"/>
  <c r="K41" i="7"/>
  <c r="S41" i="7"/>
  <c r="AA41" i="7"/>
  <c r="T41" i="7"/>
  <c r="AB41" i="7"/>
  <c r="X41" i="7"/>
  <c r="M41" i="7"/>
  <c r="U41" i="7"/>
  <c r="AC41" i="7"/>
  <c r="AF41" i="7"/>
  <c r="O41" i="7"/>
  <c r="G41" i="7"/>
  <c r="N41" i="7"/>
  <c r="V41" i="7"/>
  <c r="AD41" i="7"/>
  <c r="I41" i="7"/>
  <c r="W41" i="7"/>
  <c r="P41" i="7"/>
  <c r="J41" i="7"/>
  <c r="Q41" i="7"/>
  <c r="Y41" i="7"/>
  <c r="AS2" i="8"/>
  <c r="AR1" i="8"/>
  <c r="AR1" i="6"/>
  <c r="AS2" i="6"/>
  <c r="AI2" i="7"/>
  <c r="AH4" i="7"/>
  <c r="AI5" i="7" l="1"/>
  <c r="AF42" i="7"/>
  <c r="G42" i="7"/>
  <c r="AD42" i="7"/>
  <c r="H42" i="7"/>
  <c r="O42" i="7"/>
  <c r="W42" i="7"/>
  <c r="AE42" i="7"/>
  <c r="A43" i="7"/>
  <c r="AA42" i="7"/>
  <c r="N42" i="7"/>
  <c r="J42" i="7"/>
  <c r="P42" i="7"/>
  <c r="X42" i="7"/>
  <c r="R42" i="7"/>
  <c r="S42" i="7"/>
  <c r="T42" i="7"/>
  <c r="M42" i="7"/>
  <c r="AC42" i="7"/>
  <c r="I42" i="7"/>
  <c r="Q42" i="7"/>
  <c r="Y42" i="7"/>
  <c r="Z42" i="7"/>
  <c r="AG42" i="7"/>
  <c r="L42" i="7"/>
  <c r="U42" i="7"/>
  <c r="V42" i="7"/>
  <c r="K42" i="7"/>
  <c r="AB42" i="7"/>
  <c r="AT2" i="8"/>
  <c r="AS1" i="8"/>
  <c r="AS1" i="6"/>
  <c r="AT2" i="6"/>
  <c r="AJ2" i="7"/>
  <c r="AI4" i="7"/>
  <c r="AJ5" i="7" l="1"/>
  <c r="I43" i="7"/>
  <c r="P43" i="7"/>
  <c r="X43" i="7"/>
  <c r="AF43" i="7"/>
  <c r="J43" i="7"/>
  <c r="Y43" i="7"/>
  <c r="AC43" i="7"/>
  <c r="V43" i="7"/>
  <c r="H43" i="7"/>
  <c r="AH43" i="7"/>
  <c r="Q43" i="7"/>
  <c r="AE43" i="7"/>
  <c r="A44" i="7"/>
  <c r="R43" i="7"/>
  <c r="Z43" i="7"/>
  <c r="K43" i="7"/>
  <c r="AA43" i="7"/>
  <c r="T43" i="7"/>
  <c r="O43" i="7"/>
  <c r="S43" i="7"/>
  <c r="AG43" i="7"/>
  <c r="L43" i="7"/>
  <c r="AB43" i="7"/>
  <c r="M43" i="7"/>
  <c r="N43" i="7"/>
  <c r="W43" i="7"/>
  <c r="U43" i="7"/>
  <c r="G43" i="7"/>
  <c r="AD43" i="7"/>
  <c r="AT1" i="8"/>
  <c r="AU2" i="8"/>
  <c r="AT1" i="6"/>
  <c r="AU2" i="6"/>
  <c r="AJ4" i="7"/>
  <c r="AK2" i="7"/>
  <c r="AK5" i="7" l="1"/>
  <c r="L44" i="7"/>
  <c r="T44" i="7"/>
  <c r="AB44" i="7"/>
  <c r="AI44" i="7"/>
  <c r="AF44" i="7"/>
  <c r="Q44" i="7"/>
  <c r="M44" i="7"/>
  <c r="U44" i="7"/>
  <c r="AC44" i="7"/>
  <c r="W44" i="7"/>
  <c r="P44" i="7"/>
  <c r="Y44" i="7"/>
  <c r="A45" i="7"/>
  <c r="AA44" i="7"/>
  <c r="G44" i="7"/>
  <c r="N44" i="7"/>
  <c r="V44" i="7"/>
  <c r="AD44" i="7"/>
  <c r="H44" i="7"/>
  <c r="AE44" i="7"/>
  <c r="X44" i="7"/>
  <c r="Z44" i="7"/>
  <c r="K44" i="7"/>
  <c r="O44" i="7"/>
  <c r="I44" i="7"/>
  <c r="J44" i="7"/>
  <c r="R44" i="7"/>
  <c r="AH44" i="7"/>
  <c r="S44" i="7"/>
  <c r="AG44" i="7"/>
  <c r="AU1" i="8"/>
  <c r="AV2" i="8"/>
  <c r="AK4" i="7"/>
  <c r="AL2" i="7"/>
  <c r="AV2" i="6"/>
  <c r="AU1" i="6"/>
  <c r="AL5" i="7" l="1"/>
  <c r="AI45" i="7"/>
  <c r="G45" i="7"/>
  <c r="P45" i="7"/>
  <c r="X45" i="7"/>
  <c r="AF45" i="7"/>
  <c r="J45" i="7"/>
  <c r="Y45" i="7"/>
  <c r="AG45" i="7"/>
  <c r="I45" i="7"/>
  <c r="AE45" i="7"/>
  <c r="Q45" i="7"/>
  <c r="AB45" i="7"/>
  <c r="AC45" i="7"/>
  <c r="A46" i="7"/>
  <c r="R45" i="7"/>
  <c r="Z45" i="7"/>
  <c r="AH45" i="7"/>
  <c r="AJ45" i="7"/>
  <c r="S45" i="7"/>
  <c r="AA45" i="7"/>
  <c r="T45" i="7"/>
  <c r="M45" i="7"/>
  <c r="V45" i="7"/>
  <c r="W45" i="7"/>
  <c r="K45" i="7"/>
  <c r="L45" i="7"/>
  <c r="U45" i="7"/>
  <c r="H45" i="7"/>
  <c r="N45" i="7"/>
  <c r="AD45" i="7"/>
  <c r="O45" i="7"/>
  <c r="AW2" i="8"/>
  <c r="AV1" i="8"/>
  <c r="AW2" i="6"/>
  <c r="AV1" i="6"/>
  <c r="AL4" i="7"/>
  <c r="AM2" i="7"/>
  <c r="AM5" i="7" l="1"/>
  <c r="L46" i="7"/>
  <c r="T46" i="7"/>
  <c r="AB46" i="7"/>
  <c r="AF46" i="7"/>
  <c r="Y46" i="7"/>
  <c r="H46" i="7"/>
  <c r="M46" i="7"/>
  <c r="U46" i="7"/>
  <c r="AC46" i="7"/>
  <c r="I46" i="7"/>
  <c r="V46" i="7"/>
  <c r="AD46" i="7"/>
  <c r="AK46" i="7"/>
  <c r="O46" i="7"/>
  <c r="AE46" i="7"/>
  <c r="X46" i="7"/>
  <c r="Z46" i="7"/>
  <c r="K46" i="7"/>
  <c r="AJ46" i="7"/>
  <c r="N46" i="7"/>
  <c r="J46" i="7"/>
  <c r="P46" i="7"/>
  <c r="G46" i="7"/>
  <c r="AI46" i="7"/>
  <c r="W46" i="7"/>
  <c r="A47" i="7"/>
  <c r="Q46" i="7"/>
  <c r="AH46" i="7"/>
  <c r="S46" i="7"/>
  <c r="AG46" i="7"/>
  <c r="R46" i="7"/>
  <c r="AA46" i="7"/>
  <c r="AX2" i="8"/>
  <c r="AW1" i="8"/>
  <c r="AN2" i="7"/>
  <c r="AM4" i="7"/>
  <c r="AW1" i="6"/>
  <c r="AX2" i="6"/>
  <c r="AN5" i="7" l="1"/>
  <c r="AK47" i="7"/>
  <c r="G47" i="7"/>
  <c r="P47" i="7"/>
  <c r="X47" i="7"/>
  <c r="AF47" i="7"/>
  <c r="S47" i="7"/>
  <c r="L47" i="7"/>
  <c r="AC47" i="7"/>
  <c r="AD47" i="7"/>
  <c r="AE47" i="7"/>
  <c r="H47" i="7"/>
  <c r="Q47" i="7"/>
  <c r="Y47" i="7"/>
  <c r="AG47" i="7"/>
  <c r="K47" i="7"/>
  <c r="AI47" i="7"/>
  <c r="AJ47" i="7"/>
  <c r="M47" i="7"/>
  <c r="V47" i="7"/>
  <c r="A48" i="7"/>
  <c r="I47" i="7"/>
  <c r="R47" i="7"/>
  <c r="Z47" i="7"/>
  <c r="AH47" i="7"/>
  <c r="AA47" i="7"/>
  <c r="T47" i="7"/>
  <c r="U47" i="7"/>
  <c r="O47" i="7"/>
  <c r="AB47" i="7"/>
  <c r="J47" i="7"/>
  <c r="AL47" i="7"/>
  <c r="W47" i="7"/>
  <c r="N47" i="7"/>
  <c r="AX1" i="8"/>
  <c r="AY2" i="8"/>
  <c r="AX1" i="6"/>
  <c r="AY2" i="6"/>
  <c r="AO2" i="7"/>
  <c r="AN4" i="7"/>
  <c r="AO5" i="7" l="1"/>
  <c r="AL48" i="7"/>
  <c r="K48" i="7"/>
  <c r="S48" i="7"/>
  <c r="AA48" i="7"/>
  <c r="AI48" i="7"/>
  <c r="AC48" i="7"/>
  <c r="P48" i="7"/>
  <c r="AG48" i="7"/>
  <c r="AM48" i="7"/>
  <c r="L48" i="7"/>
  <c r="T48" i="7"/>
  <c r="AB48" i="7"/>
  <c r="AJ48" i="7"/>
  <c r="M48" i="7"/>
  <c r="U48" i="7"/>
  <c r="AE48" i="7"/>
  <c r="X48" i="7"/>
  <c r="I48" i="7"/>
  <c r="AK48" i="7"/>
  <c r="AF48" i="7"/>
  <c r="Y48" i="7"/>
  <c r="R48" i="7"/>
  <c r="A49" i="7"/>
  <c r="N48" i="7"/>
  <c r="V48" i="7"/>
  <c r="AD48" i="7"/>
  <c r="H48" i="7"/>
  <c r="W48" i="7"/>
  <c r="Z48" i="7"/>
  <c r="O48" i="7"/>
  <c r="G48" i="7"/>
  <c r="Q48" i="7"/>
  <c r="AH48" i="7"/>
  <c r="J48" i="7"/>
  <c r="AZ2" i="8"/>
  <c r="AY1" i="8"/>
  <c r="AP2" i="7"/>
  <c r="AO4" i="7"/>
  <c r="AY1" i="6"/>
  <c r="AZ2" i="6"/>
  <c r="AP5" i="7" l="1"/>
  <c r="AM49" i="7"/>
  <c r="AN49" i="7"/>
  <c r="H49" i="7"/>
  <c r="R49" i="7"/>
  <c r="Z49" i="7"/>
  <c r="AH49" i="7"/>
  <c r="T49" i="7"/>
  <c r="I49" i="7"/>
  <c r="O49" i="7"/>
  <c r="A50" i="7"/>
  <c r="J49" i="7"/>
  <c r="K49" i="7"/>
  <c r="S49" i="7"/>
  <c r="AA49" i="7"/>
  <c r="AI49" i="7"/>
  <c r="AJ49" i="7"/>
  <c r="AD49" i="7"/>
  <c r="AL49" i="7"/>
  <c r="W49" i="7"/>
  <c r="AF49" i="7"/>
  <c r="Q49" i="7"/>
  <c r="L49" i="7"/>
  <c r="AB49" i="7"/>
  <c r="V49" i="7"/>
  <c r="G49" i="7"/>
  <c r="X49" i="7"/>
  <c r="M49" i="7"/>
  <c r="U49" i="7"/>
  <c r="AC49" i="7"/>
  <c r="AK49" i="7"/>
  <c r="N49" i="7"/>
  <c r="AE49" i="7"/>
  <c r="P49" i="7"/>
  <c r="Y49" i="7"/>
  <c r="AG49" i="7"/>
  <c r="BA2" i="8"/>
  <c r="AZ1" i="8"/>
  <c r="BA2" i="6"/>
  <c r="AZ1" i="6"/>
  <c r="AQ2" i="7"/>
  <c r="AP4" i="7"/>
  <c r="AQ5" i="7" l="1"/>
  <c r="AN50" i="7"/>
  <c r="H50" i="7"/>
  <c r="Q50" i="7"/>
  <c r="Y50" i="7"/>
  <c r="AG50" i="7"/>
  <c r="AH50" i="7"/>
  <c r="S50" i="7"/>
  <c r="U50" i="7"/>
  <c r="AD50" i="7"/>
  <c r="O50" i="7"/>
  <c r="A51" i="7"/>
  <c r="I50" i="7"/>
  <c r="R50" i="7"/>
  <c r="Z50" i="7"/>
  <c r="AO50" i="7"/>
  <c r="AI50" i="7"/>
  <c r="M50" i="7"/>
  <c r="K50" i="7"/>
  <c r="AA50" i="7"/>
  <c r="AC50" i="7"/>
  <c r="AL50" i="7"/>
  <c r="AE50" i="7"/>
  <c r="X50" i="7"/>
  <c r="L50" i="7"/>
  <c r="T50" i="7"/>
  <c r="AB50" i="7"/>
  <c r="AJ50" i="7"/>
  <c r="AK50" i="7"/>
  <c r="V50" i="7"/>
  <c r="W50" i="7"/>
  <c r="P50" i="7"/>
  <c r="G50" i="7"/>
  <c r="N50" i="7"/>
  <c r="AF50" i="7"/>
  <c r="J50" i="7"/>
  <c r="AM50" i="7"/>
  <c r="BA1" i="8"/>
  <c r="BB2" i="8"/>
  <c r="BA1" i="6"/>
  <c r="BB2" i="6"/>
  <c r="AR2" i="7"/>
  <c r="AQ4" i="7"/>
  <c r="AR5" i="7" l="1"/>
  <c r="AO51" i="7"/>
  <c r="AP51" i="7"/>
  <c r="M51" i="7"/>
  <c r="U51" i="7"/>
  <c r="AC51" i="7"/>
  <c r="AK51" i="7"/>
  <c r="H51" i="7"/>
  <c r="V51" i="7"/>
  <c r="AD51" i="7"/>
  <c r="AM51" i="7"/>
  <c r="G51" i="7"/>
  <c r="AF51" i="7"/>
  <c r="Q51" i="7"/>
  <c r="AJ51" i="7"/>
  <c r="N51" i="7"/>
  <c r="AL51" i="7"/>
  <c r="X51" i="7"/>
  <c r="AN51" i="7"/>
  <c r="Y51" i="7"/>
  <c r="L51" i="7"/>
  <c r="A52" i="7"/>
  <c r="O51" i="7"/>
  <c r="W51" i="7"/>
  <c r="AE51" i="7"/>
  <c r="AG51" i="7"/>
  <c r="T51" i="7"/>
  <c r="P51" i="7"/>
  <c r="I51" i="7"/>
  <c r="J51" i="7"/>
  <c r="R51" i="7"/>
  <c r="Z51" i="7"/>
  <c r="AH51" i="7"/>
  <c r="K51" i="7"/>
  <c r="S51" i="7"/>
  <c r="AA51" i="7"/>
  <c r="AI51" i="7"/>
  <c r="AB51" i="7"/>
  <c r="BC2" i="8"/>
  <c r="BB1" i="8"/>
  <c r="BB1" i="6"/>
  <c r="BC2" i="6"/>
  <c r="AR4" i="7"/>
  <c r="AS2" i="7"/>
  <c r="AS5" i="7" l="1"/>
  <c r="AP52" i="7"/>
  <c r="H52" i="7"/>
  <c r="O52" i="7"/>
  <c r="W52" i="7"/>
  <c r="AE52" i="7"/>
  <c r="AM52" i="7"/>
  <c r="AQ52" i="7"/>
  <c r="G52" i="7"/>
  <c r="X52" i="7"/>
  <c r="AF52" i="7"/>
  <c r="AN52" i="7"/>
  <c r="Q52" i="7"/>
  <c r="Y52" i="7"/>
  <c r="AH52" i="7"/>
  <c r="AA52" i="7"/>
  <c r="AC52" i="7"/>
  <c r="AD52" i="7"/>
  <c r="P52" i="7"/>
  <c r="AG52" i="7"/>
  <c r="R52" i="7"/>
  <c r="K52" i="7"/>
  <c r="M52" i="7"/>
  <c r="A53" i="7"/>
  <c r="J52" i="7"/>
  <c r="AO52" i="7"/>
  <c r="I52" i="7"/>
  <c r="AI52" i="7"/>
  <c r="AL52" i="7"/>
  <c r="Z52" i="7"/>
  <c r="S52" i="7"/>
  <c r="U52" i="7"/>
  <c r="N52" i="7"/>
  <c r="L52" i="7"/>
  <c r="T52" i="7"/>
  <c r="AB52" i="7"/>
  <c r="AJ52" i="7"/>
  <c r="AK52" i="7"/>
  <c r="V52" i="7"/>
  <c r="BD2" i="8"/>
  <c r="BC1" i="8"/>
  <c r="AS4" i="7"/>
  <c r="AT2" i="7"/>
  <c r="BD2" i="6"/>
  <c r="BC1" i="6"/>
  <c r="AT5" i="7" l="1"/>
  <c r="AQ53" i="7"/>
  <c r="A54" i="7"/>
  <c r="R53" i="7"/>
  <c r="Z53" i="7"/>
  <c r="AH53" i="7"/>
  <c r="AP53" i="7"/>
  <c r="S53" i="7"/>
  <c r="AI53" i="7"/>
  <c r="V53" i="7"/>
  <c r="W53" i="7"/>
  <c r="H53" i="7"/>
  <c r="AN53" i="7"/>
  <c r="AO53" i="7"/>
  <c r="K53" i="7"/>
  <c r="AA53" i="7"/>
  <c r="X53" i="7"/>
  <c r="J53" i="7"/>
  <c r="AR53" i="7"/>
  <c r="L53" i="7"/>
  <c r="T53" i="7"/>
  <c r="AB53" i="7"/>
  <c r="AJ53" i="7"/>
  <c r="M53" i="7"/>
  <c r="U53" i="7"/>
  <c r="AK53" i="7"/>
  <c r="AE53" i="7"/>
  <c r="Y53" i="7"/>
  <c r="AC53" i="7"/>
  <c r="AL53" i="7"/>
  <c r="O53" i="7"/>
  <c r="AF53" i="7"/>
  <c r="Q53" i="7"/>
  <c r="G53" i="7"/>
  <c r="N53" i="7"/>
  <c r="AD53" i="7"/>
  <c r="I53" i="7"/>
  <c r="AM53" i="7"/>
  <c r="P53" i="7"/>
  <c r="AG53" i="7"/>
  <c r="BE2" i="8"/>
  <c r="BD1" i="8"/>
  <c r="BD1" i="6"/>
  <c r="BE2" i="6"/>
  <c r="AT4" i="7"/>
  <c r="AU2" i="7"/>
  <c r="AU5" i="7" l="1"/>
  <c r="AR54" i="7"/>
  <c r="K54" i="7"/>
  <c r="S54" i="7"/>
  <c r="AA54" i="7"/>
  <c r="AI54" i="7"/>
  <c r="AQ54" i="7"/>
  <c r="O54" i="7"/>
  <c r="AM54" i="7"/>
  <c r="AF54" i="7"/>
  <c r="AG54" i="7"/>
  <c r="R54" i="7"/>
  <c r="L54" i="7"/>
  <c r="T54" i="7"/>
  <c r="AB54" i="7"/>
  <c r="AJ54" i="7"/>
  <c r="AE54" i="7"/>
  <c r="P54" i="7"/>
  <c r="AN54" i="7"/>
  <c r="I54" i="7"/>
  <c r="AO54" i="7"/>
  <c r="Z54" i="7"/>
  <c r="M54" i="7"/>
  <c r="U54" i="7"/>
  <c r="AC54" i="7"/>
  <c r="AK54" i="7"/>
  <c r="AS54" i="7"/>
  <c r="W54" i="7"/>
  <c r="X54" i="7"/>
  <c r="G54" i="7"/>
  <c r="N54" i="7"/>
  <c r="V54" i="7"/>
  <c r="AD54" i="7"/>
  <c r="AL54" i="7"/>
  <c r="H54" i="7"/>
  <c r="Q54" i="7"/>
  <c r="A55" i="7"/>
  <c r="AP54" i="7"/>
  <c r="J54" i="7"/>
  <c r="Y54" i="7"/>
  <c r="AH54" i="7"/>
  <c r="BF2" i="8"/>
  <c r="BE1" i="8"/>
  <c r="BE1" i="6"/>
  <c r="BF2" i="6"/>
  <c r="AV2" i="7"/>
  <c r="AU4" i="7"/>
  <c r="AV5" i="7" l="1"/>
  <c r="AS55" i="7"/>
  <c r="M55" i="7"/>
  <c r="U55" i="7"/>
  <c r="AC55" i="7"/>
  <c r="AK55" i="7"/>
  <c r="G55" i="7"/>
  <c r="V55" i="7"/>
  <c r="AL55" i="7"/>
  <c r="AF55" i="7"/>
  <c r="Q55" i="7"/>
  <c r="AG55" i="7"/>
  <c r="R55" i="7"/>
  <c r="AT55" i="7"/>
  <c r="AQ55" i="7"/>
  <c r="L55" i="7"/>
  <c r="N55" i="7"/>
  <c r="AD55" i="7"/>
  <c r="AN55" i="7"/>
  <c r="AA55" i="7"/>
  <c r="AJ55" i="7"/>
  <c r="H55" i="7"/>
  <c r="O55" i="7"/>
  <c r="W55" i="7"/>
  <c r="AE55" i="7"/>
  <c r="AM55" i="7"/>
  <c r="I55" i="7"/>
  <c r="P55" i="7"/>
  <c r="X55" i="7"/>
  <c r="Y55" i="7"/>
  <c r="J55" i="7"/>
  <c r="AP55" i="7"/>
  <c r="S55" i="7"/>
  <c r="AB55" i="7"/>
  <c r="A56" i="7"/>
  <c r="AO55" i="7"/>
  <c r="Z55" i="7"/>
  <c r="K55" i="7"/>
  <c r="T55" i="7"/>
  <c r="AH55" i="7"/>
  <c r="AI55" i="7"/>
  <c r="AR55" i="7"/>
  <c r="BF1" i="8"/>
  <c r="BG2" i="8"/>
  <c r="BF1" i="6"/>
  <c r="BG2" i="6"/>
  <c r="AW2" i="7"/>
  <c r="AV4" i="7"/>
  <c r="AW5" i="7" l="1"/>
  <c r="AT56" i="7"/>
  <c r="M56" i="7"/>
  <c r="U56" i="7"/>
  <c r="AC56" i="7"/>
  <c r="AK56" i="7"/>
  <c r="AS56" i="7"/>
  <c r="W56" i="7"/>
  <c r="AM56" i="7"/>
  <c r="AQ56" i="7"/>
  <c r="G56" i="7"/>
  <c r="N56" i="7"/>
  <c r="V56" i="7"/>
  <c r="AD56" i="7"/>
  <c r="AL56" i="7"/>
  <c r="H56" i="7"/>
  <c r="AE56" i="7"/>
  <c r="AA56" i="7"/>
  <c r="O56" i="7"/>
  <c r="AN56" i="7"/>
  <c r="AJ56" i="7"/>
  <c r="I56" i="7"/>
  <c r="P56" i="7"/>
  <c r="X56" i="7"/>
  <c r="AF56" i="7"/>
  <c r="K56" i="7"/>
  <c r="AR56" i="7"/>
  <c r="AU56" i="7"/>
  <c r="J56" i="7"/>
  <c r="Q56" i="7"/>
  <c r="Y56" i="7"/>
  <c r="AG56" i="7"/>
  <c r="AO56" i="7"/>
  <c r="R56" i="7"/>
  <c r="AH56" i="7"/>
  <c r="S56" i="7"/>
  <c r="A57" i="7"/>
  <c r="Z56" i="7"/>
  <c r="AP56" i="7"/>
  <c r="AI56" i="7"/>
  <c r="L56" i="7"/>
  <c r="T56" i="7"/>
  <c r="AB56" i="7"/>
  <c r="BH2" i="8"/>
  <c r="BG1" i="8"/>
  <c r="BG1" i="6"/>
  <c r="BH2" i="6"/>
  <c r="AX2" i="7"/>
  <c r="AW4" i="7"/>
  <c r="AX5" i="7" l="1"/>
  <c r="G57" i="7"/>
  <c r="R57" i="7"/>
  <c r="Z57" i="7"/>
  <c r="AH57" i="7"/>
  <c r="AP57" i="7"/>
  <c r="AC57" i="7"/>
  <c r="AF57" i="7"/>
  <c r="AG57" i="7"/>
  <c r="K57" i="7"/>
  <c r="S57" i="7"/>
  <c r="AA57" i="7"/>
  <c r="AI57" i="7"/>
  <c r="AQ57" i="7"/>
  <c r="AV57" i="7"/>
  <c r="AS57" i="7"/>
  <c r="V57" i="7"/>
  <c r="X57" i="7"/>
  <c r="Q57" i="7"/>
  <c r="L57" i="7"/>
  <c r="T57" i="7"/>
  <c r="AB57" i="7"/>
  <c r="AJ57" i="7"/>
  <c r="AR57" i="7"/>
  <c r="U57" i="7"/>
  <c r="N57" i="7"/>
  <c r="AL57" i="7"/>
  <c r="J57" i="7"/>
  <c r="A58" i="7"/>
  <c r="M57" i="7"/>
  <c r="AK57" i="7"/>
  <c r="H57" i="7"/>
  <c r="AD57" i="7"/>
  <c r="AT57" i="7"/>
  <c r="P57" i="7"/>
  <c r="AO57" i="7"/>
  <c r="I57" i="7"/>
  <c r="O57" i="7"/>
  <c r="W57" i="7"/>
  <c r="AE57" i="7"/>
  <c r="AM57" i="7"/>
  <c r="AN57" i="7"/>
  <c r="Y57" i="7"/>
  <c r="AU57" i="7"/>
  <c r="BH1" i="8"/>
  <c r="BI2" i="8"/>
  <c r="BH1" i="6"/>
  <c r="BI2" i="6"/>
  <c r="AY2" i="7"/>
  <c r="AX4" i="7"/>
  <c r="AY5" i="7" l="1"/>
  <c r="AV58" i="7"/>
  <c r="J58" i="7"/>
  <c r="O58" i="7"/>
  <c r="W58" i="7"/>
  <c r="AE58" i="7"/>
  <c r="AM58" i="7"/>
  <c r="AU58" i="7"/>
  <c r="AC58" i="7"/>
  <c r="V58" i="7"/>
  <c r="A59" i="7"/>
  <c r="P58" i="7"/>
  <c r="X58" i="7"/>
  <c r="AF58" i="7"/>
  <c r="AN58" i="7"/>
  <c r="U58" i="7"/>
  <c r="AL58" i="7"/>
  <c r="H58" i="7"/>
  <c r="Q58" i="7"/>
  <c r="Y58" i="7"/>
  <c r="AG58" i="7"/>
  <c r="AO58" i="7"/>
  <c r="AK58" i="7"/>
  <c r="AD58" i="7"/>
  <c r="G58" i="7"/>
  <c r="R58" i="7"/>
  <c r="Z58" i="7"/>
  <c r="AH58" i="7"/>
  <c r="AP58" i="7"/>
  <c r="T58" i="7"/>
  <c r="AJ58" i="7"/>
  <c r="M58" i="7"/>
  <c r="AS58" i="7"/>
  <c r="I58" i="7"/>
  <c r="K58" i="7"/>
  <c r="S58" i="7"/>
  <c r="AA58" i="7"/>
  <c r="AI58" i="7"/>
  <c r="AQ58" i="7"/>
  <c r="AW58" i="7"/>
  <c r="L58" i="7"/>
  <c r="AB58" i="7"/>
  <c r="AR58" i="7"/>
  <c r="N58" i="7"/>
  <c r="AT58" i="7"/>
  <c r="BI1" i="8"/>
  <c r="BJ2" i="8"/>
  <c r="AZ2" i="7"/>
  <c r="AY4" i="7"/>
  <c r="BI1" i="6"/>
  <c r="BJ2" i="6"/>
  <c r="AZ5" i="7" l="1"/>
  <c r="AW59" i="7"/>
  <c r="A60" i="7"/>
  <c r="O59" i="7"/>
  <c r="W59" i="7"/>
  <c r="AE59" i="7"/>
  <c r="AM59" i="7"/>
  <c r="AU59" i="7"/>
  <c r="P59" i="7"/>
  <c r="X59" i="7"/>
  <c r="AF59" i="7"/>
  <c r="AN59" i="7"/>
  <c r="AV59" i="7"/>
  <c r="G59" i="7"/>
  <c r="AL59" i="7"/>
  <c r="H59" i="7"/>
  <c r="Q59" i="7"/>
  <c r="Y59" i="7"/>
  <c r="AG59" i="7"/>
  <c r="AO59" i="7"/>
  <c r="AX59" i="7"/>
  <c r="AC59" i="7"/>
  <c r="J59" i="7"/>
  <c r="I59" i="7"/>
  <c r="R59" i="7"/>
  <c r="Z59" i="7"/>
  <c r="AH59" i="7"/>
  <c r="AP59" i="7"/>
  <c r="AK59" i="7"/>
  <c r="V59" i="7"/>
  <c r="K59" i="7"/>
  <c r="S59" i="7"/>
  <c r="AA59" i="7"/>
  <c r="AI59" i="7"/>
  <c r="AQ59" i="7"/>
  <c r="AJ59" i="7"/>
  <c r="M59" i="7"/>
  <c r="AS59" i="7"/>
  <c r="N59" i="7"/>
  <c r="AT59" i="7"/>
  <c r="L59" i="7"/>
  <c r="T59" i="7"/>
  <c r="AB59" i="7"/>
  <c r="AR59" i="7"/>
  <c r="U59" i="7"/>
  <c r="AD59" i="7"/>
  <c r="BJ1" i="8"/>
  <c r="BK2" i="8"/>
  <c r="AZ4" i="7"/>
  <c r="BA2" i="7"/>
  <c r="BJ1" i="6"/>
  <c r="BK2" i="6"/>
  <c r="BA5" i="7" l="1"/>
  <c r="AX60" i="7"/>
  <c r="K60" i="7"/>
  <c r="S60" i="7"/>
  <c r="AA60" i="7"/>
  <c r="AI60" i="7"/>
  <c r="AQ60" i="7"/>
  <c r="AY60" i="7"/>
  <c r="L60" i="7"/>
  <c r="T60" i="7"/>
  <c r="AB60" i="7"/>
  <c r="AJ60" i="7"/>
  <c r="AR60" i="7"/>
  <c r="AC60" i="7"/>
  <c r="AS60" i="7"/>
  <c r="H60" i="7"/>
  <c r="AE60" i="7"/>
  <c r="AH60" i="7"/>
  <c r="AU60" i="7"/>
  <c r="AP60" i="7"/>
  <c r="M60" i="7"/>
  <c r="U60" i="7"/>
  <c r="AK60" i="7"/>
  <c r="W60" i="7"/>
  <c r="Z60" i="7"/>
  <c r="A61" i="7"/>
  <c r="N60" i="7"/>
  <c r="V60" i="7"/>
  <c r="AD60" i="7"/>
  <c r="AL60" i="7"/>
  <c r="AT60" i="7"/>
  <c r="O60" i="7"/>
  <c r="AM60" i="7"/>
  <c r="R60" i="7"/>
  <c r="G60" i="7"/>
  <c r="P60" i="7"/>
  <c r="X60" i="7"/>
  <c r="AF60" i="7"/>
  <c r="AN60" i="7"/>
  <c r="AV60" i="7"/>
  <c r="AG60" i="7"/>
  <c r="AW60" i="7"/>
  <c r="I60" i="7"/>
  <c r="Q60" i="7"/>
  <c r="Y60" i="7"/>
  <c r="AO60" i="7"/>
  <c r="J60" i="7"/>
  <c r="BK1" i="8"/>
  <c r="BL2" i="8"/>
  <c r="BA4" i="7"/>
  <c r="BB2" i="7"/>
  <c r="BL2" i="6"/>
  <c r="BK1" i="6"/>
  <c r="BB5" i="7" l="1"/>
  <c r="AY61" i="7"/>
  <c r="M61" i="7"/>
  <c r="U61" i="7"/>
  <c r="AC61" i="7"/>
  <c r="AK61" i="7"/>
  <c r="AS61" i="7"/>
  <c r="N61" i="7"/>
  <c r="AD61" i="7"/>
  <c r="AL61" i="7"/>
  <c r="Y61" i="7"/>
  <c r="Z61" i="7"/>
  <c r="S61" i="7"/>
  <c r="T61" i="7"/>
  <c r="G61" i="7"/>
  <c r="V61" i="7"/>
  <c r="AT61" i="7"/>
  <c r="AO61" i="7"/>
  <c r="AH61" i="7"/>
  <c r="K61" i="7"/>
  <c r="I61" i="7"/>
  <c r="O61" i="7"/>
  <c r="W61" i="7"/>
  <c r="AE61" i="7"/>
  <c r="AM61" i="7"/>
  <c r="AU61" i="7"/>
  <c r="AZ61" i="7"/>
  <c r="Q61" i="7"/>
  <c r="R61" i="7"/>
  <c r="AQ61" i="7"/>
  <c r="AJ61" i="7"/>
  <c r="H61" i="7"/>
  <c r="P61" i="7"/>
  <c r="X61" i="7"/>
  <c r="AF61" i="7"/>
  <c r="AN61" i="7"/>
  <c r="AV61" i="7"/>
  <c r="J61" i="7"/>
  <c r="AW61" i="7"/>
  <c r="A62" i="7"/>
  <c r="AX61" i="7"/>
  <c r="AA61" i="7"/>
  <c r="AB61" i="7"/>
  <c r="AG61" i="7"/>
  <c r="AP61" i="7"/>
  <c r="AI61" i="7"/>
  <c r="L61" i="7"/>
  <c r="AR61" i="7"/>
  <c r="BM2" i="8"/>
  <c r="BL1" i="8"/>
  <c r="BB4" i="7"/>
  <c r="BC2" i="7"/>
  <c r="BL1" i="6"/>
  <c r="BM2" i="6"/>
  <c r="BC5" i="7" l="1"/>
  <c r="AZ62" i="7"/>
  <c r="K62" i="7"/>
  <c r="S62" i="7"/>
  <c r="AA62" i="7"/>
  <c r="AI62" i="7"/>
  <c r="AQ62" i="7"/>
  <c r="AY62" i="7"/>
  <c r="L62" i="7"/>
  <c r="T62" i="7"/>
  <c r="AJ62" i="7"/>
  <c r="AR62" i="7"/>
  <c r="M62" i="7"/>
  <c r="AC62" i="7"/>
  <c r="AS62" i="7"/>
  <c r="AL62" i="7"/>
  <c r="AF62" i="7"/>
  <c r="Q62" i="7"/>
  <c r="AB62" i="7"/>
  <c r="U62" i="7"/>
  <c r="AK62" i="7"/>
  <c r="AT62" i="7"/>
  <c r="AG62" i="7"/>
  <c r="G62" i="7"/>
  <c r="Z62" i="7"/>
  <c r="I62" i="7"/>
  <c r="N62" i="7"/>
  <c r="V62" i="7"/>
  <c r="AD62" i="7"/>
  <c r="AW62" i="7"/>
  <c r="J62" i="7"/>
  <c r="O62" i="7"/>
  <c r="W62" i="7"/>
  <c r="AE62" i="7"/>
  <c r="AM62" i="7"/>
  <c r="AU62" i="7"/>
  <c r="BA62" i="7"/>
  <c r="P62" i="7"/>
  <c r="AN62" i="7"/>
  <c r="Y62" i="7"/>
  <c r="AH62" i="7"/>
  <c r="H62" i="7"/>
  <c r="X62" i="7"/>
  <c r="AV62" i="7"/>
  <c r="AO62" i="7"/>
  <c r="R62" i="7"/>
  <c r="AX62" i="7"/>
  <c r="A63" i="7"/>
  <c r="AP62" i="7"/>
  <c r="BN2" i="8"/>
  <c r="BM1" i="8"/>
  <c r="BD2" i="7"/>
  <c r="BC4" i="7"/>
  <c r="BM1" i="6"/>
  <c r="BN2" i="6"/>
  <c r="BD5" i="7" l="1"/>
  <c r="BA63" i="7"/>
  <c r="L63" i="7"/>
  <c r="T63" i="7"/>
  <c r="AB63" i="7"/>
  <c r="AJ63" i="7"/>
  <c r="AR63" i="7"/>
  <c r="AZ63" i="7"/>
  <c r="V63" i="7"/>
  <c r="AD63" i="7"/>
  <c r="AT63" i="7"/>
  <c r="W63" i="7"/>
  <c r="AU63" i="7"/>
  <c r="AF63" i="7"/>
  <c r="S63" i="7"/>
  <c r="AY63" i="7"/>
  <c r="M63" i="7"/>
  <c r="U63" i="7"/>
  <c r="AC63" i="7"/>
  <c r="AK63" i="7"/>
  <c r="AS63" i="7"/>
  <c r="A64" i="7"/>
  <c r="AL63" i="7"/>
  <c r="G63" i="7"/>
  <c r="AE63" i="7"/>
  <c r="H63" i="7"/>
  <c r="X63" i="7"/>
  <c r="AV63" i="7"/>
  <c r="AA63" i="7"/>
  <c r="N63" i="7"/>
  <c r="O63" i="7"/>
  <c r="AM63" i="7"/>
  <c r="P63" i="7"/>
  <c r="AN63" i="7"/>
  <c r="BB63" i="7"/>
  <c r="I63" i="7"/>
  <c r="Q63" i="7"/>
  <c r="Y63" i="7"/>
  <c r="AG63" i="7"/>
  <c r="AO63" i="7"/>
  <c r="AW63" i="7"/>
  <c r="Z63" i="7"/>
  <c r="AP63" i="7"/>
  <c r="AI63" i="7"/>
  <c r="J63" i="7"/>
  <c r="R63" i="7"/>
  <c r="AH63" i="7"/>
  <c r="AX63" i="7"/>
  <c r="K63" i="7"/>
  <c r="AQ63" i="7"/>
  <c r="BO2" i="8"/>
  <c r="BN1" i="8"/>
  <c r="BO2" i="6"/>
  <c r="BN1" i="6"/>
  <c r="BE2" i="7"/>
  <c r="BD4" i="7"/>
  <c r="BE5" i="7" l="1"/>
  <c r="BB64" i="7"/>
  <c r="G64" i="7"/>
  <c r="N64" i="7"/>
  <c r="V64" i="7"/>
  <c r="AD64" i="7"/>
  <c r="AL64" i="7"/>
  <c r="AT64" i="7"/>
  <c r="BA64" i="7"/>
  <c r="I64" i="7"/>
  <c r="O64" i="7"/>
  <c r="W64" i="7"/>
  <c r="AE64" i="7"/>
  <c r="AM64" i="7"/>
  <c r="AU64" i="7"/>
  <c r="J64" i="7"/>
  <c r="P64" i="7"/>
  <c r="X64" i="7"/>
  <c r="AF64" i="7"/>
  <c r="AN64" i="7"/>
  <c r="AV64" i="7"/>
  <c r="AX64" i="7"/>
  <c r="AI64" i="7"/>
  <c r="AZ64" i="7"/>
  <c r="AC64" i="7"/>
  <c r="A65" i="7"/>
  <c r="Q64" i="7"/>
  <c r="Y64" i="7"/>
  <c r="AG64" i="7"/>
  <c r="AO64" i="7"/>
  <c r="AW64" i="7"/>
  <c r="AP64" i="7"/>
  <c r="AA64" i="7"/>
  <c r="AY64" i="7"/>
  <c r="U64" i="7"/>
  <c r="AS64" i="7"/>
  <c r="H64" i="7"/>
  <c r="R64" i="7"/>
  <c r="Z64" i="7"/>
  <c r="AH64" i="7"/>
  <c r="S64" i="7"/>
  <c r="AR64" i="7"/>
  <c r="AK64" i="7"/>
  <c r="K64" i="7"/>
  <c r="AQ64" i="7"/>
  <c r="M64" i="7"/>
  <c r="L64" i="7"/>
  <c r="T64" i="7"/>
  <c r="AB64" i="7"/>
  <c r="AJ64" i="7"/>
  <c r="BC64" i="7"/>
  <c r="BP2" i="8"/>
  <c r="BO1" i="8"/>
  <c r="BF2" i="7"/>
  <c r="BE4" i="7"/>
  <c r="BO1" i="6"/>
  <c r="BP2" i="6"/>
  <c r="BF5" i="7" l="1"/>
  <c r="H65" i="7"/>
  <c r="O65" i="7"/>
  <c r="W65" i="7"/>
  <c r="AE65" i="7"/>
  <c r="AM65" i="7"/>
  <c r="AU65" i="7"/>
  <c r="BC65" i="7"/>
  <c r="J65" i="7"/>
  <c r="X65" i="7"/>
  <c r="AF65" i="7"/>
  <c r="AV65" i="7"/>
  <c r="Q65" i="7"/>
  <c r="AO65" i="7"/>
  <c r="AI65" i="7"/>
  <c r="BD65" i="7"/>
  <c r="G65" i="7"/>
  <c r="P65" i="7"/>
  <c r="AN65" i="7"/>
  <c r="AS65" i="7"/>
  <c r="AT65" i="7"/>
  <c r="I65" i="7"/>
  <c r="Y65" i="7"/>
  <c r="AG65" i="7"/>
  <c r="AW65" i="7"/>
  <c r="K65" i="7"/>
  <c r="AQ65" i="7"/>
  <c r="U65" i="7"/>
  <c r="V65" i="7"/>
  <c r="A66" i="7"/>
  <c r="R65" i="7"/>
  <c r="Z65" i="7"/>
  <c r="AH65" i="7"/>
  <c r="AP65" i="7"/>
  <c r="AX65" i="7"/>
  <c r="S65" i="7"/>
  <c r="AK65" i="7"/>
  <c r="AD65" i="7"/>
  <c r="AA65" i="7"/>
  <c r="AY65" i="7"/>
  <c r="M65" i="7"/>
  <c r="BA65" i="7"/>
  <c r="N65" i="7"/>
  <c r="BB65" i="7"/>
  <c r="L65" i="7"/>
  <c r="T65" i="7"/>
  <c r="AB65" i="7"/>
  <c r="AJ65" i="7"/>
  <c r="AR65" i="7"/>
  <c r="AZ65" i="7"/>
  <c r="AC65" i="7"/>
  <c r="AL65" i="7"/>
  <c r="BP1" i="8"/>
  <c r="BQ2" i="8"/>
  <c r="BG2" i="7"/>
  <c r="BF4" i="7"/>
  <c r="BQ2" i="6"/>
  <c r="BP1" i="6"/>
  <c r="BG5" i="7" l="1"/>
  <c r="G66" i="7"/>
  <c r="N66" i="7"/>
  <c r="V66" i="7"/>
  <c r="AD66" i="7"/>
  <c r="AL66" i="7"/>
  <c r="AT66" i="7"/>
  <c r="BB66" i="7"/>
  <c r="AM66" i="7"/>
  <c r="BC66" i="7"/>
  <c r="AF66" i="7"/>
  <c r="AV66" i="7"/>
  <c r="Q66" i="7"/>
  <c r="AQ66" i="7"/>
  <c r="T66" i="7"/>
  <c r="AZ66" i="7"/>
  <c r="M66" i="7"/>
  <c r="H66" i="7"/>
  <c r="O66" i="7"/>
  <c r="W66" i="7"/>
  <c r="AE66" i="7"/>
  <c r="AU66" i="7"/>
  <c r="P66" i="7"/>
  <c r="AN66" i="7"/>
  <c r="Y66" i="7"/>
  <c r="AW66" i="7"/>
  <c r="AC66" i="7"/>
  <c r="I66" i="7"/>
  <c r="X66" i="7"/>
  <c r="AO66" i="7"/>
  <c r="AR66" i="7"/>
  <c r="BA66" i="7"/>
  <c r="A67" i="7"/>
  <c r="AG66" i="7"/>
  <c r="BE66" i="7"/>
  <c r="BD66" i="7"/>
  <c r="J66" i="7"/>
  <c r="R66" i="7"/>
  <c r="Z66" i="7"/>
  <c r="AH66" i="7"/>
  <c r="AP66" i="7"/>
  <c r="AX66" i="7"/>
  <c r="L66" i="7"/>
  <c r="AK66" i="7"/>
  <c r="K66" i="7"/>
  <c r="S66" i="7"/>
  <c r="AA66" i="7"/>
  <c r="AI66" i="7"/>
  <c r="AY66" i="7"/>
  <c r="AB66" i="7"/>
  <c r="U66" i="7"/>
  <c r="AJ66" i="7"/>
  <c r="AS66" i="7"/>
  <c r="BQ1" i="8"/>
  <c r="BR2" i="8"/>
  <c r="BH2" i="7"/>
  <c r="BG4" i="7"/>
  <c r="BQ1" i="6"/>
  <c r="BR2" i="6"/>
  <c r="BH5" i="7" l="1"/>
  <c r="BE67" i="7"/>
  <c r="G67" i="7"/>
  <c r="N67" i="7"/>
  <c r="V67" i="7"/>
  <c r="AD67" i="7"/>
  <c r="AL67" i="7"/>
  <c r="AT67" i="7"/>
  <c r="BB67" i="7"/>
  <c r="H67" i="7"/>
  <c r="W67" i="7"/>
  <c r="AE67" i="7"/>
  <c r="AM67" i="7"/>
  <c r="BC67" i="7"/>
  <c r="AF67" i="7"/>
  <c r="BD67" i="7"/>
  <c r="Q67" i="7"/>
  <c r="AO67" i="7"/>
  <c r="A68" i="7"/>
  <c r="AH67" i="7"/>
  <c r="U67" i="7"/>
  <c r="BA67" i="7"/>
  <c r="O67" i="7"/>
  <c r="AU67" i="7"/>
  <c r="AN67" i="7"/>
  <c r="Y67" i="7"/>
  <c r="AW67" i="7"/>
  <c r="Z67" i="7"/>
  <c r="AX67" i="7"/>
  <c r="AS67" i="7"/>
  <c r="I67" i="7"/>
  <c r="P67" i="7"/>
  <c r="X67" i="7"/>
  <c r="AV67" i="7"/>
  <c r="J67" i="7"/>
  <c r="AG67" i="7"/>
  <c r="R67" i="7"/>
  <c r="AP67" i="7"/>
  <c r="AC67" i="7"/>
  <c r="K67" i="7"/>
  <c r="S67" i="7"/>
  <c r="AA67" i="7"/>
  <c r="AI67" i="7"/>
  <c r="AQ67" i="7"/>
  <c r="AY67" i="7"/>
  <c r="L67" i="7"/>
  <c r="T67" i="7"/>
  <c r="AJ67" i="7"/>
  <c r="AR67" i="7"/>
  <c r="M67" i="7"/>
  <c r="AK67" i="7"/>
  <c r="AB67" i="7"/>
  <c r="AZ67" i="7"/>
  <c r="BF67" i="7"/>
  <c r="BR1" i="8"/>
  <c r="BS2" i="8"/>
  <c r="BR1" i="6"/>
  <c r="BS2" i="6"/>
  <c r="BH4" i="7"/>
  <c r="BI2" i="7"/>
  <c r="BI5" i="7" l="1"/>
  <c r="BF68" i="7"/>
  <c r="I68" i="7"/>
  <c r="O68" i="7"/>
  <c r="W68" i="7"/>
  <c r="AE68" i="7"/>
  <c r="AM68" i="7"/>
  <c r="AU68" i="7"/>
  <c r="BC68" i="7"/>
  <c r="AN68" i="7"/>
  <c r="AV68" i="7"/>
  <c r="A69" i="7"/>
  <c r="AG68" i="7"/>
  <c r="AW68" i="7"/>
  <c r="G68" i="7"/>
  <c r="Z68" i="7"/>
  <c r="AP68" i="7"/>
  <c r="K68" i="7"/>
  <c r="AI68" i="7"/>
  <c r="J68" i="7"/>
  <c r="P68" i="7"/>
  <c r="X68" i="7"/>
  <c r="AF68" i="7"/>
  <c r="BD68" i="7"/>
  <c r="Q68" i="7"/>
  <c r="AO68" i="7"/>
  <c r="BE68" i="7"/>
  <c r="R68" i="7"/>
  <c r="AH68" i="7"/>
  <c r="AX68" i="7"/>
  <c r="BG68" i="7"/>
  <c r="Y68" i="7"/>
  <c r="AY68" i="7"/>
  <c r="L68" i="7"/>
  <c r="T68" i="7"/>
  <c r="AB68" i="7"/>
  <c r="AJ68" i="7"/>
  <c r="AR68" i="7"/>
  <c r="AZ68" i="7"/>
  <c r="AS68" i="7"/>
  <c r="N68" i="7"/>
  <c r="AD68" i="7"/>
  <c r="AT68" i="7"/>
  <c r="S68" i="7"/>
  <c r="AQ68" i="7"/>
  <c r="M68" i="7"/>
  <c r="U68" i="7"/>
  <c r="AC68" i="7"/>
  <c r="AK68" i="7"/>
  <c r="BA68" i="7"/>
  <c r="H68" i="7"/>
  <c r="V68" i="7"/>
  <c r="AL68" i="7"/>
  <c r="BB68" i="7"/>
  <c r="AA68" i="7"/>
  <c r="BS1" i="8"/>
  <c r="BT2" i="8"/>
  <c r="BI4" i="7"/>
  <c r="BJ2" i="7"/>
  <c r="BT2" i="6"/>
  <c r="BS1" i="6"/>
  <c r="BJ5" i="7" l="1"/>
  <c r="BG69" i="7"/>
  <c r="H69" i="7"/>
  <c r="R69" i="7"/>
  <c r="Z69" i="7"/>
  <c r="AH69" i="7"/>
  <c r="AP69" i="7"/>
  <c r="AX69" i="7"/>
  <c r="BF69" i="7"/>
  <c r="I69" i="7"/>
  <c r="K69" i="7"/>
  <c r="S69" i="7"/>
  <c r="AA69" i="7"/>
  <c r="AI69" i="7"/>
  <c r="AQ69" i="7"/>
  <c r="AY69" i="7"/>
  <c r="BB69" i="7"/>
  <c r="L69" i="7"/>
  <c r="T69" i="7"/>
  <c r="AB69" i="7"/>
  <c r="AJ69" i="7"/>
  <c r="AR69" i="7"/>
  <c r="AZ69" i="7"/>
  <c r="BH69" i="7"/>
  <c r="U69" i="7"/>
  <c r="AC69" i="7"/>
  <c r="AK69" i="7"/>
  <c r="BA69" i="7"/>
  <c r="N69" i="7"/>
  <c r="AT69" i="7"/>
  <c r="M69" i="7"/>
  <c r="AS69" i="7"/>
  <c r="V69" i="7"/>
  <c r="J69" i="7"/>
  <c r="O69" i="7"/>
  <c r="W69" i="7"/>
  <c r="AE69" i="7"/>
  <c r="AM69" i="7"/>
  <c r="AU69" i="7"/>
  <c r="BC69" i="7"/>
  <c r="G69" i="7"/>
  <c r="Y69" i="7"/>
  <c r="AO69" i="7"/>
  <c r="BE69" i="7"/>
  <c r="AL69" i="7"/>
  <c r="A70" i="7"/>
  <c r="P69" i="7"/>
  <c r="X69" i="7"/>
  <c r="AF69" i="7"/>
  <c r="AN69" i="7"/>
  <c r="AV69" i="7"/>
  <c r="BD69" i="7"/>
  <c r="Q69" i="7"/>
  <c r="AG69" i="7"/>
  <c r="AW69" i="7"/>
  <c r="AD69" i="7"/>
  <c r="BU2" i="8"/>
  <c r="BT1" i="8"/>
  <c r="BT1" i="6"/>
  <c r="BU2" i="6"/>
  <c r="BJ4" i="7"/>
  <c r="BK2" i="7"/>
  <c r="BK5" i="7" l="1"/>
  <c r="BH70" i="7"/>
  <c r="A71" i="7"/>
  <c r="O70" i="7"/>
  <c r="W70" i="7"/>
  <c r="AE70" i="7"/>
  <c r="AM70" i="7"/>
  <c r="AU70" i="7"/>
  <c r="BC70" i="7"/>
  <c r="P70" i="7"/>
  <c r="X70" i="7"/>
  <c r="AF70" i="7"/>
  <c r="AV70" i="7"/>
  <c r="Q70" i="7"/>
  <c r="Y70" i="7"/>
  <c r="AW70" i="7"/>
  <c r="Z70" i="7"/>
  <c r="AA70" i="7"/>
  <c r="AJ70" i="7"/>
  <c r="N70" i="7"/>
  <c r="G70" i="7"/>
  <c r="AN70" i="7"/>
  <c r="BD70" i="7"/>
  <c r="AG70" i="7"/>
  <c r="BE70" i="7"/>
  <c r="R70" i="7"/>
  <c r="BF70" i="7"/>
  <c r="AI70" i="7"/>
  <c r="BG70" i="7"/>
  <c r="AD70" i="7"/>
  <c r="H70" i="7"/>
  <c r="AO70" i="7"/>
  <c r="AH70" i="7"/>
  <c r="AX70" i="7"/>
  <c r="K70" i="7"/>
  <c r="AY70" i="7"/>
  <c r="AL70" i="7"/>
  <c r="I70" i="7"/>
  <c r="AP70" i="7"/>
  <c r="AQ70" i="7"/>
  <c r="AB70" i="7"/>
  <c r="AT70" i="7"/>
  <c r="S70" i="7"/>
  <c r="AZ70" i="7"/>
  <c r="J70" i="7"/>
  <c r="BB70" i="7"/>
  <c r="L70" i="7"/>
  <c r="T70" i="7"/>
  <c r="AR70" i="7"/>
  <c r="V70" i="7"/>
  <c r="BI70" i="7"/>
  <c r="M70" i="7"/>
  <c r="U70" i="7"/>
  <c r="AC70" i="7"/>
  <c r="AK70" i="7"/>
  <c r="AS70" i="7"/>
  <c r="BA70" i="7"/>
  <c r="BV2" i="8"/>
  <c r="BU1" i="8"/>
  <c r="BL2" i="7"/>
  <c r="BK4" i="7"/>
  <c r="BU1" i="6"/>
  <c r="BV2" i="6"/>
  <c r="BL5" i="7" l="1"/>
  <c r="BI71" i="7"/>
  <c r="M71" i="7"/>
  <c r="U71" i="7"/>
  <c r="AC71" i="7"/>
  <c r="AK71" i="7"/>
  <c r="AS71" i="7"/>
  <c r="BA71" i="7"/>
  <c r="N71" i="7"/>
  <c r="AD71" i="7"/>
  <c r="AT71" i="7"/>
  <c r="O71" i="7"/>
  <c r="AE71" i="7"/>
  <c r="BC71" i="7"/>
  <c r="AV71" i="7"/>
  <c r="BJ71" i="7"/>
  <c r="AG71" i="7"/>
  <c r="BE71" i="7"/>
  <c r="AB71" i="7"/>
  <c r="A72" i="7"/>
  <c r="V71" i="7"/>
  <c r="AL71" i="7"/>
  <c r="BB71" i="7"/>
  <c r="W71" i="7"/>
  <c r="AM71" i="7"/>
  <c r="AN71" i="7"/>
  <c r="Y71" i="7"/>
  <c r="AY71" i="7"/>
  <c r="AR71" i="7"/>
  <c r="H71" i="7"/>
  <c r="AU71" i="7"/>
  <c r="BD71" i="7"/>
  <c r="I71" i="7"/>
  <c r="AO71" i="7"/>
  <c r="T71" i="7"/>
  <c r="G71" i="7"/>
  <c r="P71" i="7"/>
  <c r="X71" i="7"/>
  <c r="AF71" i="7"/>
  <c r="Q71" i="7"/>
  <c r="AW71" i="7"/>
  <c r="AJ71" i="7"/>
  <c r="J71" i="7"/>
  <c r="R71" i="7"/>
  <c r="Z71" i="7"/>
  <c r="AH71" i="7"/>
  <c r="AP71" i="7"/>
  <c r="AX71" i="7"/>
  <c r="BF71" i="7"/>
  <c r="AQ71" i="7"/>
  <c r="L71" i="7"/>
  <c r="BH71" i="7"/>
  <c r="K71" i="7"/>
  <c r="S71" i="7"/>
  <c r="AA71" i="7"/>
  <c r="AI71" i="7"/>
  <c r="BG71" i="7"/>
  <c r="AZ71" i="7"/>
  <c r="BW2" i="8"/>
  <c r="BV1" i="8"/>
  <c r="BV1" i="6"/>
  <c r="BW2" i="6"/>
  <c r="BM2" i="7"/>
  <c r="BL4" i="7"/>
  <c r="BM5" i="7" l="1"/>
  <c r="BJ72" i="7"/>
  <c r="J72" i="7"/>
  <c r="Q72" i="7"/>
  <c r="Y72" i="7"/>
  <c r="AG72" i="7"/>
  <c r="AO72" i="7"/>
  <c r="AW72" i="7"/>
  <c r="BE72" i="7"/>
  <c r="AQ72" i="7"/>
  <c r="BG72" i="7"/>
  <c r="L72" i="7"/>
  <c r="AJ72" i="7"/>
  <c r="BH72" i="7"/>
  <c r="M72" i="7"/>
  <c r="AC72" i="7"/>
  <c r="BA72" i="7"/>
  <c r="A73" i="7"/>
  <c r="R72" i="7"/>
  <c r="Z72" i="7"/>
  <c r="AH72" i="7"/>
  <c r="AP72" i="7"/>
  <c r="AX72" i="7"/>
  <c r="BF72" i="7"/>
  <c r="AI72" i="7"/>
  <c r="T72" i="7"/>
  <c r="AR72" i="7"/>
  <c r="U72" i="7"/>
  <c r="AS72" i="7"/>
  <c r="K72" i="7"/>
  <c r="S72" i="7"/>
  <c r="AA72" i="7"/>
  <c r="AY72" i="7"/>
  <c r="AB72" i="7"/>
  <c r="AZ72" i="7"/>
  <c r="BK72" i="7"/>
  <c r="AK72" i="7"/>
  <c r="BI72" i="7"/>
  <c r="I72" i="7"/>
  <c r="N72" i="7"/>
  <c r="V72" i="7"/>
  <c r="AD72" i="7"/>
  <c r="AL72" i="7"/>
  <c r="AT72" i="7"/>
  <c r="BB72" i="7"/>
  <c r="P72" i="7"/>
  <c r="AF72" i="7"/>
  <c r="AV72" i="7"/>
  <c r="G72" i="7"/>
  <c r="O72" i="7"/>
  <c r="W72" i="7"/>
  <c r="AE72" i="7"/>
  <c r="AM72" i="7"/>
  <c r="AU72" i="7"/>
  <c r="BC72" i="7"/>
  <c r="H72" i="7"/>
  <c r="X72" i="7"/>
  <c r="AN72" i="7"/>
  <c r="BD72" i="7"/>
  <c r="BX2" i="8"/>
  <c r="BW1" i="8"/>
  <c r="BW1" i="6"/>
  <c r="BX2" i="6"/>
  <c r="BN2" i="7"/>
  <c r="BM4" i="7"/>
  <c r="BN5" i="7" l="1"/>
  <c r="BK73" i="7"/>
  <c r="I73" i="7"/>
  <c r="O73" i="7"/>
  <c r="W73" i="7"/>
  <c r="AE73" i="7"/>
  <c r="AM73" i="7"/>
  <c r="AU73" i="7"/>
  <c r="BC73" i="7"/>
  <c r="J73" i="7"/>
  <c r="X73" i="7"/>
  <c r="AF73" i="7"/>
  <c r="AV73" i="7"/>
  <c r="Y73" i="7"/>
  <c r="AW73" i="7"/>
  <c r="AP73" i="7"/>
  <c r="AI73" i="7"/>
  <c r="AZ73" i="7"/>
  <c r="N73" i="7"/>
  <c r="BJ73" i="7"/>
  <c r="P73" i="7"/>
  <c r="AN73" i="7"/>
  <c r="BD73" i="7"/>
  <c r="Q73" i="7"/>
  <c r="AO73" i="7"/>
  <c r="BL73" i="7"/>
  <c r="K73" i="7"/>
  <c r="AQ73" i="7"/>
  <c r="BH73" i="7"/>
  <c r="AL73" i="7"/>
  <c r="A74" i="7"/>
  <c r="A75" i="7" s="1"/>
  <c r="BM75" i="7" s="1"/>
  <c r="AG73" i="7"/>
  <c r="BE73" i="7"/>
  <c r="BF73" i="7"/>
  <c r="AA73" i="7"/>
  <c r="BG73" i="7"/>
  <c r="AD73" i="7"/>
  <c r="G73" i="7"/>
  <c r="R73" i="7"/>
  <c r="Z73" i="7"/>
  <c r="AH73" i="7"/>
  <c r="AX73" i="7"/>
  <c r="S73" i="7"/>
  <c r="AY73" i="7"/>
  <c r="AT73" i="7"/>
  <c r="L73" i="7"/>
  <c r="T73" i="7"/>
  <c r="AB73" i="7"/>
  <c r="AJ73" i="7"/>
  <c r="AR73" i="7"/>
  <c r="V73" i="7"/>
  <c r="M73" i="7"/>
  <c r="U73" i="7"/>
  <c r="AC73" i="7"/>
  <c r="AK73" i="7"/>
  <c r="AS73" i="7"/>
  <c r="BA73" i="7"/>
  <c r="BI73" i="7"/>
  <c r="H73" i="7"/>
  <c r="BB73" i="7"/>
  <c r="BY2" i="8"/>
  <c r="BX1" i="8"/>
  <c r="BO2" i="7"/>
  <c r="BN4" i="7"/>
  <c r="BX1" i="6"/>
  <c r="BY2" i="6"/>
  <c r="BN75" i="7" l="1"/>
  <c r="BO5" i="7"/>
  <c r="G75" i="7"/>
  <c r="A76"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L74" i="7"/>
  <c r="L74" i="7"/>
  <c r="T74" i="7"/>
  <c r="AB74" i="7"/>
  <c r="AJ74" i="7"/>
  <c r="AR74" i="7"/>
  <c r="AZ74" i="7"/>
  <c r="BH74" i="7"/>
  <c r="M74" i="7"/>
  <c r="U74" i="7"/>
  <c r="AC74" i="7"/>
  <c r="AK74" i="7"/>
  <c r="AS74" i="7"/>
  <c r="BA74" i="7"/>
  <c r="BI74" i="7"/>
  <c r="V74" i="7"/>
  <c r="AL74" i="7"/>
  <c r="BB74" i="7"/>
  <c r="AE74" i="7"/>
  <c r="AU74" i="7"/>
  <c r="X74" i="7"/>
  <c r="BD74" i="7"/>
  <c r="AA74" i="7"/>
  <c r="AD74" i="7"/>
  <c r="BJ74" i="7"/>
  <c r="AM74" i="7"/>
  <c r="AF74" i="7"/>
  <c r="K74" i="7"/>
  <c r="AQ74" i="7"/>
  <c r="N74" i="7"/>
  <c r="AT74" i="7"/>
  <c r="O74" i="7"/>
  <c r="BK74" i="7"/>
  <c r="J74" i="7"/>
  <c r="AV74" i="7"/>
  <c r="AI74" i="7"/>
  <c r="BG74" i="7"/>
  <c r="H74" i="7"/>
  <c r="W74" i="7"/>
  <c r="BC74" i="7"/>
  <c r="P74" i="7"/>
  <c r="AN74" i="7"/>
  <c r="AY74" i="7"/>
  <c r="G74" i="7"/>
  <c r="Q74" i="7"/>
  <c r="Y74" i="7"/>
  <c r="AG74" i="7"/>
  <c r="AO74" i="7"/>
  <c r="AW74" i="7"/>
  <c r="BE74" i="7"/>
  <c r="BM74" i="7"/>
  <c r="I74" i="7"/>
  <c r="R74" i="7"/>
  <c r="Z74" i="7"/>
  <c r="AH74" i="7"/>
  <c r="AP74" i="7"/>
  <c r="AX74" i="7"/>
  <c r="BF74" i="7"/>
  <c r="S74" i="7"/>
  <c r="BZ2" i="8"/>
  <c r="BY1" i="8"/>
  <c r="BY1" i="6"/>
  <c r="BZ2" i="6"/>
  <c r="BP2" i="7"/>
  <c r="BO4" i="7"/>
  <c r="G76" i="7" l="1"/>
  <c r="A77" i="7"/>
  <c r="H76" i="7"/>
  <c r="I76" i="7"/>
  <c r="J76" i="7"/>
  <c r="K76" i="7"/>
  <c r="L76" i="7"/>
  <c r="M76" i="7"/>
  <c r="N76" i="7"/>
  <c r="O76" i="7"/>
  <c r="P76" i="7"/>
  <c r="Q76" i="7"/>
  <c r="R76" i="7"/>
  <c r="S76" i="7"/>
  <c r="T76" i="7"/>
  <c r="U76" i="7"/>
  <c r="V76" i="7"/>
  <c r="W76" i="7"/>
  <c r="X76" i="7"/>
  <c r="Y76" i="7"/>
  <c r="Z76" i="7"/>
  <c r="AA76" i="7"/>
  <c r="AB76" i="7"/>
  <c r="AC76" i="7"/>
  <c r="AD76" i="7"/>
  <c r="AE76" i="7"/>
  <c r="AF76" i="7"/>
  <c r="AG76" i="7"/>
  <c r="AH76" i="7"/>
  <c r="AI76" i="7"/>
  <c r="AJ76" i="7"/>
  <c r="AK76" i="7"/>
  <c r="AL76" i="7"/>
  <c r="AM76" i="7"/>
  <c r="AN76" i="7"/>
  <c r="AO76" i="7"/>
  <c r="AP76" i="7"/>
  <c r="AQ76" i="7"/>
  <c r="AR76" i="7"/>
  <c r="AS76" i="7"/>
  <c r="AT76" i="7"/>
  <c r="AU76" i="7"/>
  <c r="AV76" i="7"/>
  <c r="AW76" i="7"/>
  <c r="AX76" i="7"/>
  <c r="AY76" i="7"/>
  <c r="AZ76" i="7"/>
  <c r="BA76" i="7"/>
  <c r="BB76" i="7"/>
  <c r="BC76" i="7"/>
  <c r="BD76" i="7"/>
  <c r="BE76" i="7"/>
  <c r="BF76" i="7"/>
  <c r="BG76" i="7"/>
  <c r="BH76" i="7"/>
  <c r="BI76" i="7"/>
  <c r="BJ76" i="7"/>
  <c r="BK76" i="7"/>
  <c r="BL76" i="7"/>
  <c r="BM76" i="7"/>
  <c r="BN76" i="7"/>
  <c r="BO77" i="7"/>
  <c r="BO76" i="7"/>
  <c r="BP5" i="7"/>
  <c r="BZ1" i="8"/>
  <c r="CA2" i="8"/>
  <c r="BP4" i="7"/>
  <c r="BQ2" i="7"/>
  <c r="BZ1" i="6"/>
  <c r="CA2" i="6"/>
  <c r="BP77" i="7" l="1"/>
  <c r="BQ5" i="7"/>
  <c r="G77" i="7"/>
  <c r="A78"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BC77" i="7"/>
  <c r="BD77" i="7"/>
  <c r="BE77" i="7"/>
  <c r="BF77" i="7"/>
  <c r="BG77" i="7"/>
  <c r="BH77" i="7"/>
  <c r="BI77" i="7"/>
  <c r="BJ77" i="7"/>
  <c r="BK77" i="7"/>
  <c r="BL77" i="7"/>
  <c r="BM77" i="7"/>
  <c r="BN77" i="7"/>
  <c r="CA1" i="8"/>
  <c r="CB2" i="8"/>
  <c r="CB2" i="6"/>
  <c r="CA1" i="6"/>
  <c r="BQ4" i="7"/>
  <c r="BR2" i="7"/>
  <c r="A79" i="7" l="1"/>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Q79" i="7"/>
  <c r="BR5" i="7"/>
  <c r="CC2" i="8"/>
  <c r="CB1" i="8"/>
  <c r="BR4" i="7"/>
  <c r="BS2" i="7"/>
  <c r="CC2" i="6"/>
  <c r="CB1" i="6"/>
  <c r="BR79" i="7" l="1"/>
  <c r="BS5" i="7"/>
  <c r="G79" i="7"/>
  <c r="A80"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CC1" i="8"/>
  <c r="CD2" i="8"/>
  <c r="BT2" i="7"/>
  <c r="BS4" i="7"/>
  <c r="CC1" i="6"/>
  <c r="CD2" i="6"/>
  <c r="G80" i="7" l="1"/>
  <c r="A81"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S81" i="7"/>
  <c r="BS80" i="7"/>
  <c r="BT5" i="7"/>
  <c r="BR80" i="7"/>
  <c r="CE2" i="8"/>
  <c r="CD1" i="8"/>
  <c r="CE2" i="6"/>
  <c r="CD1" i="6"/>
  <c r="BU2" i="7"/>
  <c r="BT4" i="7"/>
  <c r="BT81" i="7" l="1"/>
  <c r="BU5" i="7"/>
  <c r="G81" i="7"/>
  <c r="A82"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CF2" i="8"/>
  <c r="CE1" i="8"/>
  <c r="CF2" i="6"/>
  <c r="CE1" i="6"/>
  <c r="BV2" i="7"/>
  <c r="BU4" i="7"/>
  <c r="G82" i="7" l="1"/>
  <c r="A83"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3" i="7"/>
  <c r="BU82" i="7"/>
  <c r="BV5" i="7"/>
  <c r="CG2" i="8"/>
  <c r="CF1" i="8"/>
  <c r="BW2" i="7"/>
  <c r="BV4" i="7"/>
  <c r="CG2" i="6"/>
  <c r="CF1" i="6"/>
  <c r="A84" i="7" l="1"/>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V84" i="7"/>
  <c r="BV83" i="7"/>
  <c r="BW5" i="7"/>
  <c r="CH2" i="8"/>
  <c r="CG1" i="8"/>
  <c r="CG1" i="6"/>
  <c r="CH2" i="6"/>
  <c r="BX2" i="7"/>
  <c r="BW4" i="7"/>
  <c r="BW84" i="7" l="1"/>
  <c r="BX5" i="7"/>
  <c r="A85" i="7"/>
  <c r="BW85" i="7" s="1"/>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CI2" i="8"/>
  <c r="CH1" i="8"/>
  <c r="BX4" i="7"/>
  <c r="BY2" i="7"/>
  <c r="CH1" i="6"/>
  <c r="CI2" i="6"/>
  <c r="BX85" i="7" l="1"/>
  <c r="BX86" i="7"/>
  <c r="BY5" i="7"/>
  <c r="A86"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CJ2" i="8"/>
  <c r="CI1" i="8"/>
  <c r="CJ2" i="6"/>
  <c r="CI1" i="6"/>
  <c r="BY4" i="7"/>
  <c r="BZ2" i="7"/>
  <c r="A87" i="7" l="1"/>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Y86" i="7"/>
  <c r="BY87" i="7"/>
  <c r="BZ5" i="7"/>
  <c r="CK2" i="8"/>
  <c r="CJ1" i="8"/>
  <c r="BZ4" i="7"/>
  <c r="CA2" i="7"/>
  <c r="CK2" i="6"/>
  <c r="CJ1" i="6"/>
  <c r="BZ87" i="7" l="1"/>
  <c r="CA5" i="7"/>
  <c r="G87" i="7"/>
  <c r="A88"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CL2" i="8"/>
  <c r="CK1" i="8"/>
  <c r="CB2" i="7"/>
  <c r="CA4" i="7"/>
  <c r="CK1" i="6"/>
  <c r="CL2" i="6"/>
  <c r="G88" i="7" l="1"/>
  <c r="A89"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A89" i="7"/>
  <c r="CB5" i="7"/>
  <c r="CL1" i="8"/>
  <c r="CM2" i="8"/>
  <c r="CM2" i="6"/>
  <c r="CL1" i="6"/>
  <c r="CC2" i="7"/>
  <c r="CB4" i="7"/>
  <c r="CB89" i="7" l="1"/>
  <c r="CC5" i="7"/>
  <c r="G89" i="7"/>
  <c r="A90"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M1" i="8"/>
  <c r="CN2" i="8"/>
  <c r="CN2" i="6"/>
  <c r="CM1" i="6"/>
  <c r="CD2" i="7"/>
  <c r="CC4" i="7"/>
  <c r="A91" i="7" l="1"/>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1" i="7"/>
  <c r="CC90" i="7"/>
  <c r="CD5" i="7"/>
  <c r="CN1" i="8"/>
  <c r="CO2" i="8"/>
  <c r="CE2" i="7"/>
  <c r="CD4" i="7"/>
  <c r="CO2" i="6"/>
  <c r="CN1" i="6"/>
  <c r="CD91" i="7" l="1"/>
  <c r="CE5" i="7"/>
  <c r="G91" i="7"/>
  <c r="A92"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O1" i="8"/>
  <c r="CP2" i="8"/>
  <c r="CO1" i="6"/>
  <c r="CP2" i="6"/>
  <c r="CF2" i="7"/>
  <c r="CE4" i="7"/>
  <c r="G92" i="7" l="1"/>
  <c r="A93"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E92" i="7"/>
  <c r="CE93" i="7"/>
  <c r="CF5" i="7"/>
  <c r="CD92" i="7"/>
  <c r="CP1" i="8"/>
  <c r="CQ2" i="8"/>
  <c r="CF4" i="7"/>
  <c r="CG2" i="7"/>
  <c r="CQ2" i="6"/>
  <c r="CP1" i="6"/>
  <c r="CF93" i="7" l="1"/>
  <c r="CG5" i="7"/>
  <c r="G93" i="7"/>
  <c r="A94"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Q1" i="8"/>
  <c r="CR2" i="8"/>
  <c r="CR2" i="6"/>
  <c r="CQ1" i="6"/>
  <c r="CG4" i="7"/>
  <c r="CH2" i="7"/>
  <c r="G94" i="7" l="1"/>
  <c r="A95"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G94" i="7"/>
  <c r="CG95" i="7"/>
  <c r="CH5" i="7"/>
  <c r="CF94" i="7"/>
  <c r="CS2" i="8"/>
  <c r="CR1" i="8"/>
  <c r="CH4" i="7"/>
  <c r="CI2" i="7"/>
  <c r="CR1" i="6"/>
  <c r="CS2" i="6"/>
  <c r="CH95" i="7" l="1"/>
  <c r="CI5" i="7"/>
  <c r="G95" i="7"/>
  <c r="A96"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T2" i="8"/>
  <c r="CS1" i="8"/>
  <c r="CS1" i="6"/>
  <c r="CT2" i="6"/>
  <c r="CJ2" i="7"/>
  <c r="CI4" i="7"/>
  <c r="A97" i="7" l="1"/>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I97" i="7"/>
  <c r="CI96" i="7"/>
  <c r="CJ5" i="7"/>
  <c r="CH96" i="7"/>
  <c r="CU2" i="8"/>
  <c r="CT1" i="8"/>
  <c r="CK2" i="7"/>
  <c r="CJ4" i="7"/>
  <c r="CU2" i="6"/>
  <c r="CT1" i="6"/>
  <c r="CJ97" i="7" l="1"/>
  <c r="CK5" i="7"/>
  <c r="G97" i="7"/>
  <c r="A98"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V2" i="8"/>
  <c r="CU1" i="8"/>
  <c r="CV2" i="6"/>
  <c r="CU1" i="6"/>
  <c r="CL2" i="7"/>
  <c r="CK4" i="7"/>
  <c r="G98" i="7" l="1"/>
  <c r="A99"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K99" i="7"/>
  <c r="CK98" i="7"/>
  <c r="CL5" i="7"/>
  <c r="CJ98" i="7"/>
  <c r="CV1" i="8"/>
  <c r="CW2" i="8"/>
  <c r="CW2" i="6"/>
  <c r="CV1" i="6"/>
  <c r="CM2" i="7"/>
  <c r="CL4" i="7"/>
  <c r="CL99" i="7" l="1"/>
  <c r="CM5" i="7"/>
  <c r="G99" i="7"/>
  <c r="A100"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W1" i="8"/>
  <c r="CX2" i="8"/>
  <c r="CN2" i="7"/>
  <c r="CM4" i="7"/>
  <c r="CW1" i="6"/>
  <c r="CX2" i="6"/>
  <c r="A101" i="7" l="1"/>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M100" i="7"/>
  <c r="CM101" i="7"/>
  <c r="CN5" i="7"/>
  <c r="CL100" i="7"/>
  <c r="CX1" i="8"/>
  <c r="CY2" i="8"/>
  <c r="CN4" i="7"/>
  <c r="CO2" i="7"/>
  <c r="CY2" i="6"/>
  <c r="CX1" i="6"/>
  <c r="CN101" i="7" l="1"/>
  <c r="CO5" i="7"/>
  <c r="A102"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Y1" i="8"/>
  <c r="CZ2" i="8"/>
  <c r="CZ2" i="6"/>
  <c r="CY1" i="6"/>
  <c r="CO4" i="7"/>
  <c r="CP2" i="7"/>
  <c r="G102" i="7" l="1"/>
  <c r="A103"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O103" i="7"/>
  <c r="CO102" i="7"/>
  <c r="CP5" i="7"/>
  <c r="CN102" i="7"/>
  <c r="DA2" i="8"/>
  <c r="CZ1" i="8"/>
  <c r="CP4" i="7"/>
  <c r="CQ2" i="7"/>
  <c r="DA2" i="6"/>
  <c r="CZ1" i="6"/>
  <c r="CP103" i="7" l="1"/>
  <c r="CQ5" i="7"/>
  <c r="G103" i="7"/>
  <c r="A104"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DB2" i="8"/>
  <c r="DA1" i="8"/>
  <c r="CR2" i="7"/>
  <c r="CQ4" i="7"/>
  <c r="DA1" i="6"/>
  <c r="DB2" i="6"/>
  <c r="A105" i="7" l="1"/>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Q105" i="7"/>
  <c r="CR5" i="7"/>
  <c r="DC2" i="8"/>
  <c r="DB1" i="8"/>
  <c r="CS2" i="7"/>
  <c r="CR4" i="7"/>
  <c r="DB1" i="6"/>
  <c r="DC2" i="6"/>
  <c r="CR105" i="7" l="1"/>
  <c r="CS5" i="7"/>
  <c r="G105" i="7"/>
  <c r="A106"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DD2" i="8"/>
  <c r="DC1" i="8"/>
  <c r="DD2" i="6"/>
  <c r="DC1" i="6"/>
  <c r="CT2" i="7"/>
  <c r="CS4" i="7"/>
  <c r="G106" i="7" l="1"/>
  <c r="A107"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S107" i="7"/>
  <c r="CT5" i="7"/>
  <c r="DE2" i="8"/>
  <c r="DD1" i="8"/>
  <c r="CU2" i="7"/>
  <c r="CT4" i="7"/>
  <c r="DD1" i="6"/>
  <c r="DE2" i="6"/>
  <c r="A108" i="7" l="1"/>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T108" i="7"/>
  <c r="CT107" i="7"/>
  <c r="CU5" i="7"/>
  <c r="DF2" i="8"/>
  <c r="DE1" i="8"/>
  <c r="CV2" i="7"/>
  <c r="CU4" i="7"/>
  <c r="DE1" i="6"/>
  <c r="DF2" i="6"/>
  <c r="CU108" i="7" l="1"/>
  <c r="CV5" i="7"/>
  <c r="A109"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DF1" i="8"/>
  <c r="DG2" i="8"/>
  <c r="DG2" i="6"/>
  <c r="DF1" i="6"/>
  <c r="CV4" i="7"/>
  <c r="CW2" i="7"/>
  <c r="G109" i="7" l="1"/>
  <c r="A110"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V109" i="7"/>
  <c r="CV110" i="7"/>
  <c r="CW5" i="7"/>
  <c r="CU109" i="7"/>
  <c r="DG1" i="8"/>
  <c r="DH2" i="8"/>
  <c r="CW4" i="7"/>
  <c r="CX2" i="7"/>
  <c r="DH2" i="6"/>
  <c r="DG1" i="6"/>
  <c r="CW110" i="7" l="1"/>
  <c r="CX5" i="7"/>
  <c r="G110" i="7"/>
  <c r="A111"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DI2" i="8"/>
  <c r="DH1" i="8"/>
  <c r="CX4" i="7"/>
  <c r="CY2" i="7"/>
  <c r="DI2" i="6"/>
  <c r="DH1" i="6"/>
  <c r="G111" i="7" l="1"/>
  <c r="A112"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2" i="7"/>
  <c r="CX111" i="7"/>
  <c r="CY5" i="7"/>
  <c r="DJ2" i="8"/>
  <c r="DI1" i="8"/>
  <c r="CZ2" i="7"/>
  <c r="CY4" i="7"/>
  <c r="DI1" i="6"/>
  <c r="DJ2" i="6"/>
  <c r="CY112" i="7" l="1"/>
  <c r="CZ5" i="7"/>
  <c r="G112" i="7"/>
  <c r="A113"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DK2" i="8"/>
  <c r="DJ1" i="8"/>
  <c r="DA2" i="7"/>
  <c r="CZ4" i="7"/>
  <c r="DK2" i="6"/>
  <c r="DJ1" i="6"/>
  <c r="G113" i="7" l="1"/>
  <c r="A114"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CZ114" i="7"/>
  <c r="DA5" i="7"/>
  <c r="DL2" i="8"/>
  <c r="DK1" i="8"/>
  <c r="DL2" i="6"/>
  <c r="DK1" i="6"/>
  <c r="DB2" i="7"/>
  <c r="DA4" i="7"/>
  <c r="DA114" i="7" l="1"/>
  <c r="DB5" i="7"/>
  <c r="G114" i="7"/>
  <c r="A115"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DM2" i="8"/>
  <c r="DL1" i="8"/>
  <c r="DC2" i="7"/>
  <c r="DB4" i="7"/>
  <c r="DM2" i="6"/>
  <c r="DL1" i="6"/>
  <c r="G115" i="7" l="1"/>
  <c r="A116"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B115" i="7"/>
  <c r="DB116" i="7"/>
  <c r="DC5" i="7"/>
  <c r="DA115" i="7"/>
  <c r="DN2" i="8"/>
  <c r="DM1" i="8"/>
  <c r="DM1" i="6"/>
  <c r="DN2" i="6"/>
  <c r="DD2" i="7"/>
  <c r="DC4" i="7"/>
  <c r="A117" i="7" l="1"/>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C116" i="7"/>
  <c r="DC117" i="7"/>
  <c r="DD5" i="7"/>
  <c r="DO2" i="8"/>
  <c r="DN1" i="8"/>
  <c r="DD4" i="7"/>
  <c r="DE2" i="7"/>
  <c r="DN1" i="6"/>
  <c r="DO2" i="6"/>
  <c r="A118" i="7" l="1"/>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D118" i="7"/>
  <c r="DD117" i="7"/>
  <c r="DE5" i="7"/>
  <c r="DP2" i="8"/>
  <c r="DO1" i="8"/>
  <c r="DP2" i="6"/>
  <c r="DO1" i="6"/>
  <c r="DE4" i="7"/>
  <c r="DF2" i="7"/>
  <c r="G118" i="7" l="1"/>
  <c r="A119"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E118" i="7"/>
  <c r="DE119" i="7"/>
  <c r="DF5" i="7"/>
  <c r="DQ2" i="8"/>
  <c r="DP1" i="8"/>
  <c r="DQ2" i="6"/>
  <c r="DP1" i="6"/>
  <c r="DF4" i="7"/>
  <c r="DG2" i="7"/>
  <c r="G119" i="7" l="1"/>
  <c r="A120"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F120" i="7"/>
  <c r="DF119" i="7"/>
  <c r="DG5" i="7"/>
  <c r="DR2" i="8"/>
  <c r="DQ1" i="8"/>
  <c r="DH2" i="7"/>
  <c r="DG4" i="7"/>
  <c r="DQ1" i="6"/>
  <c r="DR2" i="6"/>
  <c r="DG120" i="7" l="1"/>
  <c r="DH5" i="7"/>
  <c r="G120" i="7"/>
  <c r="A121"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R1" i="8"/>
  <c r="DS2" i="8"/>
  <c r="DI2" i="7"/>
  <c r="DH4" i="7"/>
  <c r="DS2" i="6"/>
  <c r="DR1" i="6"/>
  <c r="G121" i="7" l="1"/>
  <c r="A122"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H122" i="7"/>
  <c r="DI5" i="7"/>
  <c r="DS1" i="8"/>
  <c r="DT2" i="8"/>
  <c r="DT2" i="6"/>
  <c r="DS1" i="6"/>
  <c r="DJ2" i="7"/>
  <c r="DI4" i="7"/>
  <c r="DI122" i="7" l="1"/>
  <c r="DI123" i="7"/>
  <c r="DJ5" i="7"/>
  <c r="G122" i="7"/>
  <c r="A123"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T1" i="8"/>
  <c r="DU2" i="8"/>
  <c r="DK2" i="7"/>
  <c r="DJ4" i="7"/>
  <c r="DU2" i="6"/>
  <c r="DT1" i="6"/>
  <c r="A124" i="7" l="1"/>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J124" i="7"/>
  <c r="DJ123" i="7"/>
  <c r="DK5" i="7"/>
  <c r="DU1" i="8"/>
  <c r="DV2" i="8"/>
  <c r="DU1" i="6"/>
  <c r="DV2" i="6"/>
  <c r="DL2" i="7"/>
  <c r="DK4" i="7"/>
  <c r="DK124" i="7" l="1"/>
  <c r="DL5" i="7"/>
  <c r="G124" i="7"/>
  <c r="A125"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V1" i="8"/>
  <c r="DW2" i="8"/>
  <c r="DL4" i="7"/>
  <c r="DM2" i="7"/>
  <c r="DW2" i="6"/>
  <c r="DV1" i="6"/>
  <c r="G125" i="7" l="1"/>
  <c r="A126"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L125" i="7"/>
  <c r="DL126" i="7"/>
  <c r="DM5" i="7"/>
  <c r="DK125" i="7"/>
  <c r="DW1" i="8"/>
  <c r="DX2" i="8"/>
  <c r="DX2" i="6"/>
  <c r="DW1" i="6"/>
  <c r="DM4" i="7"/>
  <c r="DN2" i="7"/>
  <c r="DM126" i="7" l="1"/>
  <c r="DN5" i="7"/>
  <c r="G126" i="7"/>
  <c r="A127"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Y2" i="8"/>
  <c r="DX1" i="8"/>
  <c r="DX1" i="6"/>
  <c r="DY2" i="6"/>
  <c r="DN4" i="7"/>
  <c r="DO2" i="7"/>
  <c r="G127" i="7" l="1"/>
  <c r="A128"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N127" i="7"/>
  <c r="DN128" i="7"/>
  <c r="DO5" i="7"/>
  <c r="DM127" i="7"/>
  <c r="DZ2" i="8"/>
  <c r="DY1" i="8"/>
  <c r="DP2" i="7"/>
  <c r="DO4" i="7"/>
  <c r="DY1" i="6"/>
  <c r="DZ2" i="6"/>
  <c r="DO128" i="7" l="1"/>
  <c r="DP5" i="7"/>
  <c r="G128" i="7"/>
  <c r="A129"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EA2" i="8"/>
  <c r="DZ1" i="8"/>
  <c r="DQ2" i="7"/>
  <c r="DP4" i="7"/>
  <c r="EA2" i="6"/>
  <c r="DZ1" i="6"/>
  <c r="DP129" i="7" l="1"/>
  <c r="DQ5" i="7"/>
  <c r="G129" i="7"/>
  <c r="A130"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EB2" i="8"/>
  <c r="EA1" i="8"/>
  <c r="EB2" i="6"/>
  <c r="EA1" i="6"/>
  <c r="DR2" i="7"/>
  <c r="DQ4" i="7"/>
  <c r="G130" i="7" l="1"/>
  <c r="A131"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Q131" i="7"/>
  <c r="DQ130" i="7"/>
  <c r="DR5" i="7"/>
  <c r="DP130" i="7"/>
  <c r="EB1" i="8"/>
  <c r="EC2" i="8"/>
  <c r="DS2" i="7"/>
  <c r="DR4" i="7"/>
  <c r="EC2" i="6"/>
  <c r="EB1" i="6"/>
  <c r="DR131" i="7" l="1"/>
  <c r="DS5" i="7"/>
  <c r="G131" i="7"/>
  <c r="A132"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EC1" i="8"/>
  <c r="ED2" i="8"/>
  <c r="EC1" i="6"/>
  <c r="ED2" i="6"/>
  <c r="DT2" i="7"/>
  <c r="DS4" i="7"/>
  <c r="G132" i="7" l="1"/>
  <c r="A133"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S132" i="7"/>
  <c r="DS133" i="7"/>
  <c r="DT5" i="7"/>
  <c r="DR132" i="7"/>
  <c r="ED1" i="8"/>
  <c r="EE2" i="8"/>
  <c r="DT4" i="7"/>
  <c r="DU2" i="7"/>
  <c r="EE2" i="6"/>
  <c r="ED1" i="6"/>
  <c r="G133" i="7" l="1"/>
  <c r="A134"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T133" i="7"/>
  <c r="DT134" i="7"/>
  <c r="DU5" i="7"/>
  <c r="EE1" i="8"/>
  <c r="EF2" i="8"/>
  <c r="EF2" i="6"/>
  <c r="EE1" i="6"/>
  <c r="DU4" i="7"/>
  <c r="DV2" i="7"/>
  <c r="DU134" i="7" l="1"/>
  <c r="DV5"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EG2" i="8"/>
  <c r="EF1" i="8"/>
  <c r="EF1" i="6"/>
  <c r="DV4" i="7"/>
  <c r="DW2" i="7"/>
  <c r="DW5" i="7" l="1"/>
  <c r="DX5" i="7" s="1"/>
  <c r="DY5" i="7" s="1"/>
  <c r="EH2" i="8"/>
  <c r="EG1" i="8"/>
  <c r="DX2" i="7"/>
  <c r="DW4" i="7"/>
  <c r="EI2" i="8" l="1"/>
  <c r="EH1" i="8"/>
  <c r="DZ5" i="7"/>
  <c r="DY2" i="7"/>
  <c r="DX4" i="7"/>
  <c r="EI1" i="8" l="1"/>
  <c r="EJ2" i="8"/>
  <c r="DZ2" i="7"/>
  <c r="DY4" i="7"/>
  <c r="EA5" i="7"/>
  <c r="EJ1" i="8" l="1"/>
  <c r="EK2" i="8"/>
  <c r="EB5" i="7"/>
  <c r="EA2" i="7"/>
  <c r="DZ4" i="7"/>
  <c r="EK1" i="8" l="1"/>
  <c r="EL2" i="8"/>
  <c r="EB2" i="7"/>
  <c r="EA4" i="7"/>
  <c r="EC5" i="7"/>
  <c r="EL1" i="8" l="1"/>
  <c r="EM2" i="8"/>
  <c r="ED5" i="7"/>
  <c r="EB4" i="7"/>
  <c r="EC2" i="7"/>
  <c r="EM1" i="8" l="1"/>
  <c r="EN2" i="8"/>
  <c r="EC4" i="7"/>
  <c r="ED2" i="7"/>
  <c r="EE5" i="7"/>
  <c r="EO2" i="8" l="1"/>
  <c r="EN1" i="8"/>
  <c r="ED4" i="7"/>
  <c r="EE2" i="7"/>
  <c r="EF5" i="7"/>
  <c r="EO1" i="8" l="1"/>
  <c r="EP2" i="8"/>
  <c r="EG5" i="7"/>
  <c r="EF2" i="7"/>
  <c r="EE4" i="7"/>
  <c r="EP1" i="8" l="1"/>
  <c r="EQ2" i="8"/>
  <c r="EG2" i="7"/>
  <c r="EF4" i="7"/>
  <c r="EH5" i="7"/>
  <c r="ER2" i="8" l="1"/>
  <c r="EQ1" i="8"/>
  <c r="EH2" i="7"/>
  <c r="EG4" i="7"/>
  <c r="EI5" i="7"/>
  <c r="ES2" i="8" l="1"/>
  <c r="ER1" i="8"/>
  <c r="EI2" i="7"/>
  <c r="EH4" i="7"/>
  <c r="EJ5" i="7"/>
  <c r="ET2" i="8" l="1"/>
  <c r="ES1" i="8"/>
  <c r="EJ2" i="7"/>
  <c r="EI4" i="7"/>
  <c r="EK5" i="7"/>
  <c r="ET1" i="8" l="1"/>
  <c r="EU2" i="8"/>
  <c r="EL5" i="7"/>
  <c r="EJ4" i="7"/>
  <c r="EK2" i="7"/>
  <c r="EU1" i="8" l="1"/>
  <c r="EV2" i="8"/>
  <c r="EM5" i="7"/>
  <c r="EK4" i="7"/>
  <c r="EL2" i="7"/>
  <c r="EV1" i="8" l="1"/>
  <c r="EW2" i="8"/>
  <c r="EL4" i="7"/>
  <c r="EM2" i="7"/>
  <c r="EN5" i="7"/>
  <c r="EX2" i="8" l="1"/>
  <c r="EW1" i="8"/>
  <c r="EO5" i="7"/>
  <c r="EN2" i="7"/>
  <c r="EM4" i="7"/>
  <c r="EX1" i="8" l="1"/>
  <c r="EY2" i="8"/>
  <c r="EO2" i="7"/>
  <c r="EN4" i="7"/>
  <c r="EP5" i="7"/>
  <c r="EY1" i="8" l="1"/>
  <c r="EZ2" i="8"/>
  <c r="EP2" i="7"/>
  <c r="EO4" i="7"/>
  <c r="EQ5" i="7"/>
  <c r="EZ1" i="8" l="1"/>
  <c r="FA2" i="8"/>
  <c r="EQ2" i="7"/>
  <c r="EP4" i="7"/>
  <c r="ER5" i="7"/>
  <c r="FB2" i="8" l="1"/>
  <c r="FA1" i="8"/>
  <c r="ES5" i="7"/>
  <c r="ER2" i="7"/>
  <c r="EQ4" i="7"/>
  <c r="FB1" i="8" l="1"/>
  <c r="FC2" i="8"/>
  <c r="ER4" i="7"/>
  <c r="ES2" i="7"/>
  <c r="ET5" i="7"/>
  <c r="FD2" i="8" l="1"/>
  <c r="FC1" i="8"/>
  <c r="EU5" i="7"/>
  <c r="ES4" i="7"/>
  <c r="ET2" i="7"/>
  <c r="FD1" i="8" l="1"/>
  <c r="FE2" i="8"/>
  <c r="EV5" i="7"/>
  <c r="ET4" i="7"/>
  <c r="EU2" i="7"/>
  <c r="FE1" i="8" l="1"/>
  <c r="FF2" i="8"/>
  <c r="EW5" i="7"/>
  <c r="EV2" i="7"/>
  <c r="EU4" i="7"/>
  <c r="FG2" i="8" l="1"/>
  <c r="FF1" i="8"/>
  <c r="EW2" i="7"/>
  <c r="EV4" i="7"/>
  <c r="EX5" i="7"/>
  <c r="FG1" i="8" l="1"/>
  <c r="FH2" i="8"/>
  <c r="EX2" i="7"/>
  <c r="EW4" i="7"/>
  <c r="EY5" i="7"/>
  <c r="FH1" i="8" l="1"/>
  <c r="FI2" i="8"/>
  <c r="EZ5" i="7"/>
  <c r="EY2" i="7"/>
  <c r="EX4" i="7"/>
  <c r="FI1" i="8" l="1"/>
  <c r="FJ2" i="8"/>
  <c r="EZ2" i="7"/>
  <c r="EY4" i="7"/>
  <c r="FA5" i="7"/>
  <c r="FJ1" i="8" l="1"/>
  <c r="FK2" i="8"/>
  <c r="FB5" i="7"/>
  <c r="EZ4" i="7"/>
  <c r="FA2" i="7"/>
  <c r="FK1" i="8" l="1"/>
  <c r="FL2" i="8"/>
  <c r="FA4" i="7"/>
  <c r="FB2" i="7"/>
  <c r="FC5" i="7"/>
  <c r="FM2" i="8" l="1"/>
  <c r="FL1" i="8"/>
  <c r="FB4" i="7"/>
  <c r="FC2" i="7"/>
  <c r="FD5" i="7"/>
  <c r="FN2" i="8" l="1"/>
  <c r="FM1" i="8"/>
  <c r="FE5" i="7"/>
  <c r="FD2" i="7"/>
  <c r="FC4" i="7"/>
  <c r="FN1" i="8" l="1"/>
  <c r="FO2" i="8"/>
  <c r="FF5" i="7"/>
  <c r="FE2" i="7"/>
  <c r="FD4" i="7"/>
  <c r="FP2" i="8" l="1"/>
  <c r="FP1" i="8" s="1"/>
  <c r="FO1" i="8"/>
  <c r="FF2" i="7"/>
  <c r="FF4" i="7" s="1"/>
  <c r="FE4" i="7"/>
  <c r="F23" i="6" l="1"/>
  <c r="I23" i="6"/>
  <c r="E23" i="6"/>
  <c r="F20" i="6"/>
  <c r="E20" i="6"/>
  <c r="F19" i="6"/>
  <c r="H23" i="6"/>
  <c r="G20" i="6"/>
  <c r="G19" i="6"/>
  <c r="H20" i="6"/>
  <c r="I19" i="6"/>
  <c r="G23" i="6"/>
  <c r="J22" i="6"/>
  <c r="K22" i="6"/>
  <c r="J18" i="6"/>
  <c r="I20" i="6"/>
  <c r="J17" i="6"/>
  <c r="M23" i="6"/>
  <c r="L17" i="6"/>
  <c r="K17" i="6"/>
  <c r="J23" i="6"/>
  <c r="K18" i="6"/>
  <c r="K23" i="6"/>
  <c r="K19" i="6"/>
  <c r="L23" i="6"/>
  <c r="J19" i="6"/>
  <c r="J20" i="6"/>
  <c r="L22" i="6"/>
  <c r="H19" i="6"/>
  <c r="M20" i="6"/>
  <c r="M19" i="6"/>
  <c r="K20" i="6"/>
  <c r="M17" i="6"/>
  <c r="L20" i="6"/>
  <c r="L19" i="6"/>
  <c r="N19" i="6"/>
  <c r="N17" i="6"/>
  <c r="M18" i="6"/>
  <c r="L18" i="6"/>
  <c r="M22" i="6"/>
  <c r="N22" i="6"/>
  <c r="N18" i="6"/>
  <c r="N23" i="6"/>
  <c r="N20" i="6"/>
  <c r="D23" i="6" l="1"/>
  <c r="D20" i="6"/>
  <c r="I51" i="3" l="1"/>
  <c r="S22" i="6" s="1"/>
  <c r="H51" i="3"/>
  <c r="R22" i="6" s="1"/>
  <c r="F1" i="3"/>
  <c r="C1" i="3"/>
  <c r="CX6" i="4" l="1"/>
  <c r="CX4" i="4" s="1"/>
  <c r="F57" i="3"/>
  <c r="F52" i="3"/>
  <c r="F42" i="3"/>
  <c r="F8" i="3"/>
  <c r="F43" i="3"/>
  <c r="F9" i="3"/>
  <c r="F10" i="3"/>
  <c r="F56" i="3"/>
  <c r="F11" i="3"/>
  <c r="F12" i="3"/>
  <c r="F7" i="3"/>
  <c r="E12" i="4"/>
  <c r="E17" i="4"/>
  <c r="E18" i="4"/>
  <c r="E14" i="4"/>
  <c r="CH41" i="3" l="1"/>
  <c r="CR41" i="3"/>
  <c r="DL41" i="3"/>
  <c r="CZ41" i="3"/>
  <c r="CX41" i="3"/>
  <c r="CY41" i="3"/>
  <c r="BO41" i="3"/>
  <c r="BY41" i="3"/>
  <c r="DF41" i="3"/>
  <c r="DG41" i="3"/>
  <c r="DP41" i="3"/>
  <c r="BV41" i="3"/>
  <c r="BW41" i="3"/>
  <c r="BX41" i="3"/>
  <c r="CI41" i="3"/>
  <c r="DK41" i="3"/>
  <c r="DI41" i="3"/>
  <c r="BQ41" i="3"/>
  <c r="DH41" i="3"/>
  <c r="CG41" i="3"/>
  <c r="DN41" i="3"/>
  <c r="DO41" i="3"/>
  <c r="BU41" i="3"/>
  <c r="CD41" i="3"/>
  <c r="CE41" i="3"/>
  <c r="CF41" i="3"/>
  <c r="DM41" i="3"/>
  <c r="DU41" i="3"/>
  <c r="DR41" i="3"/>
  <c r="DQ41" i="3"/>
  <c r="CO41" i="3"/>
  <c r="DV41" i="3"/>
  <c r="BT41" i="3"/>
  <c r="CC41" i="3"/>
  <c r="CL41" i="3"/>
  <c r="CM41" i="3"/>
  <c r="CN41" i="3"/>
  <c r="DA41" i="3"/>
  <c r="CP41" i="3"/>
  <c r="CQ41" i="3"/>
  <c r="DS41" i="3"/>
  <c r="BP41" i="3"/>
  <c r="CW41" i="3"/>
  <c r="BR41" i="3"/>
  <c r="BS41" i="3"/>
  <c r="CB41" i="3"/>
  <c r="CK41" i="3"/>
  <c r="CT41" i="3"/>
  <c r="CU41" i="3"/>
  <c r="CV41" i="3"/>
  <c r="DJ41" i="3"/>
  <c r="DT41" i="3"/>
  <c r="DE41" i="3"/>
  <c r="BZ41" i="3"/>
  <c r="CA41" i="3"/>
  <c r="CJ41" i="3"/>
  <c r="CS41" i="3"/>
  <c r="DB41" i="3"/>
  <c r="DC41" i="3"/>
  <c r="DD41" i="3"/>
  <c r="AD6" i="4"/>
  <c r="AP6" i="4"/>
  <c r="CL6" i="4"/>
  <c r="CL4" i="4" s="1"/>
  <c r="BZ6" i="4"/>
  <c r="BZ4" i="4" s="1"/>
  <c r="R6" i="4"/>
  <c r="DJ6" i="4"/>
  <c r="DJ4" i="4" s="1"/>
  <c r="BB6" i="4"/>
  <c r="H41" i="3"/>
  <c r="R21" i="6" s="1"/>
  <c r="W41" i="3"/>
  <c r="AG21" i="6" s="1"/>
  <c r="Q41" i="3"/>
  <c r="AA21" i="6" s="1"/>
  <c r="R41" i="3"/>
  <c r="AB21" i="6" s="1"/>
  <c r="P41" i="3"/>
  <c r="Z21" i="6" s="1"/>
  <c r="F33" i="3"/>
  <c r="S41" i="3"/>
  <c r="AC21" i="6" s="1"/>
  <c r="K41" i="3"/>
  <c r="U21" i="6" s="1"/>
  <c r="I41" i="3"/>
  <c r="S21" i="6" s="1"/>
  <c r="G41" i="3"/>
  <c r="Q21" i="6" s="1"/>
  <c r="J41" i="3"/>
  <c r="T21" i="6" s="1"/>
  <c r="M41" i="3"/>
  <c r="W21" i="6" s="1"/>
  <c r="O41" i="3"/>
  <c r="Y21" i="6" s="1"/>
  <c r="N41" i="3"/>
  <c r="X21" i="6" s="1"/>
  <c r="L41" i="3"/>
  <c r="V21" i="6" s="1"/>
  <c r="F25" i="3"/>
  <c r="F16" i="3"/>
  <c r="R15" i="3"/>
  <c r="AB17" i="6" s="1"/>
  <c r="F55" i="3"/>
  <c r="AX15" i="3"/>
  <c r="BH17" i="6" s="1"/>
  <c r="BF15" i="3"/>
  <c r="BP17" i="6" s="1"/>
  <c r="AH15" i="3"/>
  <c r="AR17" i="6" s="1"/>
  <c r="Z15" i="3"/>
  <c r="AJ17" i="6" s="1"/>
  <c r="N15" i="3"/>
  <c r="X17" i="6" s="1"/>
  <c r="AG15" i="3"/>
  <c r="AQ17" i="6" s="1"/>
  <c r="Q15" i="3"/>
  <c r="AA17" i="6" s="1"/>
  <c r="AA15" i="3"/>
  <c r="AK17" i="6" s="1"/>
  <c r="AP15" i="3"/>
  <c r="AZ17" i="6" s="1"/>
  <c r="BL15" i="3"/>
  <c r="BV17" i="6" s="1"/>
  <c r="P15" i="3"/>
  <c r="Z17" i="6" s="1"/>
  <c r="AD15" i="3"/>
  <c r="AN17" i="6" s="1"/>
  <c r="I15" i="3"/>
  <c r="S17" i="6" s="1"/>
  <c r="S15" i="3"/>
  <c r="AC17" i="6" s="1"/>
  <c r="AZ15" i="3"/>
  <c r="BJ17" i="6" s="1"/>
  <c r="T15" i="3"/>
  <c r="AD17" i="6" s="1"/>
  <c r="H15" i="3"/>
  <c r="R17" i="6" s="1"/>
  <c r="BK15" i="3"/>
  <c r="BU17" i="6" s="1"/>
  <c r="V15" i="3"/>
  <c r="AF17" i="6" s="1"/>
  <c r="K15" i="3"/>
  <c r="U17" i="6" s="1"/>
  <c r="BH15" i="3"/>
  <c r="BR17" i="6" s="1"/>
  <c r="BC15" i="3"/>
  <c r="BM17" i="6" s="1"/>
  <c r="AY15" i="3"/>
  <c r="BI17" i="6" s="1"/>
  <c r="AJ15" i="3"/>
  <c r="AT17" i="6" s="1"/>
  <c r="G15" i="3"/>
  <c r="Q17" i="6" s="1"/>
  <c r="BD15" i="3"/>
  <c r="BN17" i="6" s="1"/>
  <c r="AU15" i="3"/>
  <c r="BE17" i="6" s="1"/>
  <c r="W15" i="3"/>
  <c r="AG17" i="6" s="1"/>
  <c r="BN15" i="3"/>
  <c r="BX17" i="6" s="1"/>
  <c r="AR15" i="3"/>
  <c r="BB17" i="6" s="1"/>
  <c r="BG15" i="3"/>
  <c r="BQ17" i="6" s="1"/>
  <c r="J15" i="3"/>
  <c r="T17" i="6" s="1"/>
  <c r="AV15" i="3"/>
  <c r="BF17" i="6" s="1"/>
  <c r="AM15" i="3"/>
  <c r="AW17" i="6" s="1"/>
  <c r="BJ15" i="3"/>
  <c r="BT17" i="6" s="1"/>
  <c r="BE15" i="3"/>
  <c r="BO17" i="6" s="1"/>
  <c r="BM15" i="3"/>
  <c r="BW17" i="6" s="1"/>
  <c r="AO15" i="3"/>
  <c r="AY17" i="6" s="1"/>
  <c r="AN15" i="3"/>
  <c r="AX17" i="6" s="1"/>
  <c r="BB15" i="3"/>
  <c r="BL17" i="6" s="1"/>
  <c r="AT15" i="3"/>
  <c r="BD17" i="6" s="1"/>
  <c r="AF15" i="3"/>
  <c r="AP17" i="6" s="1"/>
  <c r="AE15" i="3"/>
  <c r="AO17" i="6" s="1"/>
  <c r="AI15" i="3"/>
  <c r="AS17" i="6" s="1"/>
  <c r="AB15" i="3"/>
  <c r="AL17" i="6" s="1"/>
  <c r="AQ15" i="3"/>
  <c r="BA17" i="6" s="1"/>
  <c r="X15" i="3"/>
  <c r="AH17" i="6" s="1"/>
  <c r="O15" i="3"/>
  <c r="Y17" i="6" s="1"/>
  <c r="AL15" i="3"/>
  <c r="AV17" i="6" s="1"/>
  <c r="L15" i="3"/>
  <c r="V17" i="6" s="1"/>
  <c r="Y15" i="3"/>
  <c r="AI17" i="6" s="1"/>
  <c r="AW15" i="3"/>
  <c r="BG17" i="6" s="1"/>
  <c r="BI15" i="3"/>
  <c r="BS17" i="6" s="1"/>
  <c r="BA15" i="3"/>
  <c r="BK17" i="6" s="1"/>
  <c r="AS15" i="3"/>
  <c r="BC17" i="6" s="1"/>
  <c r="U15" i="3"/>
  <c r="AE17" i="6" s="1"/>
  <c r="M15" i="3"/>
  <c r="W17" i="6" s="1"/>
  <c r="AK15" i="3"/>
  <c r="AU17" i="6" s="1"/>
  <c r="AC15" i="3"/>
  <c r="AM17" i="6" s="1"/>
  <c r="F22" i="3"/>
  <c r="F28" i="3"/>
  <c r="E23" i="4"/>
  <c r="E22" i="4"/>
  <c r="AC20" i="4"/>
  <c r="E21" i="4"/>
  <c r="BJ20" i="4"/>
  <c r="AD20" i="4"/>
  <c r="AI20" i="4"/>
  <c r="BG20" i="4"/>
  <c r="F20" i="4"/>
  <c r="E27" i="4"/>
  <c r="Z20" i="4"/>
  <c r="Y20" i="4"/>
  <c r="BC20" i="4"/>
  <c r="AM20" i="4"/>
  <c r="Q20" i="4"/>
  <c r="P20" i="4"/>
  <c r="BE20" i="4"/>
  <c r="AY20" i="4"/>
  <c r="AZ20" i="4"/>
  <c r="AQ20" i="4"/>
  <c r="AX20" i="4"/>
  <c r="AW20" i="4"/>
  <c r="AB20" i="4"/>
  <c r="BA20" i="4"/>
  <c r="AS20" i="4"/>
  <c r="W20" i="4"/>
  <c r="U20" i="4"/>
  <c r="S20" i="4"/>
  <c r="H20" i="4"/>
  <c r="BB20" i="4"/>
  <c r="K20" i="4"/>
  <c r="V20" i="4"/>
  <c r="AT20" i="4"/>
  <c r="BI20" i="4"/>
  <c r="AP20" i="4"/>
  <c r="AO20" i="4"/>
  <c r="AN20" i="4"/>
  <c r="AE20" i="4"/>
  <c r="N20" i="4"/>
  <c r="E26" i="4"/>
  <c r="AH20" i="4"/>
  <c r="AG20" i="4"/>
  <c r="AF20" i="4"/>
  <c r="AR20" i="4"/>
  <c r="E25" i="4"/>
  <c r="AL20" i="4"/>
  <c r="AA20" i="4"/>
  <c r="J20" i="4"/>
  <c r="BK20" i="4"/>
  <c r="T20" i="4"/>
  <c r="R20" i="4"/>
  <c r="BL20" i="4"/>
  <c r="L20" i="4"/>
  <c r="BF20" i="4"/>
  <c r="AV20" i="4"/>
  <c r="BH20" i="4"/>
  <c r="X20" i="4"/>
  <c r="O20" i="4"/>
  <c r="AJ20" i="4"/>
  <c r="M20" i="4"/>
  <c r="BM20" i="4"/>
  <c r="I20" i="4"/>
  <c r="BD20" i="4"/>
  <c r="AU20" i="4"/>
  <c r="AK20" i="4"/>
  <c r="G20" i="4"/>
  <c r="E28" i="4"/>
  <c r="H17" i="6" l="1"/>
  <c r="E17" i="6"/>
  <c r="I17" i="6"/>
  <c r="F17" i="6"/>
  <c r="G17" i="6"/>
  <c r="CO4" i="3"/>
  <c r="CY21" i="6"/>
  <c r="DU4" i="3"/>
  <c r="EE21" i="6"/>
  <c r="CG4" i="3"/>
  <c r="CQ21" i="6"/>
  <c r="BW4" i="3"/>
  <c r="CG21" i="6"/>
  <c r="DM4" i="3"/>
  <c r="DW21" i="6"/>
  <c r="CT4" i="3"/>
  <c r="DD21" i="6"/>
  <c r="BR4" i="3"/>
  <c r="CB21" i="6"/>
  <c r="BV4" i="3"/>
  <c r="CF21" i="6"/>
  <c r="CF4" i="3"/>
  <c r="CP21" i="6"/>
  <c r="BZ4" i="3"/>
  <c r="CJ21" i="6"/>
  <c r="DE4" i="3"/>
  <c r="DO21" i="6"/>
  <c r="DH4" i="3"/>
  <c r="DR21" i="6"/>
  <c r="CI4" i="3"/>
  <c r="CS21" i="6"/>
  <c r="CW4" i="3"/>
  <c r="DG21" i="6"/>
  <c r="DP4" i="3"/>
  <c r="DZ21" i="6"/>
  <c r="DB4" i="3"/>
  <c r="DL21" i="6"/>
  <c r="BU4" i="3"/>
  <c r="CE21" i="6"/>
  <c r="DT4" i="3"/>
  <c r="ED21" i="6"/>
  <c r="DG4" i="3"/>
  <c r="DQ21" i="6"/>
  <c r="CJ4" i="3"/>
  <c r="CT21" i="6"/>
  <c r="DF4" i="3"/>
  <c r="DP21" i="6"/>
  <c r="E21" i="6"/>
  <c r="BS4" i="3"/>
  <c r="CC21" i="6"/>
  <c r="BY4" i="3"/>
  <c r="CI21" i="6"/>
  <c r="DD4" i="3"/>
  <c r="DN21" i="6"/>
  <c r="DO4" i="3"/>
  <c r="DY21" i="6"/>
  <c r="CV4" i="3"/>
  <c r="DF21" i="6"/>
  <c r="BO4" i="3"/>
  <c r="BY21" i="6"/>
  <c r="CD4" i="3"/>
  <c r="CN21" i="6"/>
  <c r="CY4" i="3"/>
  <c r="DI21" i="6"/>
  <c r="DV4" i="3"/>
  <c r="EF21" i="6"/>
  <c r="DI4" i="3"/>
  <c r="DS21" i="6"/>
  <c r="CX4" i="3"/>
  <c r="DH21" i="6"/>
  <c r="CM4" i="3"/>
  <c r="CW21" i="6"/>
  <c r="CZ4" i="3"/>
  <c r="DJ21" i="6"/>
  <c r="DR4" i="3"/>
  <c r="EB21" i="6"/>
  <c r="CE4" i="3"/>
  <c r="CO21" i="6"/>
  <c r="CK4" i="3"/>
  <c r="CU21" i="6"/>
  <c r="CQ4" i="3"/>
  <c r="DA21" i="6"/>
  <c r="CP4" i="3"/>
  <c r="CZ21" i="6"/>
  <c r="DA4" i="3"/>
  <c r="DK21" i="6"/>
  <c r="DL4" i="3"/>
  <c r="DV21" i="6"/>
  <c r="DC4" i="3"/>
  <c r="DM21" i="6"/>
  <c r="CS4" i="3"/>
  <c r="DC21" i="6"/>
  <c r="CA4" i="3"/>
  <c r="CK21" i="6"/>
  <c r="CB4" i="3"/>
  <c r="CL21" i="6"/>
  <c r="DS4" i="3"/>
  <c r="EC21" i="6"/>
  <c r="CC4" i="3"/>
  <c r="CM21" i="6"/>
  <c r="CR4" i="3"/>
  <c r="DB21" i="6"/>
  <c r="DQ4" i="3"/>
  <c r="EA21" i="6"/>
  <c r="DN4" i="3"/>
  <c r="DX21" i="6"/>
  <c r="DJ4" i="3"/>
  <c r="DT21" i="6"/>
  <c r="BQ4" i="3"/>
  <c r="CA21" i="6"/>
  <c r="CU4" i="3"/>
  <c r="DE21" i="6"/>
  <c r="DK4" i="3"/>
  <c r="DU21" i="6"/>
  <c r="BX4" i="3"/>
  <c r="CH21" i="6"/>
  <c r="BP4" i="3"/>
  <c r="BZ21" i="6"/>
  <c r="CN4" i="3"/>
  <c r="CX21" i="6"/>
  <c r="CL4" i="3"/>
  <c r="CV21" i="6"/>
  <c r="BT4" i="3"/>
  <c r="CD21" i="6"/>
  <c r="CH4" i="3"/>
  <c r="CR21" i="6"/>
  <c r="U41" i="3"/>
  <c r="AE21" i="6" s="1"/>
  <c r="V41" i="3"/>
  <c r="AF21" i="6" s="1"/>
  <c r="AA41" i="3"/>
  <c r="AK21" i="6" s="1"/>
  <c r="T41" i="3"/>
  <c r="AD21" i="6" s="1"/>
  <c r="E20" i="4"/>
  <c r="D17" i="6" l="1"/>
  <c r="M21" i="6"/>
  <c r="N21" i="6"/>
  <c r="J21" i="6"/>
  <c r="K21" i="6"/>
  <c r="L21" i="6"/>
  <c r="X41" i="3"/>
  <c r="AH21" i="6" s="1"/>
  <c r="AE41" i="3"/>
  <c r="AO21" i="6" s="1"/>
  <c r="Z41" i="3"/>
  <c r="AJ21" i="6" s="1"/>
  <c r="Y41" i="3"/>
  <c r="AI21" i="6" s="1"/>
  <c r="AC41" i="3" l="1"/>
  <c r="AM21" i="6" s="1"/>
  <c r="AD41" i="3"/>
  <c r="AN21" i="6" s="1"/>
  <c r="AI41" i="3"/>
  <c r="AS21" i="6" s="1"/>
  <c r="AB41" i="3"/>
  <c r="AL21" i="6" s="1"/>
  <c r="F21" i="6" l="1"/>
  <c r="AM41" i="3"/>
  <c r="AW21" i="6" s="1"/>
  <c r="AH41" i="3"/>
  <c r="AR21" i="6" s="1"/>
  <c r="AF41" i="3"/>
  <c r="AP21" i="6" s="1"/>
  <c r="AG41" i="3"/>
  <c r="AQ21" i="6" s="1"/>
  <c r="AK41" i="3" l="1"/>
  <c r="AU21" i="6" s="1"/>
  <c r="AL41" i="3"/>
  <c r="AV21" i="6" s="1"/>
  <c r="AJ41" i="3"/>
  <c r="AT21" i="6" s="1"/>
  <c r="AQ41" i="3"/>
  <c r="BA21" i="6" s="1"/>
  <c r="AU41" i="3" l="1"/>
  <c r="BE21" i="6" s="1"/>
  <c r="AN41" i="3"/>
  <c r="AX21" i="6" s="1"/>
  <c r="AP41" i="3"/>
  <c r="AZ21" i="6" s="1"/>
  <c r="AO41" i="3"/>
  <c r="AY21" i="6" s="1"/>
  <c r="AS41" i="3" l="1"/>
  <c r="BC21" i="6" s="1"/>
  <c r="AT41" i="3"/>
  <c r="BD21" i="6" s="1"/>
  <c r="AR41" i="3"/>
  <c r="BB21" i="6" s="1"/>
  <c r="AY41" i="3"/>
  <c r="BI21" i="6" s="1"/>
  <c r="AV41" i="3" l="1"/>
  <c r="BF21" i="6" s="1"/>
  <c r="AX41" i="3"/>
  <c r="BH21" i="6" s="1"/>
  <c r="AW41" i="3"/>
  <c r="BG21" i="6" s="1"/>
  <c r="BC41" i="3"/>
  <c r="BM21" i="6" s="1"/>
  <c r="BG41" i="3" l="1"/>
  <c r="BQ21" i="6" s="1"/>
  <c r="BA41" i="3"/>
  <c r="BK21" i="6" s="1"/>
  <c r="BB41" i="3"/>
  <c r="BL21" i="6" s="1"/>
  <c r="AZ41" i="3"/>
  <c r="BJ21" i="6" s="1"/>
  <c r="H21" i="6" l="1"/>
  <c r="BD41" i="3"/>
  <c r="BN21" i="6" s="1"/>
  <c r="BF41" i="3"/>
  <c r="BP21" i="6" s="1"/>
  <c r="BE41" i="3"/>
  <c r="BO21" i="6" s="1"/>
  <c r="BK41" i="3"/>
  <c r="BU21" i="6" s="1"/>
  <c r="BI41" i="3" l="1"/>
  <c r="BS21" i="6" s="1"/>
  <c r="BJ41" i="3"/>
  <c r="BT21" i="6" s="1"/>
  <c r="BH41" i="3"/>
  <c r="BR21" i="6" s="1"/>
  <c r="BL41" i="3" l="1"/>
  <c r="BV21" i="6" s="1"/>
  <c r="BN41" i="3"/>
  <c r="BX21" i="6" s="1"/>
  <c r="BM41" i="3"/>
  <c r="BW21" i="6" s="1"/>
  <c r="G21" i="6" l="1"/>
  <c r="I21" i="6"/>
  <c r="D21" i="6" s="1"/>
  <c r="F49" i="3" l="1"/>
  <c r="BM11" i="4" l="1"/>
  <c r="BM4" i="4" s="1"/>
  <c r="BL11" i="4"/>
  <c r="BL4" i="4" s="1"/>
  <c r="BF11" i="4"/>
  <c r="BF4" i="4" s="1"/>
  <c r="BE11" i="4"/>
  <c r="BE4" i="4" s="1"/>
  <c r="BD11" i="4"/>
  <c r="BD4" i="4" s="1"/>
  <c r="AX11" i="4"/>
  <c r="AX4" i="4" s="1"/>
  <c r="AW11" i="4"/>
  <c r="AW4" i="4" s="1"/>
  <c r="AV11" i="4"/>
  <c r="AV4" i="4" s="1"/>
  <c r="AP11" i="4"/>
  <c r="AP4" i="4" s="1"/>
  <c r="AO11" i="4"/>
  <c r="AO4" i="4" s="1"/>
  <c r="AN11" i="4"/>
  <c r="AN4" i="4" s="1"/>
  <c r="AI11" i="4"/>
  <c r="AI4" i="4" s="1"/>
  <c r="AH11" i="4"/>
  <c r="AH4" i="4" s="1"/>
  <c r="AG11" i="4"/>
  <c r="AG4" i="4" s="1"/>
  <c r="AF11" i="4"/>
  <c r="AF4" i="4" s="1"/>
  <c r="Z11" i="4"/>
  <c r="Z4" i="4" s="1"/>
  <c r="Y11" i="4"/>
  <c r="Y4" i="4" s="1"/>
  <c r="X11" i="4"/>
  <c r="X4" i="4" s="1"/>
  <c r="S11" i="4"/>
  <c r="S4" i="4" s="1"/>
  <c r="R11" i="4"/>
  <c r="R4" i="4" s="1"/>
  <c r="Q11" i="4"/>
  <c r="Q4" i="4" s="1"/>
  <c r="P11" i="4"/>
  <c r="P4" i="4" s="1"/>
  <c r="J11" i="4"/>
  <c r="J4" i="4" s="1"/>
  <c r="I11" i="4"/>
  <c r="I4" i="4" s="1"/>
  <c r="H11" i="4"/>
  <c r="H4" i="4" s="1"/>
  <c r="FH2" i="4"/>
  <c r="G2" i="4"/>
  <c r="G1" i="4" s="1"/>
  <c r="F1" i="4"/>
  <c r="BN24" i="3"/>
  <c r="BM24" i="3"/>
  <c r="BL24" i="3"/>
  <c r="BK24" i="3"/>
  <c r="BJ24" i="3"/>
  <c r="BI24" i="3"/>
  <c r="BH24" i="3"/>
  <c r="BG24" i="3"/>
  <c r="BF24" i="3"/>
  <c r="BE24" i="3"/>
  <c r="BD24" i="3"/>
  <c r="BC24" i="3"/>
  <c r="BB24" i="3"/>
  <c r="BA24" i="3"/>
  <c r="AZ24" i="3"/>
  <c r="AY24" i="3"/>
  <c r="AX24"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Q18" i="6" s="1"/>
  <c r="BN6" i="3"/>
  <c r="BX16" i="6" s="1"/>
  <c r="BM6" i="3"/>
  <c r="BW16" i="6" s="1"/>
  <c r="BL6" i="3"/>
  <c r="BV16" i="6" s="1"/>
  <c r="BK6" i="3"/>
  <c r="BU16" i="6" s="1"/>
  <c r="BJ6" i="3"/>
  <c r="BT16" i="6" s="1"/>
  <c r="BI6" i="3"/>
  <c r="BS16" i="6" s="1"/>
  <c r="BH6" i="3"/>
  <c r="BR16" i="6" s="1"/>
  <c r="BG6" i="3"/>
  <c r="BQ16" i="6" s="1"/>
  <c r="BF6" i="3"/>
  <c r="BP16" i="6" s="1"/>
  <c r="BE6" i="3"/>
  <c r="BO16" i="6" s="1"/>
  <c r="BD6" i="3"/>
  <c r="BN16" i="6" s="1"/>
  <c r="BC6" i="3"/>
  <c r="BM16" i="6" s="1"/>
  <c r="BB6" i="3"/>
  <c r="BL16" i="6" s="1"/>
  <c r="BA6" i="3"/>
  <c r="BK16" i="6" s="1"/>
  <c r="AZ6" i="3"/>
  <c r="BJ16" i="6" s="1"/>
  <c r="AY6" i="3"/>
  <c r="BI16" i="6" s="1"/>
  <c r="AX6" i="3"/>
  <c r="BH16" i="6" s="1"/>
  <c r="AW6" i="3"/>
  <c r="BG16" i="6" s="1"/>
  <c r="AV6" i="3"/>
  <c r="BF16" i="6" s="1"/>
  <c r="AU6" i="3"/>
  <c r="BE16" i="6" s="1"/>
  <c r="AT6" i="3"/>
  <c r="BD16" i="6" s="1"/>
  <c r="AS6" i="3"/>
  <c r="BC16" i="6" s="1"/>
  <c r="AR6" i="3"/>
  <c r="BB16" i="6" s="1"/>
  <c r="AQ6" i="3"/>
  <c r="BA16" i="6" s="1"/>
  <c r="AP6" i="3"/>
  <c r="AZ16" i="6" s="1"/>
  <c r="AO6" i="3"/>
  <c r="AY16" i="6" s="1"/>
  <c r="AN6" i="3"/>
  <c r="AX16" i="6" s="1"/>
  <c r="AM6" i="3"/>
  <c r="AW16" i="6" s="1"/>
  <c r="AL6" i="3"/>
  <c r="AV16" i="6" s="1"/>
  <c r="AK6" i="3"/>
  <c r="AU16" i="6" s="1"/>
  <c r="AJ6" i="3"/>
  <c r="AT16" i="6" s="1"/>
  <c r="AI6" i="3"/>
  <c r="AS16" i="6" s="1"/>
  <c r="AH6" i="3"/>
  <c r="AR16" i="6" s="1"/>
  <c r="AG6" i="3"/>
  <c r="AQ16" i="6" s="1"/>
  <c r="AF6" i="3"/>
  <c r="AP16" i="6" s="1"/>
  <c r="AE6" i="3"/>
  <c r="AO16" i="6" s="1"/>
  <c r="AD6" i="3"/>
  <c r="AN16" i="6" s="1"/>
  <c r="AC6" i="3"/>
  <c r="AM16" i="6" s="1"/>
  <c r="AB6" i="3"/>
  <c r="AL16" i="6" s="1"/>
  <c r="AA6" i="3"/>
  <c r="AK16" i="6" s="1"/>
  <c r="Z6" i="3"/>
  <c r="AJ16" i="6" s="1"/>
  <c r="Y6" i="3"/>
  <c r="AI16" i="6" s="1"/>
  <c r="X6" i="3"/>
  <c r="AH16" i="6" s="1"/>
  <c r="W6" i="3"/>
  <c r="AG16" i="6" s="1"/>
  <c r="V6" i="3"/>
  <c r="AF16" i="6" s="1"/>
  <c r="U6" i="3"/>
  <c r="AE16" i="6" s="1"/>
  <c r="T6" i="3"/>
  <c r="AD16" i="6" s="1"/>
  <c r="S6" i="3"/>
  <c r="AC16" i="6" s="1"/>
  <c r="R6" i="3"/>
  <c r="AB16" i="6" s="1"/>
  <c r="Q6" i="3"/>
  <c r="AA16" i="6" s="1"/>
  <c r="P6" i="3"/>
  <c r="Z16" i="6" s="1"/>
  <c r="O6" i="3"/>
  <c r="Y16" i="6" s="1"/>
  <c r="N6" i="3"/>
  <c r="X16" i="6" s="1"/>
  <c r="M6" i="3"/>
  <c r="W16" i="6" s="1"/>
  <c r="L6" i="3"/>
  <c r="V16" i="6" s="1"/>
  <c r="K6" i="3"/>
  <c r="U16" i="6" s="1"/>
  <c r="J6" i="3"/>
  <c r="T16" i="6" s="1"/>
  <c r="I6" i="3"/>
  <c r="S16" i="6" s="1"/>
  <c r="H6" i="3"/>
  <c r="R16" i="6" s="1"/>
  <c r="G6" i="3"/>
  <c r="FI2" i="3"/>
  <c r="H2" i="3"/>
  <c r="I2" i="3" s="1"/>
  <c r="J2" i="3" s="1"/>
  <c r="J1" i="3" s="1"/>
  <c r="G1" i="3"/>
  <c r="BX18" i="6" l="1"/>
  <c r="AR18" i="6"/>
  <c r="BU18" i="6"/>
  <c r="AV18" i="6"/>
  <c r="AQ18" i="6"/>
  <c r="AY18" i="6"/>
  <c r="AP18" i="6"/>
  <c r="S18" i="6"/>
  <c r="I4" i="3"/>
  <c r="AW18" i="6"/>
  <c r="AU18" i="6"/>
  <c r="BB18" i="6"/>
  <c r="AO18" i="6"/>
  <c r="AT18" i="6"/>
  <c r="U18" i="6"/>
  <c r="BD18" i="6"/>
  <c r="BJ18" i="6"/>
  <c r="BW18" i="6"/>
  <c r="R18" i="6"/>
  <c r="H4" i="3"/>
  <c r="BA18" i="6"/>
  <c r="AA18" i="6"/>
  <c r="AE18" i="6"/>
  <c r="BV18" i="6"/>
  <c r="AZ18" i="6"/>
  <c r="V18" i="6"/>
  <c r="X18" i="6"/>
  <c r="AD18" i="6"/>
  <c r="BL18" i="6"/>
  <c r="BN18" i="6"/>
  <c r="BP18" i="6"/>
  <c r="BC18" i="6"/>
  <c r="Y18" i="6"/>
  <c r="BH18" i="6"/>
  <c r="AF18" i="6"/>
  <c r="AH18" i="6"/>
  <c r="BQ18" i="6"/>
  <c r="AS18" i="6"/>
  <c r="W18" i="6"/>
  <c r="Z18" i="6"/>
  <c r="AB18" i="6"/>
  <c r="AC18" i="6"/>
  <c r="AI18" i="6"/>
  <c r="BR18" i="6"/>
  <c r="AX18" i="6"/>
  <c r="T18" i="6"/>
  <c r="BF18" i="6"/>
  <c r="BI18" i="6"/>
  <c r="BM18" i="6"/>
  <c r="BO18" i="6"/>
  <c r="AK18" i="6"/>
  <c r="BS18" i="6"/>
  <c r="BE18" i="6"/>
  <c r="BG18" i="6"/>
  <c r="BK18" i="6"/>
  <c r="AG18" i="6"/>
  <c r="AJ18" i="6"/>
  <c r="AL18" i="6"/>
  <c r="AM18" i="6"/>
  <c r="AN18" i="6"/>
  <c r="BT18" i="6"/>
  <c r="AP9" i="7"/>
  <c r="AP10" i="7" s="1"/>
  <c r="Y9" i="7"/>
  <c r="Y10" i="7" s="1"/>
  <c r="J9" i="7"/>
  <c r="J10" i="7" s="1"/>
  <c r="AA9" i="7"/>
  <c r="AA10" i="7" s="1"/>
  <c r="AJ9" i="7"/>
  <c r="AJ10" i="7" s="1"/>
  <c r="Z9" i="7"/>
  <c r="Z10" i="7" s="1"/>
  <c r="AH9" i="7"/>
  <c r="AH10" i="7" s="1"/>
  <c r="AW9" i="7"/>
  <c r="AW10" i="7" s="1"/>
  <c r="AG9" i="7"/>
  <c r="AG10" i="7" s="1"/>
  <c r="AO9" i="7"/>
  <c r="AO10" i="7" s="1"/>
  <c r="R9" i="7"/>
  <c r="R10" i="7" s="1"/>
  <c r="AI9" i="7"/>
  <c r="AI10" i="7" s="1"/>
  <c r="AY9" i="7"/>
  <c r="AY10" i="7" s="1"/>
  <c r="BG9" i="7"/>
  <c r="BG10" i="7" s="1"/>
  <c r="BE9" i="7"/>
  <c r="BE10" i="7" s="1"/>
  <c r="BM9" i="7"/>
  <c r="BM10" i="7" s="1"/>
  <c r="DR9" i="7"/>
  <c r="DR10" i="7" s="1"/>
  <c r="CU9" i="7"/>
  <c r="CU10" i="7" s="1"/>
  <c r="T9" i="7"/>
  <c r="T10" i="7" s="1"/>
  <c r="CC9" i="7"/>
  <c r="CC10" i="7" s="1"/>
  <c r="CK9" i="7"/>
  <c r="CK10" i="7" s="1"/>
  <c r="DA9" i="7"/>
  <c r="DA10" i="7" s="1"/>
  <c r="BP9" i="7"/>
  <c r="BP10" i="7" s="1"/>
  <c r="CF9" i="7"/>
  <c r="CF10" i="7" s="1"/>
  <c r="Q9" i="7"/>
  <c r="Q10" i="7" s="1"/>
  <c r="BU9" i="7"/>
  <c r="BU10" i="7" s="1"/>
  <c r="DI9" i="7"/>
  <c r="DI10" i="7" s="1"/>
  <c r="DQ9" i="7"/>
  <c r="DQ10" i="7" s="1"/>
  <c r="AX9" i="7"/>
  <c r="AX10" i="7" s="1"/>
  <c r="BN9" i="7"/>
  <c r="BN10" i="7" s="1"/>
  <c r="BV9" i="7"/>
  <c r="BV10" i="7" s="1"/>
  <c r="CD9" i="7"/>
  <c r="CD10" i="7" s="1"/>
  <c r="CL9" i="7"/>
  <c r="CL10" i="7" s="1"/>
  <c r="CT9" i="7"/>
  <c r="CT10" i="7" s="1"/>
  <c r="DB9" i="7"/>
  <c r="DB10" i="7" s="1"/>
  <c r="DJ9" i="7"/>
  <c r="DJ10" i="7" s="1"/>
  <c r="CE9" i="7"/>
  <c r="CE10" i="7" s="1"/>
  <c r="CM9" i="7"/>
  <c r="CM10" i="7" s="1"/>
  <c r="DS9" i="7"/>
  <c r="DS10" i="7" s="1"/>
  <c r="Q16" i="6"/>
  <c r="F30" i="3"/>
  <c r="F24" i="3"/>
  <c r="F6" i="3"/>
  <c r="F41" i="3"/>
  <c r="E6" i="4"/>
  <c r="E16" i="4"/>
  <c r="K11" i="4"/>
  <c r="K4" i="4" s="1"/>
  <c r="AA11" i="4"/>
  <c r="AA4" i="4" s="1"/>
  <c r="AQ11" i="4"/>
  <c r="AQ4" i="4" s="1"/>
  <c r="AY11" i="4"/>
  <c r="AY4" i="4" s="1"/>
  <c r="BG11" i="4"/>
  <c r="BG4" i="4" s="1"/>
  <c r="H2" i="4"/>
  <c r="H1" i="4" s="1"/>
  <c r="F11" i="4"/>
  <c r="F4" i="4" s="1"/>
  <c r="N11" i="4"/>
  <c r="N4" i="4" s="1"/>
  <c r="V11" i="4"/>
  <c r="V4" i="4" s="1"/>
  <c r="AD11" i="4"/>
  <c r="AD4" i="4" s="1"/>
  <c r="AL11" i="4"/>
  <c r="AL4" i="4" s="1"/>
  <c r="AT11" i="4"/>
  <c r="AT4" i="4" s="1"/>
  <c r="BB11" i="4"/>
  <c r="BB4" i="4" s="1"/>
  <c r="BJ11" i="4"/>
  <c r="BJ4" i="4" s="1"/>
  <c r="G11" i="4"/>
  <c r="G4" i="4" s="1"/>
  <c r="O11" i="4"/>
  <c r="O4" i="4" s="1"/>
  <c r="W11" i="4"/>
  <c r="W4" i="4" s="1"/>
  <c r="AE11" i="4"/>
  <c r="AE4" i="4" s="1"/>
  <c r="AM11" i="4"/>
  <c r="AM4" i="4" s="1"/>
  <c r="AU11" i="4"/>
  <c r="AU4" i="4" s="1"/>
  <c r="BC11" i="4"/>
  <c r="BC4" i="4" s="1"/>
  <c r="BK11" i="4"/>
  <c r="BK4" i="4" s="1"/>
  <c r="L11" i="4"/>
  <c r="L4" i="4" s="1"/>
  <c r="T11" i="4"/>
  <c r="T4" i="4" s="1"/>
  <c r="AB11" i="4"/>
  <c r="AB4" i="4" s="1"/>
  <c r="AJ11" i="4"/>
  <c r="AJ4" i="4" s="1"/>
  <c r="AR11" i="4"/>
  <c r="AR4" i="4" s="1"/>
  <c r="AZ11" i="4"/>
  <c r="AZ4" i="4" s="1"/>
  <c r="BH11" i="4"/>
  <c r="BH4" i="4" s="1"/>
  <c r="M11" i="4"/>
  <c r="M4" i="4" s="1"/>
  <c r="U11" i="4"/>
  <c r="U4" i="4" s="1"/>
  <c r="AC11" i="4"/>
  <c r="AC4" i="4" s="1"/>
  <c r="AK11" i="4"/>
  <c r="AK4" i="4" s="1"/>
  <c r="AS11" i="4"/>
  <c r="AS4" i="4" s="1"/>
  <c r="BA11" i="4"/>
  <c r="BA4" i="4" s="1"/>
  <c r="BI11" i="4"/>
  <c r="BI4" i="4" s="1"/>
  <c r="FI2" i="4"/>
  <c r="K2" i="3"/>
  <c r="H1" i="3"/>
  <c r="I1" i="3"/>
  <c r="FJ2" i="3"/>
  <c r="E18" i="6" l="1"/>
  <c r="I18" i="6"/>
  <c r="G18" i="6"/>
  <c r="H18" i="6"/>
  <c r="F18" i="6"/>
  <c r="D18" i="6" s="1"/>
  <c r="F39" i="3"/>
  <c r="G35" i="3"/>
  <c r="N9" i="7"/>
  <c r="N10" i="7" s="1"/>
  <c r="BJ9" i="7"/>
  <c r="BJ10" i="7" s="1"/>
  <c r="DF9" i="7"/>
  <c r="DF10" i="7" s="1"/>
  <c r="AT9" i="7"/>
  <c r="AT10" i="7" s="1"/>
  <c r="CW9" i="7"/>
  <c r="CW10" i="7" s="1"/>
  <c r="AK9" i="7"/>
  <c r="AK10" i="7" s="1"/>
  <c r="CJ9" i="7"/>
  <c r="CJ10" i="7" s="1"/>
  <c r="X9" i="7"/>
  <c r="X10" i="7" s="1"/>
  <c r="O9" i="7"/>
  <c r="O10" i="7" s="1"/>
  <c r="BX9" i="7"/>
  <c r="BX10" i="7" s="1"/>
  <c r="AQ9" i="7"/>
  <c r="AQ10" i="7" s="1"/>
  <c r="BZ9" i="7"/>
  <c r="BZ10" i="7" s="1"/>
  <c r="CX9" i="7"/>
  <c r="CX10" i="7" s="1"/>
  <c r="AL9" i="7"/>
  <c r="AL10" i="7" s="1"/>
  <c r="CO9" i="7"/>
  <c r="CO10" i="7" s="1"/>
  <c r="AC9" i="7"/>
  <c r="AC10" i="7" s="1"/>
  <c r="CB9" i="7"/>
  <c r="CB10" i="7" s="1"/>
  <c r="P9" i="7"/>
  <c r="P10" i="7" s="1"/>
  <c r="BS9" i="7"/>
  <c r="BS10" i="7" s="1"/>
  <c r="BH9" i="7"/>
  <c r="BH10" i="7" s="1"/>
  <c r="S9" i="7"/>
  <c r="S10" i="7" s="1"/>
  <c r="AD9" i="7"/>
  <c r="AD10" i="7" s="1"/>
  <c r="CG9" i="7"/>
  <c r="CG10" i="7" s="1"/>
  <c r="U9" i="7"/>
  <c r="U10" i="7" s="1"/>
  <c r="BT9" i="7"/>
  <c r="BT10" i="7" s="1"/>
  <c r="H9" i="7"/>
  <c r="H10" i="7" s="1"/>
  <c r="BK9" i="7"/>
  <c r="BK10" i="7" s="1"/>
  <c r="AZ9" i="7"/>
  <c r="AZ10" i="7" s="1"/>
  <c r="K9" i="7"/>
  <c r="K10" i="7" s="1"/>
  <c r="CP9" i="7"/>
  <c r="CP10" i="7" s="1"/>
  <c r="CH9" i="7"/>
  <c r="CH10" i="7" s="1"/>
  <c r="V9" i="7"/>
  <c r="V10" i="7" s="1"/>
  <c r="BY9" i="7"/>
  <c r="BY10" i="7" s="1"/>
  <c r="M9" i="7"/>
  <c r="M10" i="7" s="1"/>
  <c r="BL9" i="7"/>
  <c r="BL10" i="7" s="1"/>
  <c r="DO9" i="7"/>
  <c r="DO10" i="7" s="1"/>
  <c r="DT9" i="7"/>
  <c r="DT10" i="7" s="1"/>
  <c r="AR9" i="7"/>
  <c r="AR10" i="7" s="1"/>
  <c r="BF9" i="7"/>
  <c r="BF10" i="7" s="1"/>
  <c r="BD9" i="7"/>
  <c r="BD10" i="7" s="1"/>
  <c r="AU9" i="7"/>
  <c r="AU10" i="7" s="1"/>
  <c r="AB9" i="7"/>
  <c r="AB10" i="7" s="1"/>
  <c r="CS9" i="7"/>
  <c r="CS10" i="7" s="1"/>
  <c r="DP9" i="7"/>
  <c r="DP10" i="7" s="1"/>
  <c r="DG9" i="7"/>
  <c r="DG10" i="7" s="1"/>
  <c r="DL9" i="7"/>
  <c r="DL10" i="7" s="1"/>
  <c r="BR9" i="7"/>
  <c r="BR10" i="7" s="1"/>
  <c r="DU9" i="7"/>
  <c r="DU10" i="7" s="1"/>
  <c r="BI9" i="7"/>
  <c r="BI10" i="7" s="1"/>
  <c r="DH9" i="7"/>
  <c r="DH10" i="7" s="1"/>
  <c r="AV9" i="7"/>
  <c r="AV10" i="7" s="1"/>
  <c r="AM9" i="7"/>
  <c r="AM10" i="7" s="1"/>
  <c r="DD9" i="7"/>
  <c r="DD10" i="7" s="1"/>
  <c r="L9" i="7"/>
  <c r="L10" i="7" s="1"/>
  <c r="DK9" i="7"/>
  <c r="DK10" i="7" s="1"/>
  <c r="I9" i="7"/>
  <c r="I10" i="7" s="1"/>
  <c r="DV9" i="7"/>
  <c r="DV10" i="7" s="1"/>
  <c r="CZ9" i="7"/>
  <c r="CZ10" i="7" s="1"/>
  <c r="CQ9" i="7"/>
  <c r="CQ10" i="7" s="1"/>
  <c r="CV9" i="7"/>
  <c r="CV10" i="7" s="1"/>
  <c r="BQ9" i="7"/>
  <c r="BQ10" i="7" s="1"/>
  <c r="DM9" i="7"/>
  <c r="DM10" i="7" s="1"/>
  <c r="BA9" i="7"/>
  <c r="BA10" i="7" s="1"/>
  <c r="AN9" i="7"/>
  <c r="AN10" i="7" s="1"/>
  <c r="DC9" i="7"/>
  <c r="DC10" i="7" s="1"/>
  <c r="DN9" i="7"/>
  <c r="DN10" i="7" s="1"/>
  <c r="BB9" i="7"/>
  <c r="BB10" i="7" s="1"/>
  <c r="DE9" i="7"/>
  <c r="DE10" i="7" s="1"/>
  <c r="AS9" i="7"/>
  <c r="AS10" i="7" s="1"/>
  <c r="CR9" i="7"/>
  <c r="CR10" i="7" s="1"/>
  <c r="AF9" i="7"/>
  <c r="AF10" i="7" s="1"/>
  <c r="CI9" i="7"/>
  <c r="CI10" i="7" s="1"/>
  <c r="W9" i="7"/>
  <c r="W10" i="7" s="1"/>
  <c r="CN9" i="7"/>
  <c r="CN10" i="7" s="1"/>
  <c r="BW9" i="7"/>
  <c r="BW10" i="7" s="1"/>
  <c r="J16" i="6"/>
  <c r="G16" i="6"/>
  <c r="L16" i="6"/>
  <c r="K16" i="6"/>
  <c r="E16" i="6"/>
  <c r="N16" i="6"/>
  <c r="F16" i="6"/>
  <c r="I16" i="6"/>
  <c r="M16" i="6"/>
  <c r="H16" i="6"/>
  <c r="F15" i="3"/>
  <c r="E11" i="4"/>
  <c r="I2" i="4"/>
  <c r="I1" i="4" s="1"/>
  <c r="FJ2" i="4"/>
  <c r="L2" i="3"/>
  <c r="K1" i="3"/>
  <c r="FK2" i="3"/>
  <c r="D16" i="6" l="1"/>
  <c r="Q19" i="6"/>
  <c r="E19" i="6" s="1"/>
  <c r="D19" i="6" s="1"/>
  <c r="F35" i="3"/>
  <c r="J2" i="4"/>
  <c r="K2" i="4" s="1"/>
  <c r="FK2" i="4"/>
  <c r="M2" i="3"/>
  <c r="L1" i="3"/>
  <c r="FL2" i="3"/>
  <c r="J1" i="4" l="1"/>
  <c r="FL2" i="4"/>
  <c r="L2" i="4"/>
  <c r="K1" i="4"/>
  <c r="N2" i="3"/>
  <c r="M1" i="3"/>
  <c r="FM2" i="3"/>
  <c r="M2" i="4" l="1"/>
  <c r="L1" i="4"/>
  <c r="FM2" i="4"/>
  <c r="O2" i="3"/>
  <c r="N1" i="3"/>
  <c r="FN2" i="3"/>
  <c r="N2" i="4" l="1"/>
  <c r="M1" i="4"/>
  <c r="FN2" i="4"/>
  <c r="P2" i="3"/>
  <c r="O1" i="3"/>
  <c r="FO2" i="3"/>
  <c r="N1" i="4" l="1"/>
  <c r="O2" i="4"/>
  <c r="FO2" i="4"/>
  <c r="Q2" i="3"/>
  <c r="P1" i="3"/>
  <c r="FP2" i="3"/>
  <c r="O1" i="4" l="1"/>
  <c r="P2" i="4"/>
  <c r="FP2" i="4"/>
  <c r="R2" i="3"/>
  <c r="Q1" i="3"/>
  <c r="FQ2" i="3"/>
  <c r="FQ2" i="4" l="1"/>
  <c r="P1" i="4"/>
  <c r="Q2" i="4"/>
  <c r="R1" i="3"/>
  <c r="S2" i="3"/>
  <c r="FR2" i="3"/>
  <c r="FR2" i="4" l="1"/>
  <c r="Q1" i="4"/>
  <c r="R2" i="4"/>
  <c r="T2" i="3"/>
  <c r="S1" i="3"/>
  <c r="FS2" i="3"/>
  <c r="FS2" i="4" l="1"/>
  <c r="S2" i="4"/>
  <c r="R1" i="4"/>
  <c r="U2" i="3"/>
  <c r="T1" i="3"/>
  <c r="FT2" i="3"/>
  <c r="T2" i="4" l="1"/>
  <c r="S1" i="4"/>
  <c r="FT2" i="4"/>
  <c r="V2" i="3"/>
  <c r="U1" i="3"/>
  <c r="FU2" i="3"/>
  <c r="FU2" i="4" l="1"/>
  <c r="U2" i="4"/>
  <c r="T1" i="4"/>
  <c r="V1" i="3"/>
  <c r="W2" i="3"/>
  <c r="FV2" i="3"/>
  <c r="V2" i="4" l="1"/>
  <c r="U1" i="4"/>
  <c r="FV2" i="4"/>
  <c r="W1" i="3"/>
  <c r="X2" i="3"/>
  <c r="FW2" i="3"/>
  <c r="V1" i="4" l="1"/>
  <c r="W2" i="4"/>
  <c r="FW2" i="4"/>
  <c r="Y2" i="3"/>
  <c r="X1" i="3"/>
  <c r="FX2" i="3"/>
  <c r="W1" i="4" l="1"/>
  <c r="X2" i="4"/>
  <c r="FX2" i="4"/>
  <c r="Z2" i="3"/>
  <c r="Y1" i="3"/>
  <c r="FY2" i="3"/>
  <c r="FY2" i="4" l="1"/>
  <c r="X1" i="4"/>
  <c r="Y2" i="4"/>
  <c r="Z1" i="3"/>
  <c r="AA2" i="3"/>
  <c r="FZ2" i="3"/>
  <c r="Y1" i="4" l="1"/>
  <c r="Z2" i="4"/>
  <c r="FZ2" i="4"/>
  <c r="AA1" i="3"/>
  <c r="AB2" i="3"/>
  <c r="GA2" i="3"/>
  <c r="GA2" i="4" l="1"/>
  <c r="AA2" i="4"/>
  <c r="Z1" i="4"/>
  <c r="AC2" i="3"/>
  <c r="AB1" i="3"/>
  <c r="GB2" i="3"/>
  <c r="AB2" i="4" l="1"/>
  <c r="AA1" i="4"/>
  <c r="GB2" i="4"/>
  <c r="AC1" i="3"/>
  <c r="AD2" i="3"/>
  <c r="GC2" i="3"/>
  <c r="GC2" i="4" l="1"/>
  <c r="AC2" i="4"/>
  <c r="AB1" i="4"/>
  <c r="AD1" i="3"/>
  <c r="AE2" i="3"/>
  <c r="GD2" i="3"/>
  <c r="AD2" i="4" l="1"/>
  <c r="AC1" i="4"/>
  <c r="AE1" i="3"/>
  <c r="AF2" i="3"/>
  <c r="AD1" i="4" l="1"/>
  <c r="AE2" i="4"/>
  <c r="AF1" i="3"/>
  <c r="AG2" i="3"/>
  <c r="AE1" i="4" l="1"/>
  <c r="AF2" i="4"/>
  <c r="AG1" i="3"/>
  <c r="AH2" i="3"/>
  <c r="AF1" i="4" l="1"/>
  <c r="AG2" i="4"/>
  <c r="AH1" i="3"/>
  <c r="AI2" i="3"/>
  <c r="AG1" i="4" l="1"/>
  <c r="AH2" i="4"/>
  <c r="AI1" i="3"/>
  <c r="AJ2" i="3"/>
  <c r="AI2" i="4" l="1"/>
  <c r="AH1" i="4"/>
  <c r="AK2" i="3"/>
  <c r="AJ1" i="3"/>
  <c r="AJ2" i="4" l="1"/>
  <c r="AI1" i="4"/>
  <c r="AK1" i="3"/>
  <c r="AL2" i="3"/>
  <c r="AK2" i="4" l="1"/>
  <c r="AJ1" i="4"/>
  <c r="AL1" i="3"/>
  <c r="AM2" i="3"/>
  <c r="AL2" i="4" l="1"/>
  <c r="AK1" i="4"/>
  <c r="AN2" i="3"/>
  <c r="AM1" i="3"/>
  <c r="AL1" i="4" l="1"/>
  <c r="AM2" i="4"/>
  <c r="AO2" i="3"/>
  <c r="AN1" i="3"/>
  <c r="AM1" i="4" l="1"/>
  <c r="AN2" i="4"/>
  <c r="AO1" i="3"/>
  <c r="AP2" i="3"/>
  <c r="AN1" i="4" l="1"/>
  <c r="AO2" i="4"/>
  <c r="AQ2" i="3"/>
  <c r="AP1" i="3"/>
  <c r="AO1" i="4" l="1"/>
  <c r="AP2" i="4"/>
  <c r="AQ1" i="3"/>
  <c r="AR2" i="3"/>
  <c r="AQ2" i="4" l="1"/>
  <c r="AP1" i="4"/>
  <c r="AR1" i="3"/>
  <c r="AS2" i="3"/>
  <c r="AR2" i="4" l="1"/>
  <c r="AQ1" i="4"/>
  <c r="AS1" i="3"/>
  <c r="AT2" i="3"/>
  <c r="AS2" i="4" l="1"/>
  <c r="AR1" i="4"/>
  <c r="AT1" i="3"/>
  <c r="AU2" i="3"/>
  <c r="AT2" i="4" l="1"/>
  <c r="AS1" i="4"/>
  <c r="AU1" i="3"/>
  <c r="AV2" i="3"/>
  <c r="AT1" i="4" l="1"/>
  <c r="AU2" i="4"/>
  <c r="AV1" i="3"/>
  <c r="AW2" i="3"/>
  <c r="AU1" i="4" l="1"/>
  <c r="AV2" i="4"/>
  <c r="AW1" i="3"/>
  <c r="AX2" i="3"/>
  <c r="AV1" i="4" l="1"/>
  <c r="AW2" i="4"/>
  <c r="AX1" i="3"/>
  <c r="AY2" i="3"/>
  <c r="AW1" i="4" l="1"/>
  <c r="AX2" i="4"/>
  <c r="AY1" i="3"/>
  <c r="AZ2" i="3"/>
  <c r="AY2" i="4" l="1"/>
  <c r="AX1" i="4"/>
  <c r="AZ1" i="3"/>
  <c r="BA2" i="3"/>
  <c r="AZ2" i="4" l="1"/>
  <c r="AY1" i="4"/>
  <c r="BB2" i="3"/>
  <c r="BA1" i="3"/>
  <c r="BA2" i="4" l="1"/>
  <c r="AZ1" i="4"/>
  <c r="BB1" i="3"/>
  <c r="BC2" i="3"/>
  <c r="BB2" i="4" l="1"/>
  <c r="BA1" i="4"/>
  <c r="BD2" i="3"/>
  <c r="BC1" i="3"/>
  <c r="BB1" i="4" l="1"/>
  <c r="BC2" i="4"/>
  <c r="BD1" i="3"/>
  <c r="BE2" i="3"/>
  <c r="BC1" i="4" l="1"/>
  <c r="BD2" i="4"/>
  <c r="BE1" i="3"/>
  <c r="BF2" i="3"/>
  <c r="BD1" i="4" l="1"/>
  <c r="BE2" i="4"/>
  <c r="BG2" i="3"/>
  <c r="BF1" i="3"/>
  <c r="BE1" i="4" l="1"/>
  <c r="BF2" i="4"/>
  <c r="BG1" i="3"/>
  <c r="BH2" i="3"/>
  <c r="BG2" i="4" l="1"/>
  <c r="BF1" i="4"/>
  <c r="BI2" i="3"/>
  <c r="BH1" i="3"/>
  <c r="BH2" i="4" l="1"/>
  <c r="BG1" i="4"/>
  <c r="BI1" i="3"/>
  <c r="BJ2" i="3"/>
  <c r="BI2" i="4" l="1"/>
  <c r="BH1" i="4"/>
  <c r="BJ1" i="3"/>
  <c r="BK2" i="3"/>
  <c r="BJ2" i="4" l="1"/>
  <c r="BI1" i="4"/>
  <c r="BL2" i="3"/>
  <c r="BK1" i="3"/>
  <c r="BJ1" i="4" l="1"/>
  <c r="BK2" i="4"/>
  <c r="BL1" i="3"/>
  <c r="BM2" i="3"/>
  <c r="BK1" i="4" l="1"/>
  <c r="BL2" i="4"/>
  <c r="BN2" i="3"/>
  <c r="BM1" i="3"/>
  <c r="BL1" i="4" l="1"/>
  <c r="BM2" i="4"/>
  <c r="BN1" i="3"/>
  <c r="BO2" i="3"/>
  <c r="BM1" i="4" l="1"/>
  <c r="BN2" i="4"/>
  <c r="BP2" i="3"/>
  <c r="BO1" i="3"/>
  <c r="BO2" i="4" l="1"/>
  <c r="BN1" i="4"/>
  <c r="BP1" i="3"/>
  <c r="BQ2" i="3"/>
  <c r="BP2" i="4" l="1"/>
  <c r="BO1" i="4"/>
  <c r="BQ1" i="3"/>
  <c r="BR2" i="3"/>
  <c r="BQ2" i="4" l="1"/>
  <c r="BP1" i="4"/>
  <c r="BS2" i="3"/>
  <c r="BR1" i="3"/>
  <c r="BR2" i="4" l="1"/>
  <c r="BQ1" i="4"/>
  <c r="BT2" i="3"/>
  <c r="BS1" i="3"/>
  <c r="BR1" i="4" l="1"/>
  <c r="BS2" i="4"/>
  <c r="BU2" i="3"/>
  <c r="BT1" i="3"/>
  <c r="BS1" i="4" l="1"/>
  <c r="BT2" i="4"/>
  <c r="BV2" i="3"/>
  <c r="BU1" i="3"/>
  <c r="BT1" i="4" l="1"/>
  <c r="BU2" i="4"/>
  <c r="BV1" i="3"/>
  <c r="BW2" i="3"/>
  <c r="BV2" i="4" l="1"/>
  <c r="BU1" i="4"/>
  <c r="BW1" i="3"/>
  <c r="BX2" i="3"/>
  <c r="BW2" i="4" l="1"/>
  <c r="BV1" i="4"/>
  <c r="BY2" i="3"/>
  <c r="BX1" i="3"/>
  <c r="BX2" i="4" l="1"/>
  <c r="BW1" i="4"/>
  <c r="BZ2" i="3"/>
  <c r="BY1" i="3"/>
  <c r="BX1" i="4" l="1"/>
  <c r="BY2" i="4"/>
  <c r="CA2" i="3"/>
  <c r="BZ1" i="3"/>
  <c r="BZ2" i="4" l="1"/>
  <c r="BY1" i="4"/>
  <c r="CB2" i="3"/>
  <c r="CA1" i="3"/>
  <c r="CA2" i="4" l="1"/>
  <c r="BZ1" i="4"/>
  <c r="CB1" i="3"/>
  <c r="CC2" i="3"/>
  <c r="CB2" i="4" l="1"/>
  <c r="CA1" i="4"/>
  <c r="CD2" i="3"/>
  <c r="CC1" i="3"/>
  <c r="CC2" i="4" l="1"/>
  <c r="CB1" i="4"/>
  <c r="CE2" i="3"/>
  <c r="CD1" i="3"/>
  <c r="CD2" i="4" l="1"/>
  <c r="CC1" i="4"/>
  <c r="CE1" i="3"/>
  <c r="CF2" i="3"/>
  <c r="CE2" i="4" l="1"/>
  <c r="CD1" i="4"/>
  <c r="CF1" i="3"/>
  <c r="CG2" i="3"/>
  <c r="CF2" i="4" l="1"/>
  <c r="CE1" i="4"/>
  <c r="CG1" i="3"/>
  <c r="CH2" i="3"/>
  <c r="CG2" i="4" l="1"/>
  <c r="CF1" i="4"/>
  <c r="CI2" i="3"/>
  <c r="CH1" i="3"/>
  <c r="CG1" i="4" l="1"/>
  <c r="CH2" i="4"/>
  <c r="CJ2" i="3"/>
  <c r="CI1" i="3"/>
  <c r="CH1" i="4" l="1"/>
  <c r="CI2" i="4"/>
  <c r="CK2" i="3"/>
  <c r="CJ1" i="3"/>
  <c r="CI1" i="4" l="1"/>
  <c r="CJ2" i="4"/>
  <c r="CL2" i="3"/>
  <c r="CK1" i="3"/>
  <c r="CK2" i="4" l="1"/>
  <c r="CJ1" i="4"/>
  <c r="CL1" i="3"/>
  <c r="CM2" i="3"/>
  <c r="CL2" i="4" l="1"/>
  <c r="CK1" i="4"/>
  <c r="CN2" i="3"/>
  <c r="CM1" i="3"/>
  <c r="CM2" i="4" l="1"/>
  <c r="CL1" i="4"/>
  <c r="CN1" i="3"/>
  <c r="CO2" i="3"/>
  <c r="CN2" i="4" l="1"/>
  <c r="CM1" i="4"/>
  <c r="CO1" i="3"/>
  <c r="CP2" i="3"/>
  <c r="CO2" i="4" l="1"/>
  <c r="CN1" i="4"/>
  <c r="CQ2" i="3"/>
  <c r="CP1" i="3"/>
  <c r="CP2" i="4" l="1"/>
  <c r="CO1" i="4"/>
  <c r="CR2" i="3"/>
  <c r="CQ1" i="3"/>
  <c r="CQ2" i="4" l="1"/>
  <c r="CP1" i="4"/>
  <c r="CS2" i="3"/>
  <c r="CR1" i="3"/>
  <c r="CR2" i="4" l="1"/>
  <c r="CQ1" i="4"/>
  <c r="CT2" i="3"/>
  <c r="CS1" i="3"/>
  <c r="CS2" i="4" l="1"/>
  <c r="CR1" i="4"/>
  <c r="CT1" i="3"/>
  <c r="CU2" i="3"/>
  <c r="CT2" i="4" l="1"/>
  <c r="CS1" i="4"/>
  <c r="CV2" i="3"/>
  <c r="CU1" i="3"/>
  <c r="CU2" i="4" l="1"/>
  <c r="CT1" i="4"/>
  <c r="CV1" i="3"/>
  <c r="CW2" i="3"/>
  <c r="CV2" i="4" l="1"/>
  <c r="CU1" i="4"/>
  <c r="CW1" i="3"/>
  <c r="CX2" i="3"/>
  <c r="CW2" i="4" l="1"/>
  <c r="CV1" i="4"/>
  <c r="CY2" i="3"/>
  <c r="CX1" i="3"/>
  <c r="CX2" i="4" l="1"/>
  <c r="CW1" i="4"/>
  <c r="CY1" i="3"/>
  <c r="CZ2" i="3"/>
  <c r="CX1" i="4" l="1"/>
  <c r="CY2" i="4"/>
  <c r="DA2" i="3"/>
  <c r="CZ1" i="3"/>
  <c r="CY1" i="4" l="1"/>
  <c r="CZ2" i="4"/>
  <c r="DB2" i="3"/>
  <c r="DA1" i="3"/>
  <c r="DA2" i="4" l="1"/>
  <c r="CZ1" i="4"/>
  <c r="DB1" i="3"/>
  <c r="DC2" i="3"/>
  <c r="DB2" i="4" l="1"/>
  <c r="DA1" i="4"/>
  <c r="DC1" i="3"/>
  <c r="DD2" i="3"/>
  <c r="DC2" i="4" l="1"/>
  <c r="DB1" i="4"/>
  <c r="DD1" i="3"/>
  <c r="DE2" i="3"/>
  <c r="DD2" i="4" l="1"/>
  <c r="DC1" i="4"/>
  <c r="DE1" i="3"/>
  <c r="DF2" i="3"/>
  <c r="DE2" i="4" l="1"/>
  <c r="DD1" i="4"/>
  <c r="DG2" i="3"/>
  <c r="DF1" i="3"/>
  <c r="DF2" i="4" l="1"/>
  <c r="DE1" i="4"/>
  <c r="DH2" i="3"/>
  <c r="DG1" i="3"/>
  <c r="DG2" i="4" l="1"/>
  <c r="DF1" i="4"/>
  <c r="DI2" i="3"/>
  <c r="DH1" i="3"/>
  <c r="DH2" i="4" l="1"/>
  <c r="DG1" i="4"/>
  <c r="DJ2" i="3"/>
  <c r="DI1" i="3"/>
  <c r="DI2" i="4" l="1"/>
  <c r="DH1" i="4"/>
  <c r="DJ1" i="3"/>
  <c r="DK2" i="3"/>
  <c r="DJ2" i="4" l="1"/>
  <c r="DI1" i="4"/>
  <c r="DK1" i="3"/>
  <c r="DL2" i="3"/>
  <c r="DK2" i="4" l="1"/>
  <c r="DJ1" i="4"/>
  <c r="DL1" i="3"/>
  <c r="DM2" i="3"/>
  <c r="DL2" i="4" l="1"/>
  <c r="DK1" i="4"/>
  <c r="DM1" i="3"/>
  <c r="DN2" i="3"/>
  <c r="DM2" i="4" l="1"/>
  <c r="DL1" i="4"/>
  <c r="DN1" i="3"/>
  <c r="DO2" i="3"/>
  <c r="DM1" i="4" l="1"/>
  <c r="DN2" i="4"/>
  <c r="DO1" i="3"/>
  <c r="DP2" i="3"/>
  <c r="DN1" i="4" l="1"/>
  <c r="DO2" i="4"/>
  <c r="DQ2" i="3"/>
  <c r="DP1" i="3"/>
  <c r="DO1" i="4" l="1"/>
  <c r="DP2" i="4"/>
  <c r="DQ1" i="3"/>
  <c r="DR2" i="3"/>
  <c r="DQ2" i="4" l="1"/>
  <c r="DP1" i="4"/>
  <c r="DR1" i="3"/>
  <c r="DS2" i="3"/>
  <c r="DR2" i="4" l="1"/>
  <c r="DQ1" i="4"/>
  <c r="DS1" i="3"/>
  <c r="DT2" i="3"/>
  <c r="DS2" i="4" l="1"/>
  <c r="DR1" i="4"/>
  <c r="DT1" i="3"/>
  <c r="DU2" i="3"/>
  <c r="DT2" i="4" l="1"/>
  <c r="DS1" i="4"/>
  <c r="DV2" i="3"/>
  <c r="DU1" i="3"/>
  <c r="DT1" i="4" l="1"/>
  <c r="DU2" i="4"/>
  <c r="DV1" i="3"/>
  <c r="DW2" i="3"/>
  <c r="DV2" i="4" l="1"/>
  <c r="DU1" i="4"/>
  <c r="DX2" i="3"/>
  <c r="DW1" i="3"/>
  <c r="DW2" i="4" l="1"/>
  <c r="DV1" i="4"/>
  <c r="DX1" i="3"/>
  <c r="DY2" i="3"/>
  <c r="DX2" i="4" l="1"/>
  <c r="DW1" i="4"/>
  <c r="DZ2" i="3"/>
  <c r="DY1" i="3"/>
  <c r="DY2" i="4" l="1"/>
  <c r="DX1" i="4"/>
  <c r="DZ1" i="3"/>
  <c r="EA2" i="3"/>
  <c r="DZ2" i="4" l="1"/>
  <c r="DY1" i="4"/>
  <c r="EB2" i="3"/>
  <c r="EA1" i="3"/>
  <c r="EA2" i="4" l="1"/>
  <c r="DZ1" i="4"/>
  <c r="EB1" i="3"/>
  <c r="EC2" i="3"/>
  <c r="EB2" i="4" l="1"/>
  <c r="EA1" i="4"/>
  <c r="EC1" i="3"/>
  <c r="ED2" i="3"/>
  <c r="EC2" i="4" l="1"/>
  <c r="EB1" i="4"/>
  <c r="EE2" i="3"/>
  <c r="ED1" i="3"/>
  <c r="EC1" i="4" l="1"/>
  <c r="ED2" i="4"/>
  <c r="EF2" i="3"/>
  <c r="EE1" i="3"/>
  <c r="ED1" i="4" l="1"/>
  <c r="EE2" i="4"/>
  <c r="EG2" i="3"/>
  <c r="EF1" i="3"/>
  <c r="EE1" i="4" l="1"/>
  <c r="EF2" i="4"/>
  <c r="EG1" i="3"/>
  <c r="EH2" i="3"/>
  <c r="EG2" i="4" l="1"/>
  <c r="EF1" i="4"/>
  <c r="EH1" i="3"/>
  <c r="EI2" i="3"/>
  <c r="EH2" i="4" l="1"/>
  <c r="EG1" i="4"/>
  <c r="EJ2" i="3"/>
  <c r="EI1" i="3"/>
  <c r="EI2" i="4" l="1"/>
  <c r="EH1" i="4"/>
  <c r="EJ1" i="3"/>
  <c r="EK2" i="3"/>
  <c r="EJ2" i="4" l="1"/>
  <c r="EI1" i="4"/>
  <c r="EK1" i="3"/>
  <c r="EL2" i="3"/>
  <c r="EJ1" i="4" l="1"/>
  <c r="EK2" i="4"/>
  <c r="EM2" i="3"/>
  <c r="EL1" i="3"/>
  <c r="EL2" i="4" l="1"/>
  <c r="EK1" i="4"/>
  <c r="EN2" i="3"/>
  <c r="EM1" i="3"/>
  <c r="EM2" i="4" l="1"/>
  <c r="EL1" i="4"/>
  <c r="EO2" i="3"/>
  <c r="EN1" i="3"/>
  <c r="EN2" i="4" l="1"/>
  <c r="EM1" i="4"/>
  <c r="EP2" i="3"/>
  <c r="EO1" i="3"/>
  <c r="EO2" i="4" l="1"/>
  <c r="EN1" i="4"/>
  <c r="EP1" i="3"/>
  <c r="EQ2" i="3"/>
  <c r="EP2" i="4" l="1"/>
  <c r="EO1" i="4"/>
  <c r="EQ1" i="3"/>
  <c r="ER2" i="3"/>
  <c r="EQ2" i="4" l="1"/>
  <c r="EP1" i="4"/>
  <c r="ER1" i="3"/>
  <c r="ES2" i="3"/>
  <c r="ER2" i="4" l="1"/>
  <c r="EQ1" i="4"/>
  <c r="ES1" i="3"/>
  <c r="ET2" i="3"/>
  <c r="ES2" i="4" l="1"/>
  <c r="ER1" i="4"/>
  <c r="EU2" i="3"/>
  <c r="ET1" i="3"/>
  <c r="ES1" i="4" l="1"/>
  <c r="ET2" i="4"/>
  <c r="EV2" i="3"/>
  <c r="EU1" i="3"/>
  <c r="ET1" i="4" l="1"/>
  <c r="EU2" i="4"/>
  <c r="EW2" i="3"/>
  <c r="EV1" i="3"/>
  <c r="EU1" i="4" l="1"/>
  <c r="EV2" i="4"/>
  <c r="EX2" i="3"/>
  <c r="EW1" i="3"/>
  <c r="EW2" i="4" l="1"/>
  <c r="EV1" i="4"/>
  <c r="EX1" i="3"/>
  <c r="EY2" i="3"/>
  <c r="EX2" i="4" l="1"/>
  <c r="EW1" i="4"/>
  <c r="EY1" i="3"/>
  <c r="EZ2" i="3"/>
  <c r="EY2" i="4" l="1"/>
  <c r="EX1" i="4"/>
  <c r="EZ1" i="3"/>
  <c r="FA2" i="3"/>
  <c r="EZ2" i="4" l="1"/>
  <c r="EY1" i="4"/>
  <c r="FA1" i="3"/>
  <c r="FB2" i="3"/>
  <c r="EZ1" i="4" l="1"/>
  <c r="FA2" i="4"/>
  <c r="FC2" i="3"/>
  <c r="FB1" i="3"/>
  <c r="FB2" i="4" l="1"/>
  <c r="FA1" i="4"/>
  <c r="FD2" i="3"/>
  <c r="FC1" i="3"/>
  <c r="FC2" i="4" l="1"/>
  <c r="FB1" i="4"/>
  <c r="FE2" i="3"/>
  <c r="FD1" i="3"/>
  <c r="FD2" i="4" l="1"/>
  <c r="FC1" i="4"/>
  <c r="FF2" i="3"/>
  <c r="FF1" i="3" s="1"/>
  <c r="FE1" i="3"/>
  <c r="FH44" i="3" l="1"/>
  <c r="FI44" i="3"/>
  <c r="FJ44" i="3"/>
  <c r="FK44" i="3"/>
  <c r="FM44" i="3"/>
  <c r="FL44" i="3"/>
  <c r="FN44" i="3"/>
  <c r="FP44" i="3"/>
  <c r="FO44" i="3"/>
  <c r="FQ44" i="3"/>
  <c r="FR44" i="3"/>
  <c r="FT44" i="3"/>
  <c r="FS44" i="3"/>
  <c r="FU44" i="3"/>
  <c r="FV44" i="3"/>
  <c r="FW44" i="3"/>
  <c r="FY44" i="3"/>
  <c r="FX44" i="3"/>
  <c r="GA44" i="3"/>
  <c r="FZ44" i="3"/>
  <c r="GB44" i="3"/>
  <c r="GC44" i="3"/>
  <c r="GD44" i="3"/>
  <c r="FH45" i="3"/>
  <c r="FI45" i="3"/>
  <c r="FK45" i="3"/>
  <c r="FJ45" i="3"/>
  <c r="FL45" i="3"/>
  <c r="FM45" i="3"/>
  <c r="FN45" i="3"/>
  <c r="FQ45" i="3"/>
  <c r="FP45" i="3"/>
  <c r="FO45" i="3"/>
  <c r="FS45" i="3"/>
  <c r="FR45" i="3"/>
  <c r="FU45" i="3"/>
  <c r="FT45" i="3"/>
  <c r="FV45" i="3"/>
  <c r="FX45" i="3"/>
  <c r="FW45" i="3"/>
  <c r="FY45" i="3"/>
  <c r="FZ45" i="3"/>
  <c r="GA45" i="3"/>
  <c r="GB45" i="3"/>
  <c r="GD45" i="3"/>
  <c r="GC45" i="3"/>
  <c r="FI46" i="3"/>
  <c r="FH46" i="3"/>
  <c r="FJ46" i="3"/>
  <c r="FK46" i="3"/>
  <c r="FL46" i="3"/>
  <c r="FM46" i="3"/>
  <c r="FN46" i="3"/>
  <c r="FP46" i="3"/>
  <c r="FO46" i="3"/>
  <c r="FR46" i="3"/>
  <c r="FQ46" i="3"/>
  <c r="FS46" i="3"/>
  <c r="FT46" i="3"/>
  <c r="FV46" i="3"/>
  <c r="FU46" i="3"/>
  <c r="FY46" i="3"/>
  <c r="FW46" i="3"/>
  <c r="FX46" i="3"/>
  <c r="GA46" i="3"/>
  <c r="FZ46" i="3"/>
  <c r="GB46" i="3"/>
  <c r="GD46" i="3"/>
  <c r="GC46" i="3"/>
  <c r="FH47" i="3"/>
  <c r="FI47" i="3"/>
  <c r="FJ47" i="3"/>
  <c r="FL47" i="3"/>
  <c r="FK47" i="3"/>
  <c r="FM47" i="3"/>
  <c r="FN47" i="3"/>
  <c r="FP47" i="3"/>
  <c r="FO47" i="3"/>
  <c r="FQ47" i="3"/>
  <c r="FS47" i="3"/>
  <c r="FR47" i="3"/>
  <c r="FT47" i="3"/>
  <c r="FU47" i="3"/>
  <c r="FW47" i="3"/>
  <c r="FV47" i="3"/>
  <c r="FY47" i="3"/>
  <c r="FX47" i="3"/>
  <c r="GA47" i="3"/>
  <c r="FZ47" i="3"/>
  <c r="GB47" i="3"/>
  <c r="GC47" i="3"/>
  <c r="GD47" i="3"/>
  <c r="FH48" i="3"/>
  <c r="FI48" i="3"/>
  <c r="FK48" i="3"/>
  <c r="FJ48" i="3"/>
  <c r="FL48" i="3"/>
  <c r="FN48" i="3"/>
  <c r="FM48" i="3"/>
  <c r="FO48" i="3"/>
  <c r="FP48" i="3"/>
  <c r="FQ48" i="3"/>
  <c r="FS48" i="3"/>
  <c r="FT48" i="3"/>
  <c r="FR48" i="3"/>
  <c r="FU48" i="3"/>
  <c r="FW48" i="3"/>
  <c r="FV48" i="3"/>
  <c r="FX48" i="3"/>
  <c r="FZ48" i="3"/>
  <c r="FY48" i="3"/>
  <c r="GB48" i="3"/>
  <c r="GA48" i="3"/>
  <c r="GC48" i="3"/>
  <c r="GD48" i="3"/>
  <c r="FH31" i="3"/>
  <c r="FI31" i="3"/>
  <c r="FJ31" i="3"/>
  <c r="FK31" i="3"/>
  <c r="FL31" i="3"/>
  <c r="FM31" i="3"/>
  <c r="FN31" i="3"/>
  <c r="FQ31" i="3"/>
  <c r="FO31" i="3"/>
  <c r="FP31" i="3"/>
  <c r="FR31" i="3"/>
  <c r="FS31" i="3"/>
  <c r="FT31" i="3"/>
  <c r="FV31" i="3"/>
  <c r="FU31" i="3"/>
  <c r="FW31" i="3"/>
  <c r="FY31" i="3"/>
  <c r="FX31" i="3"/>
  <c r="FZ31" i="3"/>
  <c r="GB31" i="3"/>
  <c r="GA31" i="3"/>
  <c r="GC31" i="3"/>
  <c r="GD31" i="3"/>
  <c r="FH32" i="3"/>
  <c r="FI32" i="3"/>
  <c r="FJ26" i="3"/>
  <c r="FJ32" i="3"/>
  <c r="FK32" i="3"/>
  <c r="FL32" i="3"/>
  <c r="FJ27" i="3"/>
  <c r="FM32" i="3"/>
  <c r="FO32" i="3"/>
  <c r="FN32" i="3"/>
  <c r="FQ32" i="3"/>
  <c r="FP32" i="3"/>
  <c r="FS32" i="3"/>
  <c r="FR32" i="3"/>
  <c r="FT32" i="3"/>
  <c r="FU32" i="3"/>
  <c r="FV32" i="3"/>
  <c r="FW32" i="3"/>
  <c r="FY32" i="3"/>
  <c r="FX32" i="3"/>
  <c r="FZ32" i="3"/>
  <c r="GA32" i="3"/>
  <c r="GD32" i="3"/>
  <c r="GB32" i="3"/>
  <c r="GC32" i="3"/>
  <c r="FI26" i="3"/>
  <c r="FH26" i="3"/>
  <c r="FL26" i="3"/>
  <c r="FK26" i="3"/>
  <c r="FM26" i="3"/>
  <c r="FO26" i="3"/>
  <c r="FN26" i="3"/>
  <c r="FP26" i="3"/>
  <c r="FQ26" i="3"/>
  <c r="FR26" i="3"/>
  <c r="FS26" i="3"/>
  <c r="FU26" i="3"/>
  <c r="FT26" i="3"/>
  <c r="FV26" i="3"/>
  <c r="FX26" i="3"/>
  <c r="FW26" i="3"/>
  <c r="FY26" i="3"/>
  <c r="GA26" i="3"/>
  <c r="FZ26" i="3"/>
  <c r="GC26" i="3"/>
  <c r="GB26" i="3"/>
  <c r="GD26" i="3"/>
  <c r="FI27" i="3"/>
  <c r="FH27" i="3"/>
  <c r="FL27" i="3"/>
  <c r="FK27" i="3"/>
  <c r="FM27" i="3"/>
  <c r="FN27" i="3"/>
  <c r="FP27" i="3"/>
  <c r="FO27" i="3"/>
  <c r="FQ27" i="3"/>
  <c r="FR27" i="3"/>
  <c r="FS27" i="3"/>
  <c r="FT27" i="3"/>
  <c r="FU27" i="3"/>
  <c r="FV27" i="3"/>
  <c r="FW27" i="3"/>
  <c r="FY27" i="3"/>
  <c r="FX27" i="3"/>
  <c r="FZ27" i="3"/>
  <c r="GA27" i="3"/>
  <c r="GB27" i="3"/>
  <c r="GC27" i="3"/>
  <c r="GD27" i="3"/>
  <c r="FH17" i="3"/>
  <c r="FI17" i="3"/>
  <c r="FJ17" i="3"/>
  <c r="FK17" i="3"/>
  <c r="FL17" i="3"/>
  <c r="FM17" i="3"/>
  <c r="FN17" i="3"/>
  <c r="FO17" i="3"/>
  <c r="FP17" i="3"/>
  <c r="FR17" i="3"/>
  <c r="FQ17" i="3"/>
  <c r="FS17" i="3"/>
  <c r="FT17" i="3"/>
  <c r="FV17" i="3"/>
  <c r="FU17" i="3"/>
  <c r="FW17" i="3"/>
  <c r="FX17" i="3"/>
  <c r="FY17" i="3"/>
  <c r="FZ17" i="3"/>
  <c r="GA17" i="3"/>
  <c r="GB17" i="3"/>
  <c r="GC17" i="3"/>
  <c r="GD17" i="3"/>
  <c r="FH18" i="3"/>
  <c r="FI18" i="3"/>
  <c r="FJ18" i="3"/>
  <c r="FL18" i="3"/>
  <c r="FK18" i="3"/>
  <c r="FO18" i="3"/>
  <c r="FM18" i="3"/>
  <c r="FN18" i="3"/>
  <c r="FQ18" i="3"/>
  <c r="FR18" i="3"/>
  <c r="FP18" i="3"/>
  <c r="FT18" i="3"/>
  <c r="FS18" i="3"/>
  <c r="FV18" i="3"/>
  <c r="FU18" i="3"/>
  <c r="FW18" i="3"/>
  <c r="FX18" i="3"/>
  <c r="FY18" i="3"/>
  <c r="FZ18" i="3"/>
  <c r="GC18" i="3"/>
  <c r="GB18" i="3"/>
  <c r="GA18" i="3"/>
  <c r="GD18" i="3"/>
  <c r="FH19" i="3"/>
  <c r="FI19" i="3"/>
  <c r="FK19" i="3"/>
  <c r="FJ19" i="3"/>
  <c r="FM19" i="3"/>
  <c r="FL19" i="3"/>
  <c r="FP19" i="3"/>
  <c r="FN19" i="3"/>
  <c r="FO19" i="3"/>
  <c r="FQ19" i="3"/>
  <c r="FR19" i="3"/>
  <c r="FS19" i="3"/>
  <c r="FU19" i="3"/>
  <c r="FT19" i="3"/>
  <c r="FX19" i="3"/>
  <c r="FV19" i="3"/>
  <c r="FY19" i="3"/>
  <c r="FW19" i="3"/>
  <c r="FZ19" i="3"/>
  <c r="GA19" i="3"/>
  <c r="GB19" i="3"/>
  <c r="GD19" i="3"/>
  <c r="GC19" i="3"/>
  <c r="FI20" i="3"/>
  <c r="FJ20" i="3"/>
  <c r="FH20" i="3"/>
  <c r="FL20" i="3"/>
  <c r="FK20" i="3"/>
  <c r="FM20" i="3"/>
  <c r="FO20" i="3"/>
  <c r="FN20" i="3"/>
  <c r="FP20" i="3"/>
  <c r="FR20" i="3"/>
  <c r="FQ20" i="3"/>
  <c r="FT20" i="3"/>
  <c r="FS20" i="3"/>
  <c r="FU20" i="3"/>
  <c r="FW20" i="3"/>
  <c r="FV20" i="3"/>
  <c r="FX20" i="3"/>
  <c r="FY20" i="3"/>
  <c r="GA20" i="3"/>
  <c r="FZ20" i="3"/>
  <c r="GD20" i="3"/>
  <c r="GB20" i="3"/>
  <c r="GC20" i="3"/>
  <c r="FH21" i="3"/>
  <c r="FI21" i="3"/>
  <c r="FK21" i="3"/>
  <c r="FJ21" i="3"/>
  <c r="FL21" i="3"/>
  <c r="FN21" i="3"/>
  <c r="FM21" i="3"/>
  <c r="FO21" i="3"/>
  <c r="FP21" i="3"/>
  <c r="FQ21" i="3"/>
  <c r="FR21" i="3"/>
  <c r="FS21" i="3"/>
  <c r="FT21" i="3"/>
  <c r="FU21" i="3"/>
  <c r="FW21" i="3"/>
  <c r="FV21" i="3"/>
  <c r="FX21" i="3"/>
  <c r="FY21" i="3"/>
  <c r="FZ21" i="3"/>
  <c r="GA21" i="3"/>
  <c r="GB21" i="3"/>
  <c r="GD21" i="3"/>
  <c r="GC21" i="3"/>
  <c r="FU56" i="3"/>
  <c r="FS49" i="3"/>
  <c r="FS11" i="3"/>
  <c r="FU49" i="3"/>
  <c r="FR49" i="3"/>
  <c r="FK56" i="3"/>
  <c r="FH7" i="3"/>
  <c r="FR56" i="3"/>
  <c r="FX56" i="3"/>
  <c r="FV8" i="3"/>
  <c r="FV11" i="3"/>
  <c r="FQ11" i="3"/>
  <c r="FT43" i="3"/>
  <c r="FO56" i="3"/>
  <c r="FO16" i="3"/>
  <c r="FM12" i="3"/>
  <c r="FQ56" i="3"/>
  <c r="FK22" i="3"/>
  <c r="FO22" i="3"/>
  <c r="GB49" i="3"/>
  <c r="GA12" i="3"/>
  <c r="FR7" i="3"/>
  <c r="FO42" i="3"/>
  <c r="FR8" i="3"/>
  <c r="FM10" i="3"/>
  <c r="FK42" i="3"/>
  <c r="FH22" i="3"/>
  <c r="FM56" i="3"/>
  <c r="GD11" i="3"/>
  <c r="GA10" i="3"/>
  <c r="FP56" i="3"/>
  <c r="FN12" i="3"/>
  <c r="FM22" i="3"/>
  <c r="FT16" i="3"/>
  <c r="FI13" i="3"/>
  <c r="FH13" i="3"/>
  <c r="FK13" i="3"/>
  <c r="FJ13" i="3"/>
  <c r="FL13" i="3"/>
  <c r="FO13" i="3"/>
  <c r="FM13" i="3"/>
  <c r="FN13" i="3"/>
  <c r="FP13" i="3"/>
  <c r="FQ13" i="3"/>
  <c r="FR13" i="3"/>
  <c r="FS13" i="3"/>
  <c r="FU13" i="3"/>
  <c r="FT13" i="3"/>
  <c r="FV13" i="3"/>
  <c r="FX13" i="3"/>
  <c r="FW13" i="3"/>
  <c r="FY13" i="3"/>
  <c r="FZ13" i="3"/>
  <c r="GA13" i="3"/>
  <c r="GC13" i="3"/>
  <c r="GB13" i="3"/>
  <c r="GD13" i="3"/>
  <c r="FI53" i="3"/>
  <c r="FH53" i="3"/>
  <c r="FJ53" i="3"/>
  <c r="FK53" i="3"/>
  <c r="FN53" i="3"/>
  <c r="FL53" i="3"/>
  <c r="FM53" i="3"/>
  <c r="FP53" i="3"/>
  <c r="FO53" i="3"/>
  <c r="FQ53" i="3"/>
  <c r="FS53" i="3"/>
  <c r="FR53" i="3"/>
  <c r="FU53" i="3"/>
  <c r="FT53" i="3"/>
  <c r="FV53" i="3"/>
  <c r="FW53" i="3"/>
  <c r="FX53" i="3"/>
  <c r="FY53" i="3"/>
  <c r="FZ53" i="3"/>
  <c r="GB53" i="3"/>
  <c r="GA53" i="3"/>
  <c r="GC53" i="3"/>
  <c r="GD53" i="3"/>
  <c r="FY12" i="3"/>
  <c r="FR11" i="3"/>
  <c r="FU43" i="3"/>
  <c r="FN42" i="3"/>
  <c r="GD12" i="3"/>
  <c r="FH39" i="3"/>
  <c r="FI39" i="3"/>
  <c r="FJ39" i="3"/>
  <c r="FK39" i="3"/>
  <c r="FL39" i="3"/>
  <c r="FN39" i="3"/>
  <c r="FM39" i="3"/>
  <c r="FO39" i="3"/>
  <c r="FQ39" i="3"/>
  <c r="FP39" i="3"/>
  <c r="FR39" i="3"/>
  <c r="FS39" i="3"/>
  <c r="FT39" i="3"/>
  <c r="FU39" i="3"/>
  <c r="FV39" i="3"/>
  <c r="FW39" i="3"/>
  <c r="FX39" i="3"/>
  <c r="FZ39" i="3"/>
  <c r="FY39" i="3"/>
  <c r="GA39" i="3"/>
  <c r="GC39" i="3"/>
  <c r="GB39" i="3"/>
  <c r="GD39" i="3"/>
  <c r="FH38" i="3"/>
  <c r="FI38" i="3"/>
  <c r="FK38" i="3"/>
  <c r="FJ38" i="3"/>
  <c r="FL38" i="3"/>
  <c r="FO38" i="3"/>
  <c r="FM38" i="3"/>
  <c r="FN38" i="3"/>
  <c r="FQ38" i="3"/>
  <c r="FP38" i="3"/>
  <c r="FS38" i="3"/>
  <c r="FR38" i="3"/>
  <c r="FU38" i="3"/>
  <c r="FW38" i="3"/>
  <c r="FT38" i="3"/>
  <c r="FV38" i="3"/>
  <c r="FX38" i="3"/>
  <c r="FZ38" i="3"/>
  <c r="FY38" i="3"/>
  <c r="GA38" i="3"/>
  <c r="GC38" i="3"/>
  <c r="GB38" i="3"/>
  <c r="GD38" i="3"/>
  <c r="FH36" i="3"/>
  <c r="FH37" i="3"/>
  <c r="FI36" i="3"/>
  <c r="FJ36" i="3"/>
  <c r="FI37" i="3"/>
  <c r="FJ37" i="3"/>
  <c r="FK36" i="3"/>
  <c r="FM36" i="3"/>
  <c r="FK37" i="3"/>
  <c r="FL36" i="3"/>
  <c r="FL37" i="3"/>
  <c r="FN37" i="3"/>
  <c r="FM37" i="3"/>
  <c r="FO37" i="3"/>
  <c r="FN36" i="3"/>
  <c r="FO36" i="3"/>
  <c r="FS37" i="3"/>
  <c r="FP36" i="3"/>
  <c r="FP37" i="3"/>
  <c r="FR37" i="3"/>
  <c r="FQ36" i="3"/>
  <c r="FQ37" i="3"/>
  <c r="FR36" i="3"/>
  <c r="FV37" i="3"/>
  <c r="FT37" i="3"/>
  <c r="FT36" i="3"/>
  <c r="FS36" i="3"/>
  <c r="FU37" i="3"/>
  <c r="FW36" i="3"/>
  <c r="FU36" i="3"/>
  <c r="FV36" i="3"/>
  <c r="FZ37" i="3"/>
  <c r="FX37" i="3"/>
  <c r="FW37" i="3"/>
  <c r="GA37" i="3"/>
  <c r="FX36" i="3"/>
  <c r="FZ36" i="3"/>
  <c r="FY36" i="3"/>
  <c r="FY37" i="3"/>
  <c r="GC36" i="3"/>
  <c r="GC37" i="3"/>
  <c r="GA36" i="3"/>
  <c r="GB36" i="3"/>
  <c r="GB37" i="3"/>
  <c r="GD36" i="3"/>
  <c r="GD37" i="3"/>
  <c r="FH25" i="3"/>
  <c r="FI25" i="3"/>
  <c r="FJ25" i="3"/>
  <c r="FK25" i="3"/>
  <c r="FL25" i="3"/>
  <c r="FM25" i="3"/>
  <c r="FN25" i="3"/>
  <c r="FO25" i="3"/>
  <c r="FP25" i="3"/>
  <c r="FQ25" i="3"/>
  <c r="FR25" i="3"/>
  <c r="FT25" i="3"/>
  <c r="FS25" i="3"/>
  <c r="FW25" i="3"/>
  <c r="FU25" i="3"/>
  <c r="FV25" i="3"/>
  <c r="FX25" i="3"/>
  <c r="FY25" i="3"/>
  <c r="FZ25" i="3"/>
  <c r="GA25" i="3"/>
  <c r="GB25" i="3"/>
  <c r="GC25" i="3"/>
  <c r="GD25" i="3"/>
  <c r="FH42" i="3"/>
  <c r="FI16" i="3"/>
  <c r="FQ12" i="3"/>
  <c r="FT7" i="3"/>
  <c r="FX49" i="3"/>
  <c r="FI9" i="3"/>
  <c r="FP9" i="3"/>
  <c r="FQ10" i="3"/>
  <c r="FN9" i="3"/>
  <c r="GA42" i="3"/>
  <c r="FW7" i="3"/>
  <c r="GA9" i="3"/>
  <c r="FZ16" i="3"/>
  <c r="FH56" i="3"/>
  <c r="FL7" i="3"/>
  <c r="FU9" i="3"/>
  <c r="FU42" i="3"/>
  <c r="GB42" i="3"/>
  <c r="FY56" i="3"/>
  <c r="FJ12" i="3"/>
  <c r="FW10" i="3"/>
  <c r="FK16" i="3"/>
  <c r="FV42" i="3"/>
  <c r="FN56" i="3"/>
  <c r="FS42" i="3"/>
  <c r="FJ49" i="3"/>
  <c r="GC11" i="3"/>
  <c r="FX8" i="3"/>
  <c r="FR9" i="3"/>
  <c r="FL12" i="3"/>
  <c r="FJ16" i="3"/>
  <c r="GC43" i="3"/>
  <c r="FI10" i="3"/>
  <c r="FZ42" i="3"/>
  <c r="FZ22" i="3"/>
  <c r="FN11" i="3"/>
  <c r="GB56" i="3"/>
  <c r="GB12" i="3"/>
  <c r="FY22" i="3"/>
  <c r="FK7" i="3"/>
  <c r="FS12" i="3"/>
  <c r="FN16" i="3"/>
  <c r="FL16" i="3"/>
  <c r="FL42" i="3"/>
  <c r="FZ10" i="3"/>
  <c r="GC10" i="3"/>
  <c r="FP10" i="3"/>
  <c r="FP43" i="3"/>
  <c r="FS7" i="3"/>
  <c r="FV16" i="3"/>
  <c r="GC7" i="3"/>
  <c r="GA22" i="3"/>
  <c r="FN22" i="3"/>
  <c r="FL49" i="3"/>
  <c r="FI43" i="3"/>
  <c r="FP42" i="3"/>
  <c r="GD56" i="3"/>
  <c r="FS10" i="3"/>
  <c r="FK10" i="3"/>
  <c r="FX42" i="3"/>
  <c r="GD16" i="3"/>
  <c r="FJ8" i="3"/>
  <c r="FH57" i="3"/>
  <c r="FI57" i="3"/>
  <c r="FK57" i="3"/>
  <c r="FJ57" i="3"/>
  <c r="FM57" i="3"/>
  <c r="FL57" i="3"/>
  <c r="FP57" i="3"/>
  <c r="FN57" i="3"/>
  <c r="FO57" i="3"/>
  <c r="FR57" i="3"/>
  <c r="FQ57" i="3"/>
  <c r="FS57" i="3"/>
  <c r="FT57" i="3"/>
  <c r="FU57" i="3"/>
  <c r="FW57" i="3"/>
  <c r="FV57" i="3"/>
  <c r="FY57" i="3"/>
  <c r="FX57" i="3"/>
  <c r="FZ57" i="3"/>
  <c r="GB57" i="3"/>
  <c r="GA57" i="3"/>
  <c r="GD57" i="3"/>
  <c r="GC57" i="3"/>
  <c r="FI52" i="3"/>
  <c r="FH52" i="3"/>
  <c r="FJ52" i="3"/>
  <c r="FL52" i="3"/>
  <c r="FK52" i="3"/>
  <c r="FN52" i="3"/>
  <c r="FM52" i="3"/>
  <c r="FO52" i="3"/>
  <c r="FP52" i="3"/>
  <c r="FR52" i="3"/>
  <c r="FQ52" i="3"/>
  <c r="FS52" i="3"/>
  <c r="FT52" i="3"/>
  <c r="FU52" i="3"/>
  <c r="FV52" i="3"/>
  <c r="FX52" i="3"/>
  <c r="FW52" i="3"/>
  <c r="FZ52" i="3"/>
  <c r="FY52" i="3"/>
  <c r="GA52" i="3"/>
  <c r="GC52" i="3"/>
  <c r="GB52" i="3"/>
  <c r="GD52" i="3"/>
  <c r="FE2" i="4"/>
  <c r="FE1" i="4" s="1"/>
  <c r="FD1" i="4"/>
  <c r="FH28" i="3"/>
  <c r="FI28" i="3"/>
  <c r="FJ28" i="3"/>
  <c r="FK28" i="3"/>
  <c r="FL28" i="3"/>
  <c r="FN28" i="3"/>
  <c r="FM28" i="3"/>
  <c r="FO28" i="3"/>
  <c r="FQ28" i="3"/>
  <c r="FP28" i="3"/>
  <c r="FR28" i="3"/>
  <c r="FT28" i="3"/>
  <c r="FS28" i="3"/>
  <c r="FV28" i="3"/>
  <c r="FW28" i="3"/>
  <c r="FX28" i="3"/>
  <c r="FU28" i="3"/>
  <c r="GA28" i="3"/>
  <c r="FY28" i="3"/>
  <c r="GB28" i="3"/>
  <c r="FZ28" i="3"/>
  <c r="GC28" i="3"/>
  <c r="GD28" i="3"/>
  <c r="FI33" i="3"/>
  <c r="FH33" i="3"/>
  <c r="FL33" i="3"/>
  <c r="FJ33" i="3"/>
  <c r="FM33" i="3"/>
  <c r="FK33" i="3"/>
  <c r="FO33" i="3"/>
  <c r="FN33" i="3"/>
  <c r="FR33" i="3"/>
  <c r="FQ33" i="3"/>
  <c r="FT33" i="3"/>
  <c r="FP33" i="3"/>
  <c r="FS33" i="3"/>
  <c r="FU33" i="3"/>
  <c r="FV33" i="3"/>
  <c r="FW33" i="3"/>
  <c r="FY33" i="3"/>
  <c r="FX33" i="3"/>
  <c r="FZ33" i="3"/>
  <c r="GA33" i="3"/>
  <c r="GB33" i="3"/>
  <c r="GD33" i="3"/>
  <c r="GC33" i="3"/>
  <c r="FW42" i="3"/>
  <c r="FW12" i="3"/>
  <c r="FZ9" i="3"/>
  <c r="FN43" i="3"/>
  <c r="FQ9" i="3"/>
  <c r="FV43" i="3"/>
  <c r="GD10" i="3"/>
  <c r="FO10" i="3"/>
  <c r="FW11" i="3"/>
  <c r="FY43" i="3"/>
  <c r="FH9" i="3"/>
  <c r="FS16" i="3"/>
  <c r="FW43" i="3"/>
  <c r="FY11" i="3"/>
  <c r="FH11" i="3"/>
  <c r="FL8" i="3"/>
  <c r="FT42" i="3"/>
  <c r="FY9" i="3"/>
  <c r="GA56" i="3"/>
  <c r="FW9" i="3"/>
  <c r="FP16" i="3"/>
  <c r="FK43" i="3"/>
  <c r="FX16" i="3"/>
  <c r="FS22" i="3"/>
  <c r="FM7" i="3"/>
  <c r="GC9" i="3"/>
  <c r="FY49" i="3"/>
  <c r="FO49" i="3"/>
  <c r="GC42" i="3"/>
  <c r="FQ42" i="3"/>
  <c r="FI7" i="3"/>
  <c r="FT12" i="3"/>
  <c r="FQ7" i="3"/>
  <c r="FI11" i="3"/>
  <c r="FX12" i="3"/>
  <c r="FZ8" i="3"/>
  <c r="GD8" i="3"/>
  <c r="FJ56" i="3"/>
  <c r="FU22" i="3"/>
  <c r="FM43" i="3"/>
  <c r="FX7" i="3"/>
  <c r="FJ9" i="3"/>
  <c r="FL56" i="3"/>
  <c r="FW22" i="3"/>
  <c r="FY7" i="3"/>
  <c r="FR12" i="3"/>
  <c r="FM9" i="3"/>
  <c r="FH43" i="3"/>
  <c r="FU8" i="3"/>
  <c r="GD22" i="3"/>
  <c r="FY16" i="3"/>
  <c r="FP12" i="3"/>
  <c r="FM49" i="3"/>
  <c r="GB43" i="3"/>
  <c r="GD7" i="3"/>
  <c r="FO11" i="3"/>
  <c r="FH49" i="3"/>
  <c r="FS8" i="3"/>
  <c r="FZ43" i="3"/>
  <c r="FR22" i="3"/>
  <c r="FW8" i="3"/>
  <c r="FO43" i="3"/>
  <c r="FX43" i="3"/>
  <c r="GB16" i="3"/>
  <c r="GC8" i="3"/>
  <c r="FN10" i="3"/>
  <c r="FP8" i="3"/>
  <c r="FM11" i="3"/>
  <c r="FO7" i="3"/>
  <c r="FQ43" i="3"/>
  <c r="FK11" i="3"/>
  <c r="FU10" i="3"/>
  <c r="FV10" i="3"/>
  <c r="FZ49" i="3"/>
  <c r="GC49" i="3"/>
  <c r="FJ7" i="3"/>
  <c r="FI56" i="3"/>
  <c r="GC16" i="3"/>
  <c r="FX10" i="3"/>
  <c r="FP22" i="3"/>
  <c r="FH10" i="3"/>
  <c r="FZ7" i="3"/>
  <c r="FI8" i="3"/>
  <c r="FT11" i="3"/>
  <c r="FQ49" i="3"/>
  <c r="FV9" i="3"/>
  <c r="FR10" i="3"/>
  <c r="FT10" i="3"/>
  <c r="FZ11" i="3"/>
  <c r="FI49" i="3"/>
  <c r="FU16" i="3"/>
  <c r="FP49" i="3"/>
  <c r="FM16" i="3"/>
  <c r="GA16" i="3"/>
  <c r="FX9" i="3"/>
  <c r="FR43" i="3"/>
  <c r="FL11" i="3"/>
  <c r="FI22" i="3"/>
  <c r="FJ11" i="3"/>
  <c r="FV7" i="3"/>
  <c r="GD43" i="3"/>
  <c r="GA43" i="3"/>
  <c r="FX11" i="3"/>
  <c r="FJ22" i="3"/>
  <c r="FT49" i="3"/>
  <c r="FK8" i="3"/>
  <c r="FV49" i="3"/>
  <c r="FY8" i="3"/>
  <c r="FM8" i="3"/>
  <c r="FK49" i="3"/>
  <c r="FL43" i="3"/>
  <c r="FK9" i="3"/>
  <c r="FX22" i="3"/>
  <c r="FY10" i="3"/>
  <c r="GD42" i="3"/>
  <c r="FK12" i="3"/>
  <c r="FW16" i="3"/>
  <c r="FT8" i="3"/>
  <c r="FN49" i="3"/>
  <c r="GA7" i="3"/>
  <c r="GD49" i="3"/>
  <c r="GB22" i="3"/>
  <c r="FO8" i="3"/>
  <c r="FL22" i="3"/>
  <c r="FO12" i="3"/>
  <c r="FY42" i="3"/>
  <c r="FR16" i="3"/>
  <c r="FP7" i="3"/>
  <c r="GA11" i="3"/>
  <c r="FW49" i="3"/>
  <c r="GB7" i="3"/>
  <c r="FR42" i="3"/>
  <c r="FT22" i="3"/>
  <c r="FQ16" i="3"/>
  <c r="FL9" i="3"/>
  <c r="FI12" i="3"/>
  <c r="FT9" i="3"/>
  <c r="GB9" i="3"/>
  <c r="GB11" i="3"/>
  <c r="FS56" i="3"/>
  <c r="FH12" i="3"/>
  <c r="FZ56" i="3"/>
  <c r="FO9" i="3"/>
  <c r="FU12" i="3"/>
  <c r="FQ22" i="3"/>
  <c r="FZ12" i="3"/>
  <c r="GC22" i="3"/>
  <c r="FT56" i="3"/>
  <c r="FQ8" i="3"/>
  <c r="FL10" i="3"/>
  <c r="GA8" i="3"/>
  <c r="FV12" i="3"/>
  <c r="FH8" i="3"/>
  <c r="FU7" i="3"/>
  <c r="FU11" i="3"/>
  <c r="GD9" i="3"/>
  <c r="FV22" i="3"/>
  <c r="GB8" i="3"/>
  <c r="FH16" i="3"/>
  <c r="FN8" i="3"/>
  <c r="FI42" i="3"/>
  <c r="GC12" i="3"/>
  <c r="GB10" i="3"/>
  <c r="FJ10" i="3"/>
  <c r="FS9" i="3"/>
  <c r="FN7" i="3"/>
  <c r="FJ43" i="3"/>
  <c r="FV56" i="3"/>
  <c r="GC56" i="3"/>
  <c r="FP11" i="3"/>
  <c r="FJ42" i="3"/>
  <c r="FS43" i="3"/>
  <c r="FM42" i="3"/>
  <c r="FW56" i="3"/>
  <c r="GA49" i="3"/>
  <c r="FG13" i="4" l="1"/>
  <c r="FH13" i="4"/>
  <c r="FI13" i="4"/>
  <c r="FK13" i="4"/>
  <c r="FJ13" i="4"/>
  <c r="FL13" i="4"/>
  <c r="FM13" i="4"/>
  <c r="FN13" i="4"/>
  <c r="FO13" i="4"/>
  <c r="FP13" i="4"/>
  <c r="FQ13" i="4"/>
  <c r="FS13" i="4"/>
  <c r="FR13" i="4"/>
  <c r="FT13" i="4"/>
  <c r="FU13" i="4"/>
  <c r="FV13" i="4"/>
  <c r="FX13" i="4"/>
  <c r="FW13" i="4"/>
  <c r="GA13" i="4"/>
  <c r="FZ13" i="4"/>
  <c r="FY13" i="4"/>
  <c r="GB13" i="4"/>
  <c r="GC13" i="4"/>
  <c r="FG8" i="4"/>
  <c r="FH8" i="4"/>
  <c r="FK8" i="4"/>
  <c r="FJ8" i="4"/>
  <c r="FI8" i="4"/>
  <c r="FL8" i="4"/>
  <c r="FM8" i="4"/>
  <c r="FN8" i="4"/>
  <c r="FO8" i="4"/>
  <c r="FQ8" i="4"/>
  <c r="FP8" i="4"/>
  <c r="FS8" i="4"/>
  <c r="FR8" i="4"/>
  <c r="FU8" i="4"/>
  <c r="FT8" i="4"/>
  <c r="FV8" i="4"/>
  <c r="FW8" i="4"/>
  <c r="FX8" i="4"/>
  <c r="FY8" i="4"/>
  <c r="GA8" i="4"/>
  <c r="GB8" i="4"/>
  <c r="FZ8" i="4"/>
  <c r="GC8" i="4"/>
  <c r="FH24" i="4"/>
  <c r="FG24" i="4"/>
  <c r="FI24" i="4"/>
  <c r="FL24" i="4"/>
  <c r="FK24" i="4"/>
  <c r="FJ24" i="4"/>
  <c r="FN24" i="4"/>
  <c r="FM24" i="4"/>
  <c r="FO24" i="4"/>
  <c r="FP24" i="4"/>
  <c r="FQ24" i="4"/>
  <c r="FR24" i="4"/>
  <c r="FS24" i="4"/>
  <c r="FT24" i="4"/>
  <c r="FU24" i="4"/>
  <c r="FV24" i="4"/>
  <c r="FW24" i="4"/>
  <c r="FX24" i="4"/>
  <c r="FY24" i="4"/>
  <c r="GB24" i="4"/>
  <c r="GA24" i="4"/>
  <c r="FZ24" i="4"/>
  <c r="GC24" i="4"/>
  <c r="FT15" i="3"/>
  <c r="FO15" i="3"/>
  <c r="GA15" i="3"/>
  <c r="FG9" i="4"/>
  <c r="FH9" i="4"/>
  <c r="FI9" i="4"/>
  <c r="FL9" i="4"/>
  <c r="FK9" i="4"/>
  <c r="FJ9" i="4"/>
  <c r="FN9" i="4"/>
  <c r="FM9" i="4"/>
  <c r="FP9" i="4"/>
  <c r="FO9" i="4"/>
  <c r="FR9" i="4"/>
  <c r="FQ9" i="4"/>
  <c r="FS9" i="4"/>
  <c r="FU9" i="4"/>
  <c r="FT9" i="4"/>
  <c r="FV9" i="4"/>
  <c r="FW9" i="4"/>
  <c r="FX9" i="4"/>
  <c r="FY9" i="4"/>
  <c r="GB9" i="4"/>
  <c r="FZ9" i="4"/>
  <c r="GA9" i="4"/>
  <c r="GC9" i="4"/>
  <c r="FM15" i="3"/>
  <c r="FK15" i="3"/>
  <c r="FG7" i="4"/>
  <c r="FH7" i="4"/>
  <c r="FK7" i="4"/>
  <c r="FI7" i="4"/>
  <c r="FJ7" i="4"/>
  <c r="FL7" i="4"/>
  <c r="FM7" i="4"/>
  <c r="FO7" i="4"/>
  <c r="FN7" i="4"/>
  <c r="FP7" i="4"/>
  <c r="FQ7" i="4"/>
  <c r="FR7" i="4"/>
  <c r="FS7" i="4"/>
  <c r="FT7" i="4"/>
  <c r="FU7" i="4"/>
  <c r="FV7" i="4"/>
  <c r="FW7" i="4"/>
  <c r="FY7" i="4"/>
  <c r="FX7" i="4"/>
  <c r="FZ7" i="4"/>
  <c r="GA7" i="4"/>
  <c r="GB7" i="4"/>
  <c r="GC7" i="4"/>
  <c r="FW15" i="3"/>
  <c r="FZ55" i="3"/>
  <c r="FY18" i="4"/>
  <c r="FJ18" i="4"/>
  <c r="FP18" i="4"/>
  <c r="FH18" i="4"/>
  <c r="FL18" i="4"/>
  <c r="FN18" i="4"/>
  <c r="FG18" i="4"/>
  <c r="FI18" i="4"/>
  <c r="FM18" i="4"/>
  <c r="FO18" i="4"/>
  <c r="FK18" i="4"/>
  <c r="FT18" i="4"/>
  <c r="GA18" i="4"/>
  <c r="GC18" i="4"/>
  <c r="FU18" i="4"/>
  <c r="FQ18" i="4"/>
  <c r="GB18" i="4"/>
  <c r="FV18" i="4"/>
  <c r="FZ18" i="4"/>
  <c r="FR18" i="4"/>
  <c r="FX18" i="4"/>
  <c r="FS18" i="4"/>
  <c r="FW18" i="4"/>
  <c r="FN51" i="3"/>
  <c r="FT55" i="3"/>
  <c r="FS55" i="3"/>
  <c r="GC55" i="3"/>
  <c r="FU41" i="3"/>
  <c r="FP51" i="3"/>
  <c r="GC51" i="3"/>
  <c r="FU51" i="3"/>
  <c r="FX51" i="3"/>
  <c r="FM55" i="3"/>
  <c r="FV55" i="3"/>
  <c r="FY41" i="3"/>
  <c r="FQ51" i="3"/>
  <c r="FQ55" i="3"/>
  <c r="FK55" i="3"/>
  <c r="GD51" i="3"/>
  <c r="FV51" i="3"/>
  <c r="GC24" i="3"/>
  <c r="FS35" i="3"/>
  <c r="GA55" i="3"/>
  <c r="FY24" i="3"/>
  <c r="FR24" i="3"/>
  <c r="FZ51" i="3"/>
  <c r="FR51" i="3"/>
  <c r="FI41" i="3"/>
  <c r="FN41" i="3"/>
  <c r="FW51" i="3"/>
  <c r="FX55" i="3"/>
  <c r="FR55" i="3"/>
  <c r="FK41" i="3"/>
  <c r="FO55" i="3"/>
  <c r="FO41" i="3"/>
  <c r="FW55" i="3"/>
  <c r="GB51" i="3"/>
  <c r="FT51" i="3"/>
  <c r="FP55" i="3"/>
  <c r="FJ55" i="3"/>
  <c r="GA51" i="3"/>
  <c r="FS51" i="3"/>
  <c r="FU55" i="3"/>
  <c r="FI55" i="3"/>
  <c r="FY51" i="3"/>
  <c r="FO51" i="3"/>
  <c r="FM41" i="3"/>
  <c r="FJ41" i="3"/>
  <c r="GD41" i="3"/>
  <c r="FR41" i="3"/>
  <c r="GA30" i="3"/>
  <c r="FZ30" i="3"/>
  <c r="FW30" i="3"/>
  <c r="FP30" i="3"/>
  <c r="FJ30" i="3"/>
  <c r="GB30" i="3"/>
  <c r="GC30" i="3"/>
  <c r="FX30" i="3"/>
  <c r="FV30" i="3"/>
  <c r="FO30" i="3"/>
  <c r="FU30" i="3"/>
  <c r="GD30" i="3"/>
  <c r="FY30" i="3"/>
  <c r="FQ30" i="3"/>
  <c r="FK30" i="3"/>
  <c r="FI30" i="3"/>
  <c r="FS30" i="3"/>
  <c r="FN30" i="3"/>
  <c r="FZ35" i="3"/>
  <c r="FV35" i="3"/>
  <c r="FR35" i="3"/>
  <c r="FN35" i="3"/>
  <c r="FU35" i="3"/>
  <c r="FI35" i="3"/>
  <c r="FX35" i="3"/>
  <c r="GB35" i="3"/>
  <c r="GA35" i="3"/>
  <c r="FT35" i="3"/>
  <c r="GA24" i="3"/>
  <c r="FM24" i="3"/>
  <c r="GB24" i="3"/>
  <c r="FQ24" i="3"/>
  <c r="FJ24" i="3"/>
  <c r="FV24" i="3"/>
  <c r="FT24" i="3"/>
  <c r="FN24" i="3"/>
  <c r="FI24" i="3"/>
  <c r="FX24" i="3"/>
  <c r="FR15" i="3"/>
  <c r="FU15" i="3"/>
  <c r="FY15" i="3"/>
  <c r="FQ41" i="3"/>
  <c r="FT41" i="3"/>
  <c r="GD24" i="3"/>
  <c r="FL24" i="3"/>
  <c r="FL41" i="3"/>
  <c r="GD55" i="3"/>
  <c r="FL15" i="3"/>
  <c r="FS41" i="3"/>
  <c r="FY55" i="3"/>
  <c r="FP35" i="3"/>
  <c r="FL35" i="3"/>
  <c r="FQ15" i="3"/>
  <c r="GB15" i="3"/>
  <c r="FX15" i="3"/>
  <c r="FR30" i="3"/>
  <c r="GD15" i="3"/>
  <c r="FV15" i="3"/>
  <c r="FN15" i="3"/>
  <c r="GB55" i="3"/>
  <c r="FN55" i="3"/>
  <c r="GB41" i="3"/>
  <c r="GA41" i="3"/>
  <c r="FH35" i="3"/>
  <c r="GC41" i="3"/>
  <c r="FM30" i="3"/>
  <c r="FZ24" i="3"/>
  <c r="FO24" i="3"/>
  <c r="FX41" i="3"/>
  <c r="FP41" i="3"/>
  <c r="FJ15" i="3"/>
  <c r="FV41" i="3"/>
  <c r="FI15" i="3"/>
  <c r="GC35" i="3"/>
  <c r="FO35" i="3"/>
  <c r="FM35" i="3"/>
  <c r="FP15" i="3"/>
  <c r="FK24" i="3"/>
  <c r="FH41" i="3"/>
  <c r="FK35" i="3"/>
  <c r="FW41" i="3"/>
  <c r="FW24" i="3"/>
  <c r="FS24" i="3"/>
  <c r="FY35" i="3"/>
  <c r="GC15" i="3"/>
  <c r="FL30" i="3"/>
  <c r="FZ41" i="3"/>
  <c r="FH55" i="3"/>
  <c r="GD35" i="3"/>
  <c r="FW35" i="3"/>
  <c r="FQ35" i="3"/>
  <c r="FL55" i="3"/>
  <c r="FS15" i="3"/>
  <c r="FT30" i="3"/>
  <c r="FU24" i="3"/>
  <c r="FP24" i="3"/>
  <c r="FZ15" i="3"/>
  <c r="FJ35" i="3"/>
  <c r="FG27" i="4"/>
  <c r="FH27" i="4"/>
  <c r="FI27" i="4"/>
  <c r="FJ27" i="4"/>
  <c r="FL27" i="4"/>
  <c r="FK27" i="4"/>
  <c r="FN27" i="4"/>
  <c r="FM27" i="4"/>
  <c r="FO27" i="4"/>
  <c r="FP27" i="4"/>
  <c r="FR27" i="4"/>
  <c r="FS27" i="4"/>
  <c r="FQ27" i="4"/>
  <c r="FT27" i="4"/>
  <c r="FU27" i="4"/>
  <c r="FV27" i="4"/>
  <c r="FW27" i="4"/>
  <c r="FX27" i="4"/>
  <c r="FZ27" i="4"/>
  <c r="GA27" i="4"/>
  <c r="FY27" i="4"/>
  <c r="GB27" i="4"/>
  <c r="GC27" i="4"/>
  <c r="FH25" i="4"/>
  <c r="FG25" i="4"/>
  <c r="FI25" i="4"/>
  <c r="FL25" i="4"/>
  <c r="FJ25" i="4"/>
  <c r="FK25" i="4"/>
  <c r="FM25" i="4"/>
  <c r="FO25" i="4"/>
  <c r="FN25" i="4"/>
  <c r="FQ25" i="4"/>
  <c r="FP25" i="4"/>
  <c r="FR25" i="4"/>
  <c r="FS25" i="4"/>
  <c r="FT25" i="4"/>
  <c r="FU25" i="4"/>
  <c r="FV25" i="4"/>
  <c r="FW25" i="4"/>
  <c r="FY25" i="4"/>
  <c r="FX25" i="4"/>
  <c r="FZ25" i="4"/>
  <c r="GA25" i="4"/>
  <c r="GB25" i="4"/>
  <c r="GC25" i="4"/>
  <c r="FG26" i="4"/>
  <c r="FH26" i="4"/>
  <c r="FI26" i="4"/>
  <c r="FL26" i="4"/>
  <c r="FJ26" i="4"/>
  <c r="FK26" i="4"/>
  <c r="FM26" i="4"/>
  <c r="FO26" i="4"/>
  <c r="FP26" i="4"/>
  <c r="FN26" i="4"/>
  <c r="FR26" i="4"/>
  <c r="FQ26" i="4"/>
  <c r="FS26" i="4"/>
  <c r="FT26" i="4"/>
  <c r="FU26" i="4"/>
  <c r="FX26" i="4"/>
  <c r="FV26" i="4"/>
  <c r="FW26" i="4"/>
  <c r="FY26" i="4"/>
  <c r="FZ26" i="4"/>
  <c r="GA26" i="4"/>
  <c r="GC26" i="4"/>
  <c r="GB26" i="4"/>
  <c r="FG21" i="4"/>
  <c r="FH28" i="4"/>
  <c r="FK21" i="4"/>
  <c r="FH23" i="4"/>
  <c r="FH21" i="4"/>
  <c r="FG28" i="4"/>
  <c r="FG23" i="4"/>
  <c r="FG29" i="4"/>
  <c r="FG22" i="4"/>
  <c r="FI21" i="4"/>
  <c r="FH29" i="4"/>
  <c r="FI23" i="4"/>
  <c r="FI29" i="4"/>
  <c r="FH22" i="4"/>
  <c r="FI22" i="4"/>
  <c r="FI28" i="4"/>
  <c r="FL23" i="4"/>
  <c r="FJ23" i="4"/>
  <c r="FK23" i="4"/>
  <c r="FJ21" i="4"/>
  <c r="FL22" i="4"/>
  <c r="FN28" i="4"/>
  <c r="FL29" i="4"/>
  <c r="FJ29" i="4"/>
  <c r="FJ28" i="4"/>
  <c r="FK29" i="4"/>
  <c r="FK28" i="4"/>
  <c r="FK22" i="4"/>
  <c r="FJ22" i="4"/>
  <c r="FL21" i="4"/>
  <c r="FL28" i="4"/>
  <c r="FM22" i="4"/>
  <c r="FM28" i="4"/>
  <c r="FM23" i="4"/>
  <c r="FM29" i="4"/>
  <c r="FM21" i="4"/>
  <c r="FP28" i="4"/>
  <c r="FO28" i="4"/>
  <c r="FO23" i="4"/>
  <c r="FN21" i="4"/>
  <c r="FQ23" i="4"/>
  <c r="FP21" i="4"/>
  <c r="FO22" i="4"/>
  <c r="FO29" i="4"/>
  <c r="FP22" i="4"/>
  <c r="FN22" i="4"/>
  <c r="FN23" i="4"/>
  <c r="FQ28" i="4"/>
  <c r="FQ29" i="4"/>
  <c r="FP29" i="4"/>
  <c r="FO21" i="4"/>
  <c r="FN29" i="4"/>
  <c r="FP23" i="4"/>
  <c r="FR28" i="4"/>
  <c r="FQ22" i="4"/>
  <c r="FQ21" i="4"/>
  <c r="FS29" i="4"/>
  <c r="FR22" i="4"/>
  <c r="FT28" i="4"/>
  <c r="FT23" i="4"/>
  <c r="FR23" i="4"/>
  <c r="FS23" i="4"/>
  <c r="FR29" i="4"/>
  <c r="FT22" i="4"/>
  <c r="FR21" i="4"/>
  <c r="FS21" i="4"/>
  <c r="FT21" i="4"/>
  <c r="FU29" i="4"/>
  <c r="FS28" i="4"/>
  <c r="FS22" i="4"/>
  <c r="FU22" i="4"/>
  <c r="FT29" i="4"/>
  <c r="FU23" i="4"/>
  <c r="FU28" i="4"/>
  <c r="FW22" i="4"/>
  <c r="FU21" i="4"/>
  <c r="FX22" i="4"/>
  <c r="FV23" i="4"/>
  <c r="FV29" i="4"/>
  <c r="FW28" i="4"/>
  <c r="FV21" i="4"/>
  <c r="FY28" i="4"/>
  <c r="FX21" i="4"/>
  <c r="FV28" i="4"/>
  <c r="FW21" i="4"/>
  <c r="FX23" i="4"/>
  <c r="FW29" i="4"/>
  <c r="FY21" i="4"/>
  <c r="FX29" i="4"/>
  <c r="FX28" i="4"/>
  <c r="FW23" i="4"/>
  <c r="FZ23" i="4"/>
  <c r="FV22" i="4"/>
  <c r="FZ28" i="4"/>
  <c r="FY23" i="4"/>
  <c r="FZ21" i="4"/>
  <c r="GA23" i="4"/>
  <c r="FY29" i="4"/>
  <c r="GB23" i="4"/>
  <c r="GA22" i="4"/>
  <c r="GB28" i="4"/>
  <c r="FY22" i="4"/>
  <c r="GC29" i="4"/>
  <c r="GA28" i="4"/>
  <c r="FZ22" i="4"/>
  <c r="GA21" i="4"/>
  <c r="GB29" i="4"/>
  <c r="GA29" i="4"/>
  <c r="GB22" i="4"/>
  <c r="GC23" i="4"/>
  <c r="FZ29" i="4"/>
  <c r="GC22" i="4"/>
  <c r="GC21" i="4"/>
  <c r="GB21" i="4"/>
  <c r="GC28" i="4"/>
  <c r="FG14" i="4"/>
  <c r="FH14" i="4"/>
  <c r="FH17" i="4"/>
  <c r="FG17" i="4"/>
  <c r="FG16" i="4" s="1"/>
  <c r="FI17" i="4"/>
  <c r="FI16" i="4" s="1"/>
  <c r="FH12" i="4"/>
  <c r="FI14" i="4"/>
  <c r="FG12" i="4"/>
  <c r="FI12" i="4"/>
  <c r="FK14" i="4"/>
  <c r="FJ14" i="4"/>
  <c r="FJ17" i="4"/>
  <c r="FK17" i="4"/>
  <c r="FK12" i="4"/>
  <c r="FL12" i="4"/>
  <c r="FJ12" i="4"/>
  <c r="FL14" i="4"/>
  <c r="FM12" i="4"/>
  <c r="FM17" i="4"/>
  <c r="FM16" i="4" s="1"/>
  <c r="FP17" i="4"/>
  <c r="FM14" i="4"/>
  <c r="FL17" i="4"/>
  <c r="FN14" i="4"/>
  <c r="FO14" i="4"/>
  <c r="FO12" i="4"/>
  <c r="FN17" i="4"/>
  <c r="FO17" i="4"/>
  <c r="FQ12" i="4"/>
  <c r="FN12" i="4"/>
  <c r="FP12" i="4"/>
  <c r="FQ14" i="4"/>
  <c r="FP14" i="4"/>
  <c r="FR17" i="4"/>
  <c r="FR12" i="4"/>
  <c r="FR14" i="4"/>
  <c r="FQ17" i="4"/>
  <c r="FQ16" i="4" s="1"/>
  <c r="FT14" i="4"/>
  <c r="FS14" i="4"/>
  <c r="FS17" i="4"/>
  <c r="FT17" i="4"/>
  <c r="FT12" i="4"/>
  <c r="FU17" i="4"/>
  <c r="FS12" i="4"/>
  <c r="FU12" i="4"/>
  <c r="FV17" i="4"/>
  <c r="FV12" i="4"/>
  <c r="FU14" i="4"/>
  <c r="FW17" i="4"/>
  <c r="FX14" i="4"/>
  <c r="FW12" i="4"/>
  <c r="FV14" i="4"/>
  <c r="FW14" i="4"/>
  <c r="FX17" i="4"/>
  <c r="FY14" i="4"/>
  <c r="FY17" i="4"/>
  <c r="FX12" i="4"/>
  <c r="FZ17" i="4"/>
  <c r="FZ14" i="4"/>
  <c r="FZ12" i="4"/>
  <c r="FY12" i="4"/>
  <c r="GB14" i="4"/>
  <c r="GA12" i="4"/>
  <c r="GB12" i="4"/>
  <c r="GC14" i="4"/>
  <c r="GA17" i="4"/>
  <c r="GC17" i="4"/>
  <c r="GC16" i="4" s="1"/>
  <c r="GC12" i="4"/>
  <c r="GA14" i="4"/>
  <c r="GB17" i="4"/>
  <c r="GB16" i="4" s="1"/>
  <c r="FH24" i="3"/>
  <c r="FH30" i="3"/>
  <c r="FH15" i="3"/>
  <c r="FN6" i="3"/>
  <c r="FK6" i="3"/>
  <c r="GC6" i="3"/>
  <c r="FS6" i="3"/>
  <c r="FR6" i="3"/>
  <c r="FH6" i="3"/>
  <c r="FL6" i="3"/>
  <c r="FT6" i="3"/>
  <c r="FW6" i="3"/>
  <c r="FP6" i="3"/>
  <c r="FQ6" i="3"/>
  <c r="FY6" i="3"/>
  <c r="FM6" i="3"/>
  <c r="GD6" i="3"/>
  <c r="FI6" i="3"/>
  <c r="GB6" i="3"/>
  <c r="FU6" i="3"/>
  <c r="GA6" i="3"/>
  <c r="FZ6" i="3"/>
  <c r="FO6" i="3"/>
  <c r="FJ6" i="3"/>
  <c r="FX6" i="3"/>
  <c r="FV6" i="3"/>
  <c r="GA6" i="4" l="1"/>
  <c r="FX6" i="4"/>
  <c r="FJ6" i="4"/>
  <c r="FQ6" i="4"/>
  <c r="FH6" i="4"/>
  <c r="FS6" i="4"/>
  <c r="FN16" i="4"/>
  <c r="FY16" i="4"/>
  <c r="FU16" i="4"/>
  <c r="FX16" i="4"/>
  <c r="FP16" i="4"/>
  <c r="FW16" i="4"/>
  <c r="GC11" i="4"/>
  <c r="FN11" i="4"/>
  <c r="FV16" i="4"/>
  <c r="FS16" i="4"/>
  <c r="FO6" i="4"/>
  <c r="FS11" i="4"/>
  <c r="FG11" i="4"/>
  <c r="FW6" i="4"/>
  <c r="FG6" i="4"/>
  <c r="FP6" i="4"/>
  <c r="FY6" i="4"/>
  <c r="FY11" i="4"/>
  <c r="FU11" i="4"/>
  <c r="FQ11" i="4"/>
  <c r="FJ16" i="4"/>
  <c r="FZ11" i="4"/>
  <c r="FO16" i="4"/>
  <c r="FI6" i="4"/>
  <c r="FX11" i="4"/>
  <c r="FL11" i="4"/>
  <c r="FZ6" i="4"/>
  <c r="FR6" i="4"/>
  <c r="FT6" i="4"/>
  <c r="FM11" i="4"/>
  <c r="FW20" i="4"/>
  <c r="GA16" i="4"/>
  <c r="FN6" i="4"/>
  <c r="FV6" i="4"/>
  <c r="FP11" i="4"/>
  <c r="FL16" i="4"/>
  <c r="GC6" i="4"/>
  <c r="FM6" i="4"/>
  <c r="FH16" i="4"/>
  <c r="FL20" i="4"/>
  <c r="FW11" i="4"/>
  <c r="FH20" i="4"/>
  <c r="FK6" i="4"/>
  <c r="FZ16" i="4"/>
  <c r="FT11" i="4"/>
  <c r="FR16" i="4"/>
  <c r="FO11" i="4"/>
  <c r="FI11" i="4"/>
  <c r="FU20" i="4"/>
  <c r="FM20" i="4"/>
  <c r="FJ20" i="4"/>
  <c r="FT16" i="4"/>
  <c r="FJ11" i="4"/>
  <c r="FX20" i="4"/>
  <c r="FT20" i="4"/>
  <c r="FO20" i="4"/>
  <c r="FK20" i="4"/>
  <c r="GB11" i="4"/>
  <c r="GB20" i="4"/>
  <c r="GA20" i="4"/>
  <c r="FS20" i="4"/>
  <c r="FP20" i="4"/>
  <c r="FI20" i="4"/>
  <c r="FR11" i="4"/>
  <c r="GA11" i="4"/>
  <c r="FV11" i="4"/>
  <c r="FK11" i="4"/>
  <c r="FH11" i="4"/>
  <c r="GC20" i="4"/>
  <c r="FV20" i="4"/>
  <c r="FR20" i="4"/>
  <c r="FG20" i="4"/>
  <c r="FU6" i="4"/>
  <c r="FK16" i="4"/>
  <c r="FZ20" i="4"/>
  <c r="FY20" i="4"/>
  <c r="FQ20" i="4"/>
  <c r="FN20" i="4"/>
  <c r="GB6" i="4"/>
  <c r="FL6" i="4"/>
  <c r="FW4" i="3"/>
  <c r="FT4" i="3"/>
  <c r="FU4" i="3"/>
  <c r="GC4" i="3"/>
  <c r="FZ4" i="3"/>
  <c r="GA4" i="3"/>
  <c r="GB4" i="3"/>
  <c r="FV4" i="3"/>
  <c r="GD4" i="3"/>
  <c r="FX4" i="3"/>
  <c r="FY4" i="3"/>
  <c r="FI4" i="4" l="1"/>
  <c r="D7" i="5" s="1"/>
  <c r="FS4" i="4"/>
  <c r="FQ4" i="4"/>
  <c r="FG4" i="4"/>
  <c r="B7" i="5" s="1"/>
  <c r="FO4" i="4"/>
  <c r="J7" i="5" s="1"/>
  <c r="FL4" i="4"/>
  <c r="G7" i="5" s="1"/>
  <c r="FW4" i="4"/>
  <c r="FR4" i="4"/>
  <c r="FY4" i="4"/>
  <c r="FX4" i="4"/>
  <c r="FT4" i="4"/>
  <c r="GA4" i="4"/>
  <c r="FH4" i="4"/>
  <c r="C7" i="5" s="1"/>
  <c r="FM4" i="4"/>
  <c r="H7" i="5" s="1"/>
  <c r="FN4" i="4"/>
  <c r="I7" i="5" s="1"/>
  <c r="FV4" i="4"/>
  <c r="GC4" i="4"/>
  <c r="FP4" i="4"/>
  <c r="K7" i="5" s="1"/>
  <c r="FZ4" i="4"/>
  <c r="FK4" i="4"/>
  <c r="F7" i="5" s="1"/>
  <c r="GB4" i="4"/>
  <c r="FU4" i="4"/>
  <c r="FJ4" i="4"/>
  <c r="E7" i="5" s="1"/>
  <c r="CA9" i="7"/>
  <c r="CA10" i="7" s="1"/>
  <c r="BC9" i="7" l="1"/>
  <c r="BC10" i="7" s="1"/>
  <c r="AE9" i="7"/>
  <c r="AE10" i="7" s="1"/>
  <c r="CY9" i="7"/>
  <c r="CY10" i="7" s="1"/>
  <c r="G9" i="7"/>
  <c r="BO9" i="7" l="1"/>
  <c r="C15" i="7" s="1" a="1"/>
  <c r="G10" i="7"/>
  <c r="E4" i="4"/>
  <c r="C16" i="7" l="1"/>
  <c r="C30" i="7"/>
  <c r="C46" i="7"/>
  <c r="C62" i="7"/>
  <c r="C78" i="7"/>
  <c r="C94" i="7"/>
  <c r="C110" i="7"/>
  <c r="C126" i="7"/>
  <c r="C15" i="7"/>
  <c r="C31" i="7"/>
  <c r="C47" i="7"/>
  <c r="C63" i="7"/>
  <c r="C79" i="7"/>
  <c r="C95" i="7"/>
  <c r="C111" i="7"/>
  <c r="C127" i="7"/>
  <c r="C19" i="7"/>
  <c r="C35" i="7"/>
  <c r="C51" i="7"/>
  <c r="C67" i="7"/>
  <c r="C83" i="7"/>
  <c r="C99" i="7"/>
  <c r="C115" i="7"/>
  <c r="C131" i="7"/>
  <c r="C21" i="7"/>
  <c r="C37" i="7"/>
  <c r="C53" i="7"/>
  <c r="C69" i="7"/>
  <c r="C85" i="7"/>
  <c r="C101" i="7"/>
  <c r="C117" i="7"/>
  <c r="C133" i="7"/>
  <c r="C22" i="7"/>
  <c r="C38" i="7"/>
  <c r="C54" i="7"/>
  <c r="C70" i="7"/>
  <c r="C86" i="7"/>
  <c r="C102" i="7"/>
  <c r="C118" i="7"/>
  <c r="C134" i="7"/>
  <c r="DV134" i="7" s="1"/>
  <c r="C23" i="7"/>
  <c r="C39" i="7"/>
  <c r="C55" i="7"/>
  <c r="C71" i="7"/>
  <c r="C87" i="7"/>
  <c r="C103" i="7"/>
  <c r="C119" i="7"/>
  <c r="C27" i="7"/>
  <c r="C43" i="7"/>
  <c r="C59" i="7"/>
  <c r="C75" i="7"/>
  <c r="C91" i="7"/>
  <c r="C107" i="7"/>
  <c r="C123" i="7"/>
  <c r="C29" i="7"/>
  <c r="C45" i="7"/>
  <c r="C61" i="7"/>
  <c r="C77" i="7"/>
  <c r="C93" i="7"/>
  <c r="C109" i="7"/>
  <c r="C125" i="7"/>
  <c r="C84" i="7"/>
  <c r="C20" i="7"/>
  <c r="C74" i="7"/>
  <c r="C129" i="7"/>
  <c r="C65" i="7"/>
  <c r="C120" i="7"/>
  <c r="C56" i="7"/>
  <c r="C18" i="7"/>
  <c r="C76" i="7"/>
  <c r="C130" i="7"/>
  <c r="C66" i="7"/>
  <c r="C121" i="7"/>
  <c r="C57" i="7"/>
  <c r="C112" i="7"/>
  <c r="C48" i="7"/>
  <c r="C64" i="7"/>
  <c r="C132" i="7"/>
  <c r="C68" i="7"/>
  <c r="C122" i="7"/>
  <c r="C58" i="7"/>
  <c r="C113" i="7"/>
  <c r="C49" i="7"/>
  <c r="C104" i="7"/>
  <c r="C40" i="7"/>
  <c r="C128" i="7"/>
  <c r="C124" i="7"/>
  <c r="C60" i="7"/>
  <c r="C114" i="7"/>
  <c r="C50" i="7"/>
  <c r="C105" i="7"/>
  <c r="C41" i="7"/>
  <c r="C96" i="7"/>
  <c r="C32" i="7"/>
  <c r="C28" i="7"/>
  <c r="C116" i="7"/>
  <c r="C52" i="7"/>
  <c r="C106" i="7"/>
  <c r="C42" i="7"/>
  <c r="C97" i="7"/>
  <c r="C33" i="7"/>
  <c r="C88" i="7"/>
  <c r="C24" i="7"/>
  <c r="C73" i="7"/>
  <c r="C108" i="7"/>
  <c r="C44" i="7"/>
  <c r="C98" i="7"/>
  <c r="C34" i="7"/>
  <c r="C89" i="7"/>
  <c r="C25" i="7"/>
  <c r="C80" i="7"/>
  <c r="C92" i="7"/>
  <c r="C100" i="7"/>
  <c r="C36" i="7"/>
  <c r="C90" i="7"/>
  <c r="C26" i="7"/>
  <c r="C81" i="7"/>
  <c r="C17" i="7"/>
  <c r="C72" i="7"/>
  <c r="C82" i="7"/>
  <c r="F9" i="7"/>
  <c r="BO10" i="7"/>
  <c r="F10" i="7" s="1"/>
  <c r="DO127" i="7" l="1"/>
  <c r="DP127" i="7" s="1"/>
  <c r="DQ127" i="7" s="1"/>
  <c r="BT80" i="7"/>
  <c r="BU80" i="7" s="1"/>
  <c r="BV80" i="7" s="1"/>
  <c r="DL124" i="7"/>
  <c r="DR130" i="7"/>
  <c r="DS130" i="7" s="1"/>
  <c r="DG119" i="7"/>
  <c r="DF118" i="7"/>
  <c r="DE117" i="7"/>
  <c r="DF117" i="7" s="1"/>
  <c r="DC115" i="7"/>
  <c r="DD115" i="7" s="1"/>
  <c r="DE115" i="7" s="1"/>
  <c r="CY111" i="7"/>
  <c r="CZ111" i="7" s="1"/>
  <c r="CX110" i="7"/>
  <c r="CY110" i="7" s="1"/>
  <c r="BV82" i="7"/>
  <c r="CF92" i="7"/>
  <c r="DD116" i="7"/>
  <c r="DJ122" i="7"/>
  <c r="DK122" i="7" s="1"/>
  <c r="DU133" i="7"/>
  <c r="DV133" i="7" s="1"/>
  <c r="DS131" i="7"/>
  <c r="DT131" i="7" s="1"/>
  <c r="DN126" i="7"/>
  <c r="CB88" i="7"/>
  <c r="CC88" i="7" s="1"/>
  <c r="DP128" i="7"/>
  <c r="DT132" i="7"/>
  <c r="DU132" i="7" s="1"/>
  <c r="BP76" i="7"/>
  <c r="BX84" i="7"/>
  <c r="BY84" i="7" s="1"/>
  <c r="DK123" i="7"/>
  <c r="CQ103" i="7"/>
  <c r="CR103" i="7" s="1"/>
  <c r="CP102" i="7"/>
  <c r="CQ102" i="7" s="1"/>
  <c r="CO101" i="7"/>
  <c r="CP101" i="7" s="1"/>
  <c r="CM99" i="7"/>
  <c r="CI95" i="7"/>
  <c r="CH94" i="7"/>
  <c r="BU81" i="7"/>
  <c r="BV81" i="7" s="1"/>
  <c r="CC89" i="7"/>
  <c r="CJ96" i="7"/>
  <c r="DM125" i="7"/>
  <c r="DN125" i="7" s="1"/>
  <c r="CU107" i="7"/>
  <c r="CA87" i="7"/>
  <c r="BZ86" i="7"/>
  <c r="BY85" i="7"/>
  <c r="BZ85" i="7" s="1"/>
  <c r="BW83" i="7"/>
  <c r="BS79" i="7"/>
  <c r="BT79" i="7" s="1"/>
  <c r="BR78" i="7"/>
  <c r="BS78" i="7" s="1"/>
  <c r="CK97" i="7"/>
  <c r="CL97" i="7" s="1"/>
  <c r="CR104" i="7"/>
  <c r="CS104" i="7" s="1"/>
  <c r="CW109" i="7"/>
  <c r="CE91" i="7"/>
  <c r="CF91" i="7" s="1"/>
  <c r="CG91" i="7" s="1"/>
  <c r="CD90" i="7"/>
  <c r="CL98" i="7"/>
  <c r="CM98" i="7" s="1"/>
  <c r="CS105" i="7"/>
  <c r="CZ112" i="7"/>
  <c r="DH120" i="7"/>
  <c r="CG93" i="7"/>
  <c r="CH93" i="7" s="1"/>
  <c r="BO75" i="7"/>
  <c r="CT106" i="7"/>
  <c r="CU106" i="7" s="1"/>
  <c r="DA113" i="7"/>
  <c r="BQ77" i="7"/>
  <c r="CN100" i="7"/>
  <c r="CV108" i="7"/>
  <c r="CW108" i="7" s="1"/>
  <c r="DB114" i="7"/>
  <c r="DC114" i="7" s="1"/>
  <c r="DI121" i="7"/>
  <c r="DJ121" i="7" s="1"/>
  <c r="DQ129" i="7"/>
  <c r="P51" i="3"/>
  <c r="AZ51" i="3"/>
  <c r="AB51" i="3"/>
  <c r="AN51" i="3"/>
  <c r="BL51" i="3"/>
  <c r="FM51" i="3"/>
  <c r="AJ44" i="7"/>
  <c r="AK44" i="7" s="1"/>
  <c r="BH68" i="7"/>
  <c r="BI68" i="7" s="1"/>
  <c r="AH42" i="7"/>
  <c r="AO49" i="7"/>
  <c r="P24" i="7"/>
  <c r="Q24" i="7" s="1"/>
  <c r="BG67" i="7"/>
  <c r="AE39" i="7"/>
  <c r="AF39" i="7" s="1"/>
  <c r="AS53" i="7"/>
  <c r="Z34" i="7"/>
  <c r="AA34" i="7" s="1"/>
  <c r="BC63" i="7"/>
  <c r="BD63" i="7" s="1"/>
  <c r="W31" i="7"/>
  <c r="X31" i="7" s="1"/>
  <c r="BD64" i="7"/>
  <c r="BE64" i="7" s="1"/>
  <c r="AV56" i="7"/>
  <c r="AW56" i="7" s="1"/>
  <c r="AD38" i="7"/>
  <c r="AE38" i="7" s="1"/>
  <c r="L20" i="7"/>
  <c r="N22" i="7"/>
  <c r="G15" i="7"/>
  <c r="AI43" i="7"/>
  <c r="AJ43" i="7" s="1"/>
  <c r="AX58" i="7"/>
  <c r="AL46" i="7"/>
  <c r="AM46" i="7" s="1"/>
  <c r="AK45" i="7"/>
  <c r="AL45" i="7" s="1"/>
  <c r="BE65" i="7"/>
  <c r="AU55" i="7"/>
  <c r="AV55" i="7" s="1"/>
  <c r="T28" i="7"/>
  <c r="BL72" i="7"/>
  <c r="BM72" i="7" s="1"/>
  <c r="R26" i="7"/>
  <c r="S26" i="7" s="1"/>
  <c r="AC37" i="7"/>
  <c r="BM73" i="7"/>
  <c r="BN73" i="7" s="1"/>
  <c r="Y33" i="7"/>
  <c r="Z33" i="7" s="1"/>
  <c r="BN74" i="7"/>
  <c r="BO74" i="7" s="1"/>
  <c r="V30" i="7"/>
  <c r="W30" i="7" s="1"/>
  <c r="BI69" i="7"/>
  <c r="BJ69" i="7" s="1"/>
  <c r="AB36" i="7"/>
  <c r="AC36" i="7" s="1"/>
  <c r="AD36" i="7" s="1"/>
  <c r="AR52" i="7"/>
  <c r="AS52" i="7" s="1"/>
  <c r="I17" i="7"/>
  <c r="J17" i="7" s="1"/>
  <c r="K17" i="7" s="1"/>
  <c r="AA35" i="7"/>
  <c r="AB35" i="7" s="1"/>
  <c r="AF40" i="7"/>
  <c r="BK71" i="7"/>
  <c r="BL71" i="7" s="1"/>
  <c r="O23" i="7"/>
  <c r="P23" i="7" s="1"/>
  <c r="K19" i="7"/>
  <c r="L19" i="7" s="1"/>
  <c r="J18" i="7"/>
  <c r="BJ70" i="7"/>
  <c r="AM47" i="7"/>
  <c r="AN47" i="7" s="1"/>
  <c r="AY59" i="7"/>
  <c r="AZ59" i="7" s="1"/>
  <c r="BA61" i="7"/>
  <c r="S27" i="7"/>
  <c r="T27" i="7" s="1"/>
  <c r="AN48" i="7"/>
  <c r="BF66" i="7"/>
  <c r="U29" i="7"/>
  <c r="M21" i="7"/>
  <c r="N21" i="7" s="1"/>
  <c r="AT54" i="7"/>
  <c r="AU54" i="7" s="1"/>
  <c r="AZ60" i="7"/>
  <c r="BA60" i="7" s="1"/>
  <c r="AP50" i="7"/>
  <c r="Q25" i="7"/>
  <c r="AQ51" i="7"/>
  <c r="BB62" i="7"/>
  <c r="BC62" i="7" s="1"/>
  <c r="X32" i="7"/>
  <c r="Y32" i="7" s="1"/>
  <c r="AW57" i="7"/>
  <c r="AX57" i="7" s="1"/>
  <c r="AG41" i="7"/>
  <c r="H16" i="7"/>
  <c r="I16" i="7" s="1"/>
  <c r="J16" i="7" s="1"/>
  <c r="AL22" i="6" l="1"/>
  <c r="AB4" i="3"/>
  <c r="AX22" i="6"/>
  <c r="AN4" i="3"/>
  <c r="BV22" i="6"/>
  <c r="BL4" i="3"/>
  <c r="Z22" i="6"/>
  <c r="P4" i="3"/>
  <c r="BJ22" i="6"/>
  <c r="AZ4" i="3"/>
  <c r="CM97" i="7"/>
  <c r="DV132" i="7"/>
  <c r="DD114" i="7"/>
  <c r="DE114" i="7" s="1"/>
  <c r="DF114" i="7" s="1"/>
  <c r="CA85" i="7"/>
  <c r="CB85" i="7" s="1"/>
  <c r="CC85" i="7" s="1"/>
  <c r="CT104" i="7"/>
  <c r="CU104" i="7" s="1"/>
  <c r="DT130" i="7"/>
  <c r="DU130" i="7" s="1"/>
  <c r="DV130" i="7" s="1"/>
  <c r="DR129" i="7"/>
  <c r="DS129" i="7" s="1"/>
  <c r="DT129" i="7" s="1"/>
  <c r="DU129" i="7" s="1"/>
  <c r="CV107" i="7"/>
  <c r="CW107" i="7" s="1"/>
  <c r="DA111" i="7"/>
  <c r="DK121" i="7"/>
  <c r="DL121" i="7" s="1"/>
  <c r="DM121" i="7" s="1"/>
  <c r="CX108" i="7"/>
  <c r="CY108" i="7" s="1"/>
  <c r="DB113" i="7"/>
  <c r="DC113" i="7" s="1"/>
  <c r="CT105" i="7"/>
  <c r="CU105" i="7" s="1"/>
  <c r="CV105" i="7" s="1"/>
  <c r="CH91" i="7"/>
  <c r="CI91" i="7" s="1"/>
  <c r="CV106" i="7"/>
  <c r="CW106" i="7" s="1"/>
  <c r="CO100" i="7"/>
  <c r="CP100" i="7" s="1"/>
  <c r="CQ100" i="7" s="1"/>
  <c r="CN98" i="7"/>
  <c r="CO98" i="7" s="1"/>
  <c r="CX109" i="7"/>
  <c r="CY109" i="7" s="1"/>
  <c r="CZ109" i="7" s="1"/>
  <c r="BR77" i="7"/>
  <c r="BP75" i="7"/>
  <c r="DA112" i="7"/>
  <c r="CE90" i="7"/>
  <c r="CN97" i="7"/>
  <c r="CO97" i="7" s="1"/>
  <c r="DO125" i="7"/>
  <c r="DP125" i="7" s="1"/>
  <c r="CI93" i="7"/>
  <c r="DI120" i="7"/>
  <c r="BX83" i="7"/>
  <c r="CK96" i="7"/>
  <c r="BZ84" i="7"/>
  <c r="CA84" i="7" s="1"/>
  <c r="BQ76" i="7"/>
  <c r="BR76" i="7" s="1"/>
  <c r="BS76" i="7" s="1"/>
  <c r="BT78" i="7"/>
  <c r="BU79" i="7"/>
  <c r="CA86" i="7"/>
  <c r="CB87" i="7"/>
  <c r="BW81" i="7"/>
  <c r="DL122" i="7"/>
  <c r="BW82" i="7"/>
  <c r="BX82" i="7" s="1"/>
  <c r="CD88" i="7"/>
  <c r="CE88" i="7" s="1"/>
  <c r="CF88" i="7" s="1"/>
  <c r="BW80" i="7"/>
  <c r="BX80" i="7" s="1"/>
  <c r="CI94" i="7"/>
  <c r="DM124" i="7"/>
  <c r="CD89" i="7"/>
  <c r="CE89" i="7" s="1"/>
  <c r="CQ101" i="7"/>
  <c r="CR101" i="7" s="1"/>
  <c r="DE116" i="7"/>
  <c r="DF116" i="7" s="1"/>
  <c r="DG118" i="7"/>
  <c r="CJ95" i="7"/>
  <c r="CZ110" i="7"/>
  <c r="DR127" i="7"/>
  <c r="DS127" i="7" s="1"/>
  <c r="DT127" i="7" s="1"/>
  <c r="DH119" i="7"/>
  <c r="DI119" i="7" s="1"/>
  <c r="DL123" i="7"/>
  <c r="DQ128" i="7"/>
  <c r="DO126" i="7"/>
  <c r="CN99" i="7"/>
  <c r="CG92" i="7"/>
  <c r="DF115" i="7"/>
  <c r="DG115" i="7" s="1"/>
  <c r="CR102" i="7"/>
  <c r="CS103" i="7"/>
  <c r="CT103" i="7" s="1"/>
  <c r="DU131" i="7"/>
  <c r="DV131" i="7" s="1"/>
  <c r="DG117" i="7"/>
  <c r="DB111" i="7"/>
  <c r="DC111" i="7" s="1"/>
  <c r="FI51" i="3"/>
  <c r="FJ51" i="3"/>
  <c r="FL51" i="3"/>
  <c r="FK51" i="3"/>
  <c r="K16" i="7"/>
  <c r="L16" i="7" s="1"/>
  <c r="AY57" i="7"/>
  <c r="AZ57" i="7" s="1"/>
  <c r="O21" i="7"/>
  <c r="P21" i="7" s="1"/>
  <c r="BA59" i="7"/>
  <c r="BB59" i="7" s="1"/>
  <c r="AK43" i="7"/>
  <c r="AL43" i="7" s="1"/>
  <c r="Y31" i="7"/>
  <c r="Z31" i="7" s="1"/>
  <c r="BE63" i="7"/>
  <c r="BF63" i="7" s="1"/>
  <c r="AO48" i="7"/>
  <c r="AP48" i="7" s="1"/>
  <c r="AQ48" i="7" s="1"/>
  <c r="AY58" i="7"/>
  <c r="AZ58" i="7" s="1"/>
  <c r="BA58" i="7" s="1"/>
  <c r="BF64" i="7"/>
  <c r="BG64" i="7" s="1"/>
  <c r="BH64" i="7" s="1"/>
  <c r="Z32" i="7"/>
  <c r="AV54" i="7"/>
  <c r="AH41" i="7"/>
  <c r="BD62" i="7"/>
  <c r="R25" i="7"/>
  <c r="V29" i="7"/>
  <c r="BB61" i="7"/>
  <c r="AR51" i="7"/>
  <c r="BG66" i="7"/>
  <c r="AQ50" i="7"/>
  <c r="BB60" i="7"/>
  <c r="U27" i="7"/>
  <c r="V27" i="7" s="1"/>
  <c r="AC35" i="7"/>
  <c r="AD35" i="7" s="1"/>
  <c r="M19" i="7"/>
  <c r="BK70" i="7"/>
  <c r="BL70" i="7" s="1"/>
  <c r="K18" i="7"/>
  <c r="Q23" i="7"/>
  <c r="BM71" i="7"/>
  <c r="AG40" i="7"/>
  <c r="L17" i="7"/>
  <c r="AO47" i="7"/>
  <c r="AT52" i="7"/>
  <c r="AE36" i="7"/>
  <c r="X30" i="7"/>
  <c r="AD37" i="7"/>
  <c r="U28" i="7"/>
  <c r="BN72" i="7"/>
  <c r="AA33" i="7"/>
  <c r="T26" i="7"/>
  <c r="BK69" i="7"/>
  <c r="BP74" i="7"/>
  <c r="BO73" i="7"/>
  <c r="BF65" i="7"/>
  <c r="AW55" i="7"/>
  <c r="AX55" i="7" s="1"/>
  <c r="AM45" i="7"/>
  <c r="AN46" i="7"/>
  <c r="H15" i="7"/>
  <c r="G12" i="7"/>
  <c r="Q24" i="6" s="1"/>
  <c r="AF38" i="7"/>
  <c r="AG38" i="7" s="1"/>
  <c r="AX56" i="7"/>
  <c r="AY56" i="7" s="1"/>
  <c r="AI42" i="7"/>
  <c r="O22" i="7"/>
  <c r="M20" i="7"/>
  <c r="N20" i="7" s="1"/>
  <c r="AB34" i="7"/>
  <c r="R24" i="7"/>
  <c r="S24" i="7" s="1"/>
  <c r="AT53" i="7"/>
  <c r="AL44" i="7"/>
  <c r="AG39" i="7"/>
  <c r="AP49" i="7"/>
  <c r="BJ68" i="7"/>
  <c r="BH67" i="7"/>
  <c r="CV104" i="7" l="1"/>
  <c r="DA110" i="7"/>
  <c r="DB110" i="7" s="1"/>
  <c r="DC110" i="7" s="1"/>
  <c r="CG88" i="7"/>
  <c r="CH88" i="7" s="1"/>
  <c r="CI88" i="7" s="1"/>
  <c r="BT76" i="7"/>
  <c r="BU76" i="7" s="1"/>
  <c r="CX107" i="7"/>
  <c r="BY80" i="7"/>
  <c r="BZ80" i="7" s="1"/>
  <c r="CA80" i="7" s="1"/>
  <c r="CX106" i="7"/>
  <c r="CY106" i="7" s="1"/>
  <c r="DD111" i="7"/>
  <c r="CH92" i="7"/>
  <c r="CI92" i="7" s="1"/>
  <c r="DU127" i="7"/>
  <c r="DV127" i="7" s="1"/>
  <c r="CS101" i="7"/>
  <c r="CT101" i="7" s="1"/>
  <c r="BV79" i="7"/>
  <c r="CW105" i="7"/>
  <c r="CX105" i="7" s="1"/>
  <c r="DJ119" i="7"/>
  <c r="CF89" i="7"/>
  <c r="CG89" i="7" s="1"/>
  <c r="DH117" i="7"/>
  <c r="DI117" i="7" s="1"/>
  <c r="CK95" i="7"/>
  <c r="CL95" i="7" s="1"/>
  <c r="DQ125" i="7"/>
  <c r="DP126" i="7"/>
  <c r="DQ126" i="7" s="1"/>
  <c r="CU103" i="7"/>
  <c r="CV103" i="7" s="1"/>
  <c r="CJ94" i="7"/>
  <c r="CK94" i="7" s="1"/>
  <c r="DG114" i="7"/>
  <c r="DH114" i="7" s="1"/>
  <c r="DR128" i="7"/>
  <c r="DS128" i="7" s="1"/>
  <c r="DT128" i="7" s="1"/>
  <c r="DD113" i="7"/>
  <c r="DM123" i="7"/>
  <c r="DH118" i="7"/>
  <c r="DG116" i="7"/>
  <c r="BY83" i="7"/>
  <c r="CS102" i="7"/>
  <c r="DH115" i="7"/>
  <c r="CO99" i="7"/>
  <c r="CD85" i="7"/>
  <c r="CE85" i="7" s="1"/>
  <c r="CP97" i="7"/>
  <c r="DN124" i="7"/>
  <c r="CJ91" i="7"/>
  <c r="CK91" i="7" s="1"/>
  <c r="DM122" i="7"/>
  <c r="DN122" i="7" s="1"/>
  <c r="DO122" i="7" s="1"/>
  <c r="CW104" i="7"/>
  <c r="CX104" i="7" s="1"/>
  <c r="CJ93" i="7"/>
  <c r="CK93" i="7" s="1"/>
  <c r="DV129" i="7"/>
  <c r="BX81" i="7"/>
  <c r="CC87" i="7"/>
  <c r="CL96" i="7"/>
  <c r="CM96" i="7" s="1"/>
  <c r="CN96" i="7" s="1"/>
  <c r="DA109" i="7"/>
  <c r="CP98" i="7"/>
  <c r="CQ98" i="7" s="1"/>
  <c r="CR98" i="7" s="1"/>
  <c r="CR100" i="7"/>
  <c r="CB84" i="7"/>
  <c r="CB86" i="7"/>
  <c r="CF90" i="7"/>
  <c r="DB112" i="7"/>
  <c r="BQ75" i="7"/>
  <c r="CZ108" i="7"/>
  <c r="DN121" i="7"/>
  <c r="BY82" i="7"/>
  <c r="BU78" i="7"/>
  <c r="DJ120" i="7"/>
  <c r="BS77" i="7"/>
  <c r="M16" i="7"/>
  <c r="N16" i="7" s="1"/>
  <c r="BC59" i="7"/>
  <c r="BD59" i="7" s="1"/>
  <c r="BE59" i="7" s="1"/>
  <c r="Q21" i="7"/>
  <c r="R21" i="7" s="1"/>
  <c r="S21" i="7" s="1"/>
  <c r="AH38" i="7"/>
  <c r="AI38" i="7" s="1"/>
  <c r="T24" i="7"/>
  <c r="U24" i="7" s="1"/>
  <c r="V24" i="7" s="1"/>
  <c r="W24" i="7" s="1"/>
  <c r="AE35" i="7"/>
  <c r="AF35" i="7" s="1"/>
  <c r="AG35" i="7" s="1"/>
  <c r="AY55" i="7"/>
  <c r="AZ55" i="7" s="1"/>
  <c r="BI67" i="7"/>
  <c r="BJ67" i="7" s="1"/>
  <c r="BK67" i="7" s="1"/>
  <c r="AU53" i="7"/>
  <c r="AV53" i="7" s="1"/>
  <c r="AW53" i="7" s="1"/>
  <c r="AZ56" i="7"/>
  <c r="BG63" i="7"/>
  <c r="AM44" i="7"/>
  <c r="BK68" i="7"/>
  <c r="P22" i="7"/>
  <c r="AC34" i="7"/>
  <c r="AH39" i="7"/>
  <c r="BB58" i="7"/>
  <c r="BC58" i="7" s="1"/>
  <c r="AA31" i="7"/>
  <c r="BI64" i="7"/>
  <c r="BJ64" i="7" s="1"/>
  <c r="AQ49" i="7"/>
  <c r="O20" i="7"/>
  <c r="P20" i="7" s="1"/>
  <c r="AJ42" i="7"/>
  <c r="BQ74" i="7"/>
  <c r="BR74" i="7" s="1"/>
  <c r="BL69" i="7"/>
  <c r="BM69" i="7" s="1"/>
  <c r="BN69" i="7" s="1"/>
  <c r="Y30" i="7"/>
  <c r="Z30" i="7" s="1"/>
  <c r="N19" i="7"/>
  <c r="S25" i="7"/>
  <c r="T25" i="7" s="1"/>
  <c r="BE62" i="7"/>
  <c r="BF62" i="7" s="1"/>
  <c r="AI41" i="7"/>
  <c r="AN45" i="7"/>
  <c r="BP73" i="7"/>
  <c r="BO72" i="7"/>
  <c r="BP72" i="7" s="1"/>
  <c r="AE37" i="7"/>
  <c r="AF37" i="7" s="1"/>
  <c r="AF36" i="7"/>
  <c r="M17" i="7"/>
  <c r="AH40" i="7"/>
  <c r="AI40" i="7" s="1"/>
  <c r="L18" i="7"/>
  <c r="M18" i="7" s="1"/>
  <c r="N18" i="7" s="1"/>
  <c r="AU52" i="7"/>
  <c r="AV52" i="7" s="1"/>
  <c r="H12" i="7"/>
  <c r="R24" i="6" s="1"/>
  <c r="I15" i="7"/>
  <c r="AB33" i="7"/>
  <c r="AM43" i="7"/>
  <c r="AN43" i="7" s="1"/>
  <c r="AO43" i="7" s="1"/>
  <c r="AO46" i="7"/>
  <c r="AP46" i="7" s="1"/>
  <c r="AQ46" i="7" s="1"/>
  <c r="AP47" i="7"/>
  <c r="AQ47" i="7" s="1"/>
  <c r="BN71" i="7"/>
  <c r="BO71" i="7" s="1"/>
  <c r="AR50" i="7"/>
  <c r="BG65" i="7"/>
  <c r="BH65" i="7" s="1"/>
  <c r="R23" i="7"/>
  <c r="S23" i="7" s="1"/>
  <c r="AW54" i="7"/>
  <c r="U26" i="7"/>
  <c r="V26" i="7" s="1"/>
  <c r="V28" i="7"/>
  <c r="BM70" i="7"/>
  <c r="BH66" i="7"/>
  <c r="BI66" i="7" s="1"/>
  <c r="BJ66" i="7" s="1"/>
  <c r="BK66" i="7" s="1"/>
  <c r="BA57" i="7"/>
  <c r="W27" i="7"/>
  <c r="X27" i="7" s="1"/>
  <c r="AS51" i="7"/>
  <c r="AA32" i="7"/>
  <c r="AR48" i="7"/>
  <c r="AS48" i="7" s="1"/>
  <c r="BC60" i="7"/>
  <c r="BD60" i="7" s="1"/>
  <c r="BE60" i="7" s="1"/>
  <c r="BC61" i="7"/>
  <c r="W29" i="7"/>
  <c r="R25" i="6" l="1"/>
  <c r="R15" i="6" s="1"/>
  <c r="CW103" i="7"/>
  <c r="CX103" i="7" s="1"/>
  <c r="CY103" i="7" s="1"/>
  <c r="CZ103" i="7" s="1"/>
  <c r="BV76" i="7"/>
  <c r="DE111" i="7"/>
  <c r="DF111" i="7" s="1"/>
  <c r="DI114" i="7"/>
  <c r="DJ114" i="7" s="1"/>
  <c r="DK114" i="7" s="1"/>
  <c r="DE113" i="7"/>
  <c r="DF113" i="7" s="1"/>
  <c r="CY105" i="7"/>
  <c r="CZ105" i="7" s="1"/>
  <c r="DR125" i="7"/>
  <c r="DS125" i="7" s="1"/>
  <c r="DT125" i="7" s="1"/>
  <c r="DU125" i="7" s="1"/>
  <c r="DP122" i="7"/>
  <c r="DQ122" i="7" s="1"/>
  <c r="CY107" i="7"/>
  <c r="CZ107" i="7" s="1"/>
  <c r="DH116" i="7"/>
  <c r="DI116" i="7" s="1"/>
  <c r="BY81" i="7"/>
  <c r="BZ81" i="7" s="1"/>
  <c r="BZ82" i="7"/>
  <c r="CA82" i="7" s="1"/>
  <c r="DK120" i="7"/>
  <c r="DL120" i="7" s="1"/>
  <c r="DJ117" i="7"/>
  <c r="DK117" i="7" s="1"/>
  <c r="DL117" i="7" s="1"/>
  <c r="DM117" i="7" s="1"/>
  <c r="CL93" i="7"/>
  <c r="DR126" i="7"/>
  <c r="DS126" i="7" s="1"/>
  <c r="DT126" i="7" s="1"/>
  <c r="BT77" i="7"/>
  <c r="CS98" i="7"/>
  <c r="CT98" i="7" s="1"/>
  <c r="CU98" i="7" s="1"/>
  <c r="CZ106" i="7"/>
  <c r="CG90" i="7"/>
  <c r="CL91" i="7"/>
  <c r="BZ83" i="7"/>
  <c r="CF85" i="7"/>
  <c r="CT102" i="7"/>
  <c r="CU101" i="7"/>
  <c r="DC112" i="7"/>
  <c r="DD112" i="7" s="1"/>
  <c r="CY104" i="7"/>
  <c r="DB109" i="7"/>
  <c r="DD110" i="7"/>
  <c r="DE110" i="7" s="1"/>
  <c r="DO124" i="7"/>
  <c r="CL94" i="7"/>
  <c r="DI115" i="7"/>
  <c r="DK119" i="7"/>
  <c r="CO96" i="7"/>
  <c r="CC86" i="7"/>
  <c r="CD86" i="7" s="1"/>
  <c r="CE86" i="7" s="1"/>
  <c r="CS100" i="7"/>
  <c r="CP99" i="7"/>
  <c r="CD87" i="7"/>
  <c r="CJ88" i="7"/>
  <c r="CH89" i="7"/>
  <c r="CJ92" i="7"/>
  <c r="CM95" i="7"/>
  <c r="CN95" i="7" s="1"/>
  <c r="DA108" i="7"/>
  <c r="CC84" i="7"/>
  <c r="CD84" i="7" s="1"/>
  <c r="BV78" i="7"/>
  <c r="DO121" i="7"/>
  <c r="CB80" i="7"/>
  <c r="DU128" i="7"/>
  <c r="DV128" i="7" s="1"/>
  <c r="CQ97" i="7"/>
  <c r="BR75" i="7"/>
  <c r="BW79" i="7"/>
  <c r="DI118" i="7"/>
  <c r="DN123" i="7"/>
  <c r="O16" i="7"/>
  <c r="P16" i="7" s="1"/>
  <c r="Q16" i="7" s="1"/>
  <c r="R16" i="7" s="1"/>
  <c r="AW52" i="7"/>
  <c r="AX52" i="7" s="1"/>
  <c r="AY52" i="7" s="1"/>
  <c r="AZ52" i="7" s="1"/>
  <c r="BA52" i="7" s="1"/>
  <c r="W26" i="7"/>
  <c r="X26" i="7" s="1"/>
  <c r="Y27" i="7"/>
  <c r="Z27" i="7" s="1"/>
  <c r="AA27" i="7" s="1"/>
  <c r="BQ73" i="7"/>
  <c r="X29" i="7"/>
  <c r="BN70" i="7"/>
  <c r="BO70" i="7" s="1"/>
  <c r="W28" i="7"/>
  <c r="X28" i="7" s="1"/>
  <c r="AH35" i="7"/>
  <c r="BS74" i="7"/>
  <c r="BT74" i="7" s="1"/>
  <c r="T21" i="7"/>
  <c r="N17" i="7"/>
  <c r="O17" i="7" s="1"/>
  <c r="AB32" i="7"/>
  <c r="AC32" i="7" s="1"/>
  <c r="AD32" i="7" s="1"/>
  <c r="AT51" i="7"/>
  <c r="AJ40" i="7"/>
  <c r="AK40" i="7" s="1"/>
  <c r="T23" i="7"/>
  <c r="U23" i="7" s="1"/>
  <c r="BI65" i="7"/>
  <c r="BJ65" i="7" s="1"/>
  <c r="BK65" i="7" s="1"/>
  <c r="AR46" i="7"/>
  <c r="BG62" i="7"/>
  <c r="U25" i="7"/>
  <c r="Q20" i="7"/>
  <c r="R20" i="7" s="1"/>
  <c r="BF59" i="7"/>
  <c r="AC33" i="7"/>
  <c r="AD33" i="7" s="1"/>
  <c r="BD61" i="7"/>
  <c r="BE61" i="7" s="1"/>
  <c r="BB57" i="7"/>
  <c r="BF60" i="7"/>
  <c r="BG60" i="7" s="1"/>
  <c r="AS50" i="7"/>
  <c r="O18" i="7"/>
  <c r="AT48" i="7"/>
  <c r="BL66" i="7"/>
  <c r="AX54" i="7"/>
  <c r="BP71" i="7"/>
  <c r="BQ71" i="7" s="1"/>
  <c r="AG37" i="7"/>
  <c r="AH37" i="7" s="1"/>
  <c r="O19" i="7"/>
  <c r="P19" i="7" s="1"/>
  <c r="BO69" i="7"/>
  <c r="BP69" i="7" s="1"/>
  <c r="BQ72" i="7"/>
  <c r="AJ41" i="7"/>
  <c r="AB31" i="7"/>
  <c r="AC31" i="7" s="1"/>
  <c r="AR47" i="7"/>
  <c r="AK42" i="7"/>
  <c r="AR49" i="7"/>
  <c r="BL67" i="7"/>
  <c r="AP43" i="7"/>
  <c r="AQ43" i="7" s="1"/>
  <c r="AA30" i="7"/>
  <c r="AJ38" i="7"/>
  <c r="AK38" i="7" s="1"/>
  <c r="J15" i="7"/>
  <c r="I12" i="7"/>
  <c r="S24" i="6" s="1"/>
  <c r="AG36" i="7"/>
  <c r="AH36" i="7" s="1"/>
  <c r="AI36" i="7" s="1"/>
  <c r="AO45" i="7"/>
  <c r="AP45" i="7" s="1"/>
  <c r="AN44" i="7"/>
  <c r="BD58" i="7"/>
  <c r="BE58" i="7" s="1"/>
  <c r="AI39" i="7"/>
  <c r="X24" i="7"/>
  <c r="Y24" i="7" s="1"/>
  <c r="BH63" i="7"/>
  <c r="Q22" i="7"/>
  <c r="R22" i="7" s="1"/>
  <c r="AD34" i="7"/>
  <c r="BA56" i="7"/>
  <c r="BK64" i="7"/>
  <c r="AX53" i="7"/>
  <c r="BA55" i="7"/>
  <c r="BL68" i="7"/>
  <c r="S25" i="6" l="1"/>
  <c r="S15" i="6" s="1"/>
  <c r="BW76" i="7"/>
  <c r="BX76" i="7" s="1"/>
  <c r="BY76" i="7" s="1"/>
  <c r="DG111" i="7"/>
  <c r="DH111" i="7" s="1"/>
  <c r="DI111" i="7" s="1"/>
  <c r="DJ111" i="7" s="1"/>
  <c r="DG113" i="7"/>
  <c r="DH113" i="7" s="1"/>
  <c r="DI113" i="7" s="1"/>
  <c r="DU126" i="7"/>
  <c r="DV126" i="7" s="1"/>
  <c r="DE112" i="7"/>
  <c r="DF112" i="7" s="1"/>
  <c r="DA107" i="7"/>
  <c r="DB107" i="7" s="1"/>
  <c r="CT100" i="7"/>
  <c r="DP124" i="7"/>
  <c r="DP121" i="7"/>
  <c r="DC109" i="7"/>
  <c r="DL119" i="7"/>
  <c r="DM119" i="7" s="1"/>
  <c r="DN117" i="7"/>
  <c r="DO117" i="7" s="1"/>
  <c r="DP117" i="7" s="1"/>
  <c r="DQ117" i="7" s="1"/>
  <c r="CV98" i="7"/>
  <c r="DM120" i="7"/>
  <c r="CF86" i="7"/>
  <c r="CG86" i="7" s="1"/>
  <c r="BW78" i="7"/>
  <c r="DV125" i="7"/>
  <c r="DO123" i="7"/>
  <c r="DP123" i="7" s="1"/>
  <c r="CG85" i="7"/>
  <c r="CV101" i="7"/>
  <c r="DJ118" i="7"/>
  <c r="DK118" i="7" s="1"/>
  <c r="CM93" i="7"/>
  <c r="CN93" i="7" s="1"/>
  <c r="CQ99" i="7"/>
  <c r="DB108" i="7"/>
  <c r="DC108" i="7" s="1"/>
  <c r="CK88" i="7"/>
  <c r="CL88" i="7" s="1"/>
  <c r="CH90" i="7"/>
  <c r="DA105" i="7"/>
  <c r="CO95" i="7"/>
  <c r="CP95" i="7" s="1"/>
  <c r="DA103" i="7"/>
  <c r="DB103" i="7" s="1"/>
  <c r="DC103" i="7" s="1"/>
  <c r="CE87" i="7"/>
  <c r="DA106" i="7"/>
  <c r="CP96" i="7"/>
  <c r="CK92" i="7"/>
  <c r="CL92" i="7" s="1"/>
  <c r="CM91" i="7"/>
  <c r="CN91" i="7" s="1"/>
  <c r="CZ104" i="7"/>
  <c r="DA104" i="7" s="1"/>
  <c r="CB82" i="7"/>
  <c r="CC80" i="7"/>
  <c r="DJ115" i="7"/>
  <c r="DR122" i="7"/>
  <c r="DS122" i="7" s="1"/>
  <c r="DT122" i="7" s="1"/>
  <c r="DU122" i="7" s="1"/>
  <c r="DV122" i="7" s="1"/>
  <c r="CU102" i="7"/>
  <c r="CV102" i="7" s="1"/>
  <c r="BU77" i="7"/>
  <c r="BX79" i="7"/>
  <c r="CR97" i="7"/>
  <c r="DL114" i="7"/>
  <c r="DJ116" i="7"/>
  <c r="BS75" i="7"/>
  <c r="CE84" i="7"/>
  <c r="CI89" i="7"/>
  <c r="CJ89" i="7" s="1"/>
  <c r="CM94" i="7"/>
  <c r="DF110" i="7"/>
  <c r="CA83" i="7"/>
  <c r="CA81" i="7"/>
  <c r="Q19" i="7"/>
  <c r="R19" i="7" s="1"/>
  <c r="S19" i="7" s="1"/>
  <c r="AE32" i="7"/>
  <c r="AF32" i="7" s="1"/>
  <c r="AG32" i="7" s="1"/>
  <c r="AO44" i="7"/>
  <c r="AS47" i="7"/>
  <c r="BR71" i="7"/>
  <c r="BS71" i="7" s="1"/>
  <c r="BT71" i="7" s="1"/>
  <c r="BM68" i="7"/>
  <c r="BB56" i="7"/>
  <c r="BC56" i="7" s="1"/>
  <c r="BD56" i="7" s="1"/>
  <c r="AJ36" i="7"/>
  <c r="AK36" i="7" s="1"/>
  <c r="AL38" i="7"/>
  <c r="AM38" i="7" s="1"/>
  <c r="S20" i="7"/>
  <c r="T20" i="7" s="1"/>
  <c r="AS49" i="7"/>
  <c r="AT49" i="7" s="1"/>
  <c r="BR72" i="7"/>
  <c r="Y26" i="7"/>
  <c r="AE34" i="7"/>
  <c r="Z24" i="7"/>
  <c r="AL40" i="7"/>
  <c r="S22" i="7"/>
  <c r="AJ39" i="7"/>
  <c r="AY53" i="7"/>
  <c r="BB52" i="7"/>
  <c r="BQ69" i="7"/>
  <c r="BH60" i="7"/>
  <c r="BI60" i="7" s="1"/>
  <c r="BL65" i="7"/>
  <c r="BM65" i="7" s="1"/>
  <c r="BF58" i="7"/>
  <c r="BG58" i="7" s="1"/>
  <c r="BI63" i="7"/>
  <c r="AQ45" i="7"/>
  <c r="J12" i="7"/>
  <c r="T24" i="6" s="1"/>
  <c r="K15" i="7"/>
  <c r="AR43" i="7"/>
  <c r="AS43" i="7" s="1"/>
  <c r="BM67" i="7"/>
  <c r="AB30" i="7"/>
  <c r="AL42" i="7"/>
  <c r="AD31" i="7"/>
  <c r="AY54" i="7"/>
  <c r="AU48" i="7"/>
  <c r="BL64" i="7"/>
  <c r="BB55" i="7"/>
  <c r="AK41" i="7"/>
  <c r="AI37" i="7"/>
  <c r="BF61" i="7"/>
  <c r="P18" i="7"/>
  <c r="AU51" i="7"/>
  <c r="P17" i="7"/>
  <c r="AS46" i="7"/>
  <c r="BM66" i="7"/>
  <c r="BN66" i="7" s="1"/>
  <c r="BO66" i="7" s="1"/>
  <c r="S16" i="7"/>
  <c r="T16" i="7" s="1"/>
  <c r="U16" i="7" s="1"/>
  <c r="BC57" i="7"/>
  <c r="AE33" i="7"/>
  <c r="AF33" i="7" s="1"/>
  <c r="V25" i="7"/>
  <c r="BH62" i="7"/>
  <c r="BP70" i="7"/>
  <c r="AB27" i="7"/>
  <c r="AC27" i="7" s="1"/>
  <c r="BU74" i="7"/>
  <c r="Y28" i="7"/>
  <c r="AT50" i="7"/>
  <c r="BG59" i="7"/>
  <c r="V23" i="7"/>
  <c r="U21" i="7"/>
  <c r="AI35" i="7"/>
  <c r="Y29" i="7"/>
  <c r="BR73" i="7"/>
  <c r="CH86" i="7" l="1"/>
  <c r="DC107" i="7"/>
  <c r="DD107" i="7" s="1"/>
  <c r="DE107" i="7" s="1"/>
  <c r="BZ76" i="7"/>
  <c r="CA76" i="7" s="1"/>
  <c r="CB76" i="7" s="1"/>
  <c r="CC76" i="7" s="1"/>
  <c r="CD76" i="7" s="1"/>
  <c r="CE76" i="7" s="1"/>
  <c r="CF76" i="7" s="1"/>
  <c r="CG76" i="7" s="1"/>
  <c r="CH76" i="7" s="1"/>
  <c r="CI76" i="7" s="1"/>
  <c r="CJ76" i="7" s="1"/>
  <c r="CK76" i="7" s="1"/>
  <c r="DG112" i="7"/>
  <c r="DH112" i="7" s="1"/>
  <c r="DI112" i="7" s="1"/>
  <c r="DK111" i="7"/>
  <c r="DL111" i="7" s="1"/>
  <c r="DM111" i="7" s="1"/>
  <c r="DN111" i="7" s="1"/>
  <c r="DO111" i="7" s="1"/>
  <c r="DP111" i="7" s="1"/>
  <c r="DQ111" i="7" s="1"/>
  <c r="DR111" i="7" s="1"/>
  <c r="DS111" i="7" s="1"/>
  <c r="DT111" i="7" s="1"/>
  <c r="DU111" i="7" s="1"/>
  <c r="DV111" i="7" s="1"/>
  <c r="CO91" i="7"/>
  <c r="CP91" i="7" s="1"/>
  <c r="CQ91" i="7" s="1"/>
  <c r="DD108" i="7"/>
  <c r="DE108" i="7" s="1"/>
  <c r="DD103" i="7"/>
  <c r="DE103" i="7" s="1"/>
  <c r="DF103" i="7" s="1"/>
  <c r="DG103" i="7" s="1"/>
  <c r="DH103" i="7" s="1"/>
  <c r="DI103" i="7" s="1"/>
  <c r="DJ103" i="7" s="1"/>
  <c r="DK103" i="7" s="1"/>
  <c r="DL103" i="7" s="1"/>
  <c r="DM103" i="7" s="1"/>
  <c r="DN103" i="7" s="1"/>
  <c r="DO103" i="7" s="1"/>
  <c r="DP103" i="7" s="1"/>
  <c r="DQ103" i="7" s="1"/>
  <c r="DR103" i="7" s="1"/>
  <c r="DS103" i="7" s="1"/>
  <c r="DT103" i="7" s="1"/>
  <c r="DU103" i="7" s="1"/>
  <c r="DV103" i="7" s="1"/>
  <c r="CI86" i="7"/>
  <c r="CJ86" i="7" s="1"/>
  <c r="DN119" i="7"/>
  <c r="DO119" i="7" s="1"/>
  <c r="DP119" i="7" s="1"/>
  <c r="DQ119" i="7" s="1"/>
  <c r="DR119" i="7" s="1"/>
  <c r="DS119" i="7" s="1"/>
  <c r="DT119" i="7" s="1"/>
  <c r="DU119" i="7" s="1"/>
  <c r="DV119" i="7" s="1"/>
  <c r="DD109" i="7"/>
  <c r="CQ96" i="7"/>
  <c r="CR96" i="7" s="1"/>
  <c r="DN120" i="7"/>
  <c r="DO120" i="7" s="1"/>
  <c r="DP120" i="7" s="1"/>
  <c r="DQ120" i="7" s="1"/>
  <c r="DR120" i="7" s="1"/>
  <c r="DS120" i="7" s="1"/>
  <c r="DT120" i="7" s="1"/>
  <c r="DU120" i="7" s="1"/>
  <c r="DV120" i="7" s="1"/>
  <c r="DL118" i="7"/>
  <c r="DM118" i="7" s="1"/>
  <c r="CO93" i="7"/>
  <c r="DQ123" i="7"/>
  <c r="DR123" i="7" s="1"/>
  <c r="DS123" i="7" s="1"/>
  <c r="CH85" i="7"/>
  <c r="CM92" i="7"/>
  <c r="CN92" i="7" s="1"/>
  <c r="BX78" i="7"/>
  <c r="CC82" i="7"/>
  <c r="CU100" i="7"/>
  <c r="CV100" i="7" s="1"/>
  <c r="CW100" i="7" s="1"/>
  <c r="CX100" i="7" s="1"/>
  <c r="CY100" i="7" s="1"/>
  <c r="CZ100" i="7" s="1"/>
  <c r="DA100" i="7" s="1"/>
  <c r="DB100" i="7" s="1"/>
  <c r="DC100" i="7" s="1"/>
  <c r="CW98" i="7"/>
  <c r="CX98" i="7" s="1"/>
  <c r="CY98" i="7" s="1"/>
  <c r="CZ98" i="7" s="1"/>
  <c r="DA98" i="7" s="1"/>
  <c r="DB98" i="7" s="1"/>
  <c r="DC98" i="7" s="1"/>
  <c r="DD98" i="7" s="1"/>
  <c r="DE98" i="7" s="1"/>
  <c r="DF98" i="7" s="1"/>
  <c r="CF87" i="7"/>
  <c r="CG87" i="7" s="1"/>
  <c r="DG110" i="7"/>
  <c r="CF84" i="7"/>
  <c r="CS97" i="7"/>
  <c r="BV77" i="7"/>
  <c r="DB104" i="7"/>
  <c r="DC104" i="7" s="1"/>
  <c r="CK89" i="7"/>
  <c r="CL89" i="7" s="1"/>
  <c r="CM89" i="7" s="1"/>
  <c r="CD80" i="7"/>
  <c r="DJ113" i="7"/>
  <c r="DB105" i="7"/>
  <c r="DC105" i="7" s="1"/>
  <c r="DD105" i="7" s="1"/>
  <c r="DE105" i="7" s="1"/>
  <c r="DF105" i="7" s="1"/>
  <c r="DG105" i="7" s="1"/>
  <c r="DH105" i="7" s="1"/>
  <c r="DI105" i="7" s="1"/>
  <c r="DJ105" i="7" s="1"/>
  <c r="DK105" i="7" s="1"/>
  <c r="DL105" i="7" s="1"/>
  <c r="DM105" i="7" s="1"/>
  <c r="DN105" i="7" s="1"/>
  <c r="DO105" i="7" s="1"/>
  <c r="DP105" i="7" s="1"/>
  <c r="DQ105" i="7" s="1"/>
  <c r="DR105" i="7" s="1"/>
  <c r="DS105" i="7" s="1"/>
  <c r="DT105" i="7" s="1"/>
  <c r="DU105" i="7" s="1"/>
  <c r="DV105" i="7" s="1"/>
  <c r="CW101" i="7"/>
  <c r="CB81" i="7"/>
  <c r="CC81" i="7" s="1"/>
  <c r="CD81" i="7" s="1"/>
  <c r="CB83" i="7"/>
  <c r="CC83" i="7" s="1"/>
  <c r="DM114" i="7"/>
  <c r="CW102" i="7"/>
  <c r="CX102" i="7" s="1"/>
  <c r="CY102" i="7" s="1"/>
  <c r="CZ102" i="7" s="1"/>
  <c r="DA102" i="7" s="1"/>
  <c r="DB102" i="7" s="1"/>
  <c r="DC102" i="7" s="1"/>
  <c r="DD102" i="7" s="1"/>
  <c r="DE102" i="7" s="1"/>
  <c r="DF102" i="7" s="1"/>
  <c r="DG102" i="7" s="1"/>
  <c r="DH102" i="7" s="1"/>
  <c r="DI102" i="7" s="1"/>
  <c r="DJ102" i="7" s="1"/>
  <c r="DK102" i="7" s="1"/>
  <c r="DL102" i="7" s="1"/>
  <c r="DM102" i="7" s="1"/>
  <c r="DN102" i="7" s="1"/>
  <c r="DO102" i="7" s="1"/>
  <c r="DP102" i="7" s="1"/>
  <c r="DQ102" i="7" s="1"/>
  <c r="DR102" i="7" s="1"/>
  <c r="DS102" i="7" s="1"/>
  <c r="DT102" i="7" s="1"/>
  <c r="DU102" i="7" s="1"/>
  <c r="DV102" i="7" s="1"/>
  <c r="CM88" i="7"/>
  <c r="DQ124" i="7"/>
  <c r="DR124" i="7" s="1"/>
  <c r="DS124" i="7" s="1"/>
  <c r="DT124" i="7" s="1"/>
  <c r="DU124" i="7" s="1"/>
  <c r="DV124" i="7" s="1"/>
  <c r="DB106" i="7"/>
  <c r="BY79" i="7"/>
  <c r="CI90" i="7"/>
  <c r="CJ90" i="7" s="1"/>
  <c r="DQ121" i="7"/>
  <c r="DK116" i="7"/>
  <c r="CN94" i="7"/>
  <c r="BT75" i="7"/>
  <c r="DK115" i="7"/>
  <c r="CR99" i="7"/>
  <c r="CQ95" i="7"/>
  <c r="CR95" i="7" s="1"/>
  <c r="CS95" i="7" s="1"/>
  <c r="CT95" i="7" s="1"/>
  <c r="CU95" i="7" s="1"/>
  <c r="CV95" i="7" s="1"/>
  <c r="CW95" i="7" s="1"/>
  <c r="CX95" i="7" s="1"/>
  <c r="DR117" i="7"/>
  <c r="DS117" i="7" s="1"/>
  <c r="AT43" i="7"/>
  <c r="AU43" i="7" s="1"/>
  <c r="AL36" i="7"/>
  <c r="BE56" i="7"/>
  <c r="BF56" i="7" s="1"/>
  <c r="Z28" i="7"/>
  <c r="AZ54" i="7"/>
  <c r="BA54" i="7" s="1"/>
  <c r="AC30" i="7"/>
  <c r="AD30" i="7" s="1"/>
  <c r="BN67" i="7"/>
  <c r="BO67" i="7" s="1"/>
  <c r="BH59" i="7"/>
  <c r="AU50" i="7"/>
  <c r="V21" i="7"/>
  <c r="W21" i="7" s="1"/>
  <c r="X21" i="7" s="1"/>
  <c r="Y21" i="7" s="1"/>
  <c r="Z21" i="7" s="1"/>
  <c r="AA21" i="7" s="1"/>
  <c r="AB21" i="7" s="1"/>
  <c r="AD27" i="7"/>
  <c r="BN65" i="7"/>
  <c r="AT46" i="7"/>
  <c r="AV51" i="7"/>
  <c r="AJ37" i="7"/>
  <c r="BM64" i="7"/>
  <c r="BS73" i="7"/>
  <c r="BT73" i="7" s="1"/>
  <c r="BU73" i="7" s="1"/>
  <c r="Q18" i="7"/>
  <c r="R18" i="7" s="1"/>
  <c r="V16" i="7"/>
  <c r="W16" i="7" s="1"/>
  <c r="BG61" i="7"/>
  <c r="Z29" i="7"/>
  <c r="AA29" i="7" s="1"/>
  <c r="BP66" i="7"/>
  <c r="BQ70" i="7"/>
  <c r="BV74" i="7"/>
  <c r="BW74" i="7" s="1"/>
  <c r="BD57" i="7"/>
  <c r="Q17" i="7"/>
  <c r="BC55" i="7"/>
  <c r="BH58" i="7"/>
  <c r="BI58" i="7" s="1"/>
  <c r="BJ58" i="7" s="1"/>
  <c r="BK58" i="7" s="1"/>
  <c r="W25" i="7"/>
  <c r="BI62" i="7"/>
  <c r="AL41" i="7"/>
  <c r="W23" i="7"/>
  <c r="AH32" i="7"/>
  <c r="AJ35" i="7"/>
  <c r="AG33" i="7"/>
  <c r="AH33" i="7" s="1"/>
  <c r="AI33" i="7" s="1"/>
  <c r="AJ33" i="7" s="1"/>
  <c r="AZ53" i="7"/>
  <c r="BA53" i="7" s="1"/>
  <c r="Z26" i="7"/>
  <c r="BS72" i="7"/>
  <c r="BT72" i="7" s="1"/>
  <c r="U20" i="7"/>
  <c r="AF34" i="7"/>
  <c r="AR45" i="7"/>
  <c r="AS45" i="7" s="1"/>
  <c r="BU71" i="7"/>
  <c r="BV71" i="7" s="1"/>
  <c r="BJ63" i="7"/>
  <c r="BK63" i="7" s="1"/>
  <c r="BL63" i="7" s="1"/>
  <c r="BM63" i="7" s="1"/>
  <c r="BN63" i="7" s="1"/>
  <c r="AV48" i="7"/>
  <c r="BR69" i="7"/>
  <c r="BN68" i="7"/>
  <c r="AK39" i="7"/>
  <c r="AM40" i="7"/>
  <c r="BC52" i="7"/>
  <c r="AA24" i="7"/>
  <c r="AM42" i="7"/>
  <c r="BJ60" i="7"/>
  <c r="T19" i="7"/>
  <c r="AP44" i="7"/>
  <c r="AE31" i="7"/>
  <c r="AF31" i="7" s="1"/>
  <c r="AU49" i="7"/>
  <c r="K12" i="7"/>
  <c r="U24" i="6" s="1"/>
  <c r="L15" i="7"/>
  <c r="M15" i="7" s="1"/>
  <c r="M12" i="7" s="1"/>
  <c r="W24" i="6" s="1"/>
  <c r="T22" i="7"/>
  <c r="AN38" i="7"/>
  <c r="AT47" i="7"/>
  <c r="CL76" i="7" l="1"/>
  <c r="CM76" i="7" s="1"/>
  <c r="CN76" i="7" s="1"/>
  <c r="CO76" i="7" s="1"/>
  <c r="CP76" i="7" s="1"/>
  <c r="CQ76" i="7" s="1"/>
  <c r="CR76" i="7" s="1"/>
  <c r="CS76" i="7" s="1"/>
  <c r="CT76" i="7" s="1"/>
  <c r="CU76" i="7" s="1"/>
  <c r="CV76" i="7" s="1"/>
  <c r="CW76" i="7" s="1"/>
  <c r="CX76" i="7" s="1"/>
  <c r="CY76" i="7" s="1"/>
  <c r="CZ76" i="7" s="1"/>
  <c r="DA76" i="7" s="1"/>
  <c r="DB76" i="7" s="1"/>
  <c r="DC76" i="7" s="1"/>
  <c r="DD76" i="7" s="1"/>
  <c r="DE76" i="7" s="1"/>
  <c r="DF76" i="7" s="1"/>
  <c r="DG76" i="7" s="1"/>
  <c r="DH76" i="7" s="1"/>
  <c r="DI76" i="7" s="1"/>
  <c r="DJ76" i="7" s="1"/>
  <c r="DK76" i="7" s="1"/>
  <c r="DL76" i="7" s="1"/>
  <c r="DM76" i="7" s="1"/>
  <c r="DN76" i="7" s="1"/>
  <c r="DO76" i="7" s="1"/>
  <c r="DP76" i="7" s="1"/>
  <c r="DQ76" i="7" s="1"/>
  <c r="DR76" i="7" s="1"/>
  <c r="DS76" i="7" s="1"/>
  <c r="DT76" i="7" s="1"/>
  <c r="DU76" i="7" s="1"/>
  <c r="DV76" i="7" s="1"/>
  <c r="CS96" i="7"/>
  <c r="CT96" i="7" s="1"/>
  <c r="CU96" i="7" s="1"/>
  <c r="CV96" i="7" s="1"/>
  <c r="CW96" i="7" s="1"/>
  <c r="CX96" i="7" s="1"/>
  <c r="CY96" i="7" s="1"/>
  <c r="CH87" i="7"/>
  <c r="CI87" i="7" s="1"/>
  <c r="DT123" i="7"/>
  <c r="DU123" i="7" s="1"/>
  <c r="DT117" i="7"/>
  <c r="DU117" i="7" s="1"/>
  <c r="DV117" i="7" s="1"/>
  <c r="DD104" i="7"/>
  <c r="CE81" i="7"/>
  <c r="CF81" i="7" s="1"/>
  <c r="CG81" i="7" s="1"/>
  <c r="CH81" i="7" s="1"/>
  <c r="CI81" i="7" s="1"/>
  <c r="CJ81" i="7" s="1"/>
  <c r="CK81" i="7" s="1"/>
  <c r="CR91" i="7"/>
  <c r="CS91" i="7" s="1"/>
  <c r="CT91" i="7" s="1"/>
  <c r="CU91" i="7" s="1"/>
  <c r="CV91" i="7" s="1"/>
  <c r="CW91" i="7" s="1"/>
  <c r="CX91" i="7" s="1"/>
  <c r="CY91" i="7" s="1"/>
  <c r="CZ91" i="7" s="1"/>
  <c r="DA91" i="7" s="1"/>
  <c r="DB91" i="7" s="1"/>
  <c r="DC91" i="7" s="1"/>
  <c r="DD91" i="7" s="1"/>
  <c r="DE91" i="7" s="1"/>
  <c r="DF91" i="7" s="1"/>
  <c r="DG91" i="7" s="1"/>
  <c r="DH91" i="7" s="1"/>
  <c r="DI91" i="7" s="1"/>
  <c r="DJ91" i="7" s="1"/>
  <c r="DK91" i="7" s="1"/>
  <c r="DL91" i="7" s="1"/>
  <c r="DM91" i="7" s="1"/>
  <c r="DN91" i="7" s="1"/>
  <c r="DO91" i="7" s="1"/>
  <c r="DP91" i="7" s="1"/>
  <c r="DQ91" i="7" s="1"/>
  <c r="DR91" i="7" s="1"/>
  <c r="DS91" i="7" s="1"/>
  <c r="DT91" i="7" s="1"/>
  <c r="DU91" i="7" s="1"/>
  <c r="DV91" i="7" s="1"/>
  <c r="CN88" i="7"/>
  <c r="CO88" i="7" s="1"/>
  <c r="CP88" i="7" s="1"/>
  <c r="CQ88" i="7" s="1"/>
  <c r="CR88" i="7" s="1"/>
  <c r="CS88" i="7" s="1"/>
  <c r="CT88" i="7" s="1"/>
  <c r="CU88" i="7" s="1"/>
  <c r="CV88" i="7" s="1"/>
  <c r="CW88" i="7" s="1"/>
  <c r="CX88" i="7" s="1"/>
  <c r="CY88" i="7" s="1"/>
  <c r="CZ88" i="7" s="1"/>
  <c r="DA88" i="7" s="1"/>
  <c r="DB88" i="7" s="1"/>
  <c r="DC88" i="7" s="1"/>
  <c r="DD88" i="7" s="1"/>
  <c r="DE88" i="7" s="1"/>
  <c r="DF88" i="7" s="1"/>
  <c r="DG88" i="7" s="1"/>
  <c r="DH88" i="7" s="1"/>
  <c r="DI88" i="7" s="1"/>
  <c r="DJ88" i="7" s="1"/>
  <c r="DK88" i="7" s="1"/>
  <c r="DL88" i="7" s="1"/>
  <c r="DM88" i="7" s="1"/>
  <c r="DN88" i="7" s="1"/>
  <c r="DO88" i="7" s="1"/>
  <c r="DP88" i="7" s="1"/>
  <c r="DQ88" i="7" s="1"/>
  <c r="DR88" i="7" s="1"/>
  <c r="DS88" i="7" s="1"/>
  <c r="DT88" i="7" s="1"/>
  <c r="DU88" i="7" s="1"/>
  <c r="DV88" i="7" s="1"/>
  <c r="DN114" i="7"/>
  <c r="DO114" i="7" s="1"/>
  <c r="DP114" i="7" s="1"/>
  <c r="DQ114" i="7" s="1"/>
  <c r="DR114" i="7" s="1"/>
  <c r="DS114" i="7" s="1"/>
  <c r="DT114" i="7" s="1"/>
  <c r="DU114" i="7" s="1"/>
  <c r="DV114" i="7" s="1"/>
  <c r="DH110" i="7"/>
  <c r="DI110" i="7" s="1"/>
  <c r="DJ110" i="7" s="1"/>
  <c r="DD100" i="7"/>
  <c r="DE100" i="7" s="1"/>
  <c r="DF100" i="7" s="1"/>
  <c r="CI85" i="7"/>
  <c r="CJ85" i="7" s="1"/>
  <c r="CK85" i="7" s="1"/>
  <c r="DF107" i="7"/>
  <c r="DG107" i="7" s="1"/>
  <c r="DH107" i="7" s="1"/>
  <c r="DI107" i="7" s="1"/>
  <c r="DJ107" i="7" s="1"/>
  <c r="DK107" i="7" s="1"/>
  <c r="DL107" i="7" s="1"/>
  <c r="DM107" i="7" s="1"/>
  <c r="DN107" i="7" s="1"/>
  <c r="DO107" i="7" s="1"/>
  <c r="DP107" i="7" s="1"/>
  <c r="DQ107" i="7" s="1"/>
  <c r="DR107" i="7" s="1"/>
  <c r="DS107" i="7" s="1"/>
  <c r="DT107" i="7" s="1"/>
  <c r="DU107" i="7" s="1"/>
  <c r="DV107" i="7" s="1"/>
  <c r="DL115" i="7"/>
  <c r="DM115" i="7" s="1"/>
  <c r="DF108" i="7"/>
  <c r="DG108" i="7" s="1"/>
  <c r="DH108" i="7" s="1"/>
  <c r="DI108" i="7" s="1"/>
  <c r="DJ108" i="7" s="1"/>
  <c r="DK108" i="7" s="1"/>
  <c r="DL108" i="7" s="1"/>
  <c r="DM108" i="7" s="1"/>
  <c r="DN108" i="7" s="1"/>
  <c r="DO108" i="7" s="1"/>
  <c r="DP108" i="7" s="1"/>
  <c r="DQ108" i="7" s="1"/>
  <c r="DR108" i="7" s="1"/>
  <c r="DS108" i="7" s="1"/>
  <c r="DT108" i="7" s="1"/>
  <c r="DU108" i="7" s="1"/>
  <c r="DV108" i="7" s="1"/>
  <c r="DK113" i="7"/>
  <c r="DL113" i="7" s="1"/>
  <c r="DM113" i="7" s="1"/>
  <c r="DN113" i="7" s="1"/>
  <c r="DO113" i="7" s="1"/>
  <c r="DP113" i="7" s="1"/>
  <c r="DQ113" i="7" s="1"/>
  <c r="DR113" i="7" s="1"/>
  <c r="DS113" i="7" s="1"/>
  <c r="CD83" i="7"/>
  <c r="CK86" i="7"/>
  <c r="BZ79" i="7"/>
  <c r="CA79" i="7" s="1"/>
  <c r="CB79" i="7" s="1"/>
  <c r="CC79" i="7" s="1"/>
  <c r="CD79" i="7" s="1"/>
  <c r="CE79" i="7" s="1"/>
  <c r="CF79" i="7" s="1"/>
  <c r="CG79" i="7" s="1"/>
  <c r="CH79" i="7" s="1"/>
  <c r="CI79" i="7" s="1"/>
  <c r="CJ79" i="7" s="1"/>
  <c r="CK79" i="7" s="1"/>
  <c r="CL79" i="7" s="1"/>
  <c r="CM79" i="7" s="1"/>
  <c r="CN79" i="7" s="1"/>
  <c r="CO79" i="7" s="1"/>
  <c r="CP79" i="7" s="1"/>
  <c r="CQ79" i="7" s="1"/>
  <c r="CR79" i="7" s="1"/>
  <c r="CS79" i="7" s="1"/>
  <c r="CT79" i="7" s="1"/>
  <c r="CU79" i="7" s="1"/>
  <c r="CV79" i="7" s="1"/>
  <c r="CW79" i="7" s="1"/>
  <c r="CX79" i="7" s="1"/>
  <c r="CY79" i="7" s="1"/>
  <c r="CZ79" i="7" s="1"/>
  <c r="DA79" i="7" s="1"/>
  <c r="DB79" i="7" s="1"/>
  <c r="DC79" i="7" s="1"/>
  <c r="DD79" i="7" s="1"/>
  <c r="DE79" i="7" s="1"/>
  <c r="DF79" i="7" s="1"/>
  <c r="DG79" i="7" s="1"/>
  <c r="DH79" i="7" s="1"/>
  <c r="DI79" i="7" s="1"/>
  <c r="DJ79" i="7" s="1"/>
  <c r="DK79" i="7" s="1"/>
  <c r="DL79" i="7" s="1"/>
  <c r="DM79" i="7" s="1"/>
  <c r="DN79" i="7" s="1"/>
  <c r="DO79" i="7" s="1"/>
  <c r="DP79" i="7" s="1"/>
  <c r="DQ79" i="7" s="1"/>
  <c r="DR79" i="7" s="1"/>
  <c r="DS79" i="7" s="1"/>
  <c r="DT79" i="7" s="1"/>
  <c r="DU79" i="7" s="1"/>
  <c r="DV79" i="7" s="1"/>
  <c r="BU75" i="7"/>
  <c r="BV75" i="7" s="1"/>
  <c r="BW75" i="7" s="1"/>
  <c r="BX75" i="7" s="1"/>
  <c r="DC106" i="7"/>
  <c r="DD106" i="7" s="1"/>
  <c r="DE106" i="7" s="1"/>
  <c r="DF106" i="7" s="1"/>
  <c r="DG106" i="7" s="1"/>
  <c r="DH106" i="7" s="1"/>
  <c r="DI106" i="7" s="1"/>
  <c r="DJ106" i="7" s="1"/>
  <c r="DK106" i="7" s="1"/>
  <c r="DL106" i="7" s="1"/>
  <c r="DM106" i="7" s="1"/>
  <c r="DN106" i="7" s="1"/>
  <c r="DO106" i="7" s="1"/>
  <c r="DP106" i="7" s="1"/>
  <c r="DQ106" i="7" s="1"/>
  <c r="DR106" i="7" s="1"/>
  <c r="DS106" i="7" s="1"/>
  <c r="DT106" i="7" s="1"/>
  <c r="DU106" i="7" s="1"/>
  <c r="DV106" i="7" s="1"/>
  <c r="CO94" i="7"/>
  <c r="CP94" i="7" s="1"/>
  <c r="CQ94" i="7" s="1"/>
  <c r="CR94" i="7" s="1"/>
  <c r="CT97" i="7"/>
  <c r="CG84" i="7"/>
  <c r="CH84" i="7" s="1"/>
  <c r="CI84" i="7" s="1"/>
  <c r="CJ84" i="7" s="1"/>
  <c r="CK84" i="7" s="1"/>
  <c r="CL84" i="7" s="1"/>
  <c r="CM84" i="7" s="1"/>
  <c r="CN84" i="7" s="1"/>
  <c r="CO84" i="7" s="1"/>
  <c r="CP84" i="7" s="1"/>
  <c r="CQ84" i="7" s="1"/>
  <c r="CR84" i="7" s="1"/>
  <c r="CS84" i="7" s="1"/>
  <c r="CT84" i="7" s="1"/>
  <c r="CU84" i="7" s="1"/>
  <c r="CV84" i="7" s="1"/>
  <c r="CW84" i="7" s="1"/>
  <c r="CX84" i="7" s="1"/>
  <c r="CY84" i="7" s="1"/>
  <c r="CZ84" i="7" s="1"/>
  <c r="DA84" i="7" s="1"/>
  <c r="DB84" i="7" s="1"/>
  <c r="DC84" i="7" s="1"/>
  <c r="DD84" i="7" s="1"/>
  <c r="DE84" i="7" s="1"/>
  <c r="DF84" i="7" s="1"/>
  <c r="DG84" i="7" s="1"/>
  <c r="DH84" i="7" s="1"/>
  <c r="DG98" i="7"/>
  <c r="DH98" i="7" s="1"/>
  <c r="DI98" i="7" s="1"/>
  <c r="DJ98" i="7" s="1"/>
  <c r="DK98" i="7" s="1"/>
  <c r="DL98" i="7" s="1"/>
  <c r="DM98" i="7" s="1"/>
  <c r="DN98" i="7" s="1"/>
  <c r="DO98" i="7" s="1"/>
  <c r="DP98" i="7" s="1"/>
  <c r="DQ98" i="7" s="1"/>
  <c r="DR98" i="7" s="1"/>
  <c r="DS98" i="7" s="1"/>
  <c r="DT98" i="7" s="1"/>
  <c r="DU98" i="7" s="1"/>
  <c r="DV98" i="7" s="1"/>
  <c r="CO92" i="7"/>
  <c r="CS99" i="7"/>
  <c r="CX101" i="7"/>
  <c r="CY101" i="7" s="1"/>
  <c r="CZ101" i="7" s="1"/>
  <c r="DA101" i="7" s="1"/>
  <c r="DB101" i="7" s="1"/>
  <c r="DC101" i="7" s="1"/>
  <c r="DD101" i="7" s="1"/>
  <c r="DE101" i="7" s="1"/>
  <c r="DF101" i="7" s="1"/>
  <c r="DG101" i="7" s="1"/>
  <c r="DH101" i="7" s="1"/>
  <c r="DI101" i="7" s="1"/>
  <c r="DJ101" i="7" s="1"/>
  <c r="DK101" i="7" s="1"/>
  <c r="DL101" i="7" s="1"/>
  <c r="DM101" i="7" s="1"/>
  <c r="DN101" i="7" s="1"/>
  <c r="DO101" i="7" s="1"/>
  <c r="DP101" i="7" s="1"/>
  <c r="DQ101" i="7" s="1"/>
  <c r="DR101" i="7" s="1"/>
  <c r="DS101" i="7" s="1"/>
  <c r="DT101" i="7" s="1"/>
  <c r="DU101" i="7" s="1"/>
  <c r="DV101" i="7" s="1"/>
  <c r="CE80" i="7"/>
  <c r="CF80" i="7" s="1"/>
  <c r="CG80" i="7" s="1"/>
  <c r="CH80" i="7" s="1"/>
  <c r="DJ112" i="7"/>
  <c r="CP93" i="7"/>
  <c r="CQ93" i="7" s="1"/>
  <c r="CR93" i="7" s="1"/>
  <c r="DN118" i="7"/>
  <c r="CZ96" i="7"/>
  <c r="DA96" i="7" s="1"/>
  <c r="DB96" i="7" s="1"/>
  <c r="DC96" i="7" s="1"/>
  <c r="DD96" i="7" s="1"/>
  <c r="DE96" i="7" s="1"/>
  <c r="DF96" i="7" s="1"/>
  <c r="DG96" i="7" s="1"/>
  <c r="DH96" i="7" s="1"/>
  <c r="DI96" i="7" s="1"/>
  <c r="DJ96" i="7" s="1"/>
  <c r="DK96" i="7" s="1"/>
  <c r="DL96" i="7" s="1"/>
  <c r="DM96" i="7" s="1"/>
  <c r="DN96" i="7" s="1"/>
  <c r="DO96" i="7" s="1"/>
  <c r="DP96" i="7" s="1"/>
  <c r="DQ96" i="7" s="1"/>
  <c r="DR96" i="7" s="1"/>
  <c r="DS96" i="7" s="1"/>
  <c r="DT96" i="7" s="1"/>
  <c r="DU96" i="7" s="1"/>
  <c r="DV96" i="7" s="1"/>
  <c r="BW77" i="7"/>
  <c r="BX77" i="7" s="1"/>
  <c r="CK90" i="7"/>
  <c r="CL90" i="7" s="1"/>
  <c r="DR121" i="7"/>
  <c r="DS121" i="7" s="1"/>
  <c r="DT121" i="7" s="1"/>
  <c r="DU121" i="7" s="1"/>
  <c r="DV121" i="7" s="1"/>
  <c r="CN89" i="7"/>
  <c r="CO89" i="7" s="1"/>
  <c r="CP89" i="7" s="1"/>
  <c r="CQ89" i="7" s="1"/>
  <c r="CR89" i="7" s="1"/>
  <c r="CS89" i="7" s="1"/>
  <c r="CT89" i="7" s="1"/>
  <c r="CU89" i="7" s="1"/>
  <c r="CV89" i="7" s="1"/>
  <c r="CW89" i="7" s="1"/>
  <c r="CX89" i="7" s="1"/>
  <c r="CY89" i="7" s="1"/>
  <c r="CZ89" i="7" s="1"/>
  <c r="DA89" i="7" s="1"/>
  <c r="DB89" i="7" s="1"/>
  <c r="DC89" i="7" s="1"/>
  <c r="DD89" i="7" s="1"/>
  <c r="DE89" i="7" s="1"/>
  <c r="DF89" i="7" s="1"/>
  <c r="DG89" i="7" s="1"/>
  <c r="DH89" i="7" s="1"/>
  <c r="DI89" i="7" s="1"/>
  <c r="DJ89" i="7" s="1"/>
  <c r="DK89" i="7" s="1"/>
  <c r="DL89" i="7" s="1"/>
  <c r="DM89" i="7" s="1"/>
  <c r="DN89" i="7" s="1"/>
  <c r="DO89" i="7" s="1"/>
  <c r="DP89" i="7" s="1"/>
  <c r="DQ89" i="7" s="1"/>
  <c r="DR89" i="7" s="1"/>
  <c r="DS89" i="7" s="1"/>
  <c r="DT89" i="7" s="1"/>
  <c r="DU89" i="7" s="1"/>
  <c r="DV89" i="7" s="1"/>
  <c r="DL116" i="7"/>
  <c r="DM116" i="7" s="1"/>
  <c r="BY78" i="7"/>
  <c r="CY95" i="7"/>
  <c r="CZ95" i="7" s="1"/>
  <c r="DA95" i="7" s="1"/>
  <c r="DB95" i="7" s="1"/>
  <c r="DC95" i="7" s="1"/>
  <c r="CD82" i="7"/>
  <c r="DE109" i="7"/>
  <c r="BB54" i="7"/>
  <c r="BC54" i="7" s="1"/>
  <c r="BD54" i="7" s="1"/>
  <c r="BE54" i="7" s="1"/>
  <c r="BF54" i="7" s="1"/>
  <c r="BG54" i="7" s="1"/>
  <c r="BH54" i="7" s="1"/>
  <c r="BI54" i="7" s="1"/>
  <c r="BJ54" i="7" s="1"/>
  <c r="BK54" i="7" s="1"/>
  <c r="BL54" i="7" s="1"/>
  <c r="BM54" i="7" s="1"/>
  <c r="BN54" i="7" s="1"/>
  <c r="BO54" i="7" s="1"/>
  <c r="BP54" i="7" s="1"/>
  <c r="BQ54" i="7" s="1"/>
  <c r="BR54" i="7" s="1"/>
  <c r="BS54" i="7" s="1"/>
  <c r="BT54" i="7" s="1"/>
  <c r="BU54" i="7" s="1"/>
  <c r="BV54" i="7" s="1"/>
  <c r="BW54" i="7" s="1"/>
  <c r="BX54" i="7" s="1"/>
  <c r="BY54" i="7" s="1"/>
  <c r="BZ54" i="7" s="1"/>
  <c r="CA54" i="7" s="1"/>
  <c r="CB54" i="7" s="1"/>
  <c r="CC54" i="7" s="1"/>
  <c r="CD54" i="7" s="1"/>
  <c r="CE54" i="7" s="1"/>
  <c r="CF54" i="7" s="1"/>
  <c r="CG54" i="7" s="1"/>
  <c r="CH54" i="7" s="1"/>
  <c r="CI54" i="7" s="1"/>
  <c r="CJ54" i="7" s="1"/>
  <c r="CK54" i="7" s="1"/>
  <c r="CL54" i="7" s="1"/>
  <c r="CM54" i="7" s="1"/>
  <c r="CN54" i="7" s="1"/>
  <c r="CO54" i="7" s="1"/>
  <c r="CP54" i="7" s="1"/>
  <c r="CQ54" i="7" s="1"/>
  <c r="CR54" i="7" s="1"/>
  <c r="CS54" i="7" s="1"/>
  <c r="CT54" i="7" s="1"/>
  <c r="CU54" i="7" s="1"/>
  <c r="CV54" i="7" s="1"/>
  <c r="CW54" i="7" s="1"/>
  <c r="CX54" i="7" s="1"/>
  <c r="CY54" i="7" s="1"/>
  <c r="CZ54" i="7" s="1"/>
  <c r="DA54" i="7" s="1"/>
  <c r="DB54" i="7" s="1"/>
  <c r="DC54" i="7" s="1"/>
  <c r="DD54" i="7" s="1"/>
  <c r="DE54" i="7" s="1"/>
  <c r="DF54" i="7" s="1"/>
  <c r="DG54" i="7" s="1"/>
  <c r="DH54" i="7" s="1"/>
  <c r="DI54" i="7" s="1"/>
  <c r="DJ54" i="7" s="1"/>
  <c r="DK54" i="7" s="1"/>
  <c r="DL54" i="7" s="1"/>
  <c r="DM54" i="7" s="1"/>
  <c r="DN54" i="7" s="1"/>
  <c r="DO54" i="7" s="1"/>
  <c r="DP54" i="7" s="1"/>
  <c r="DQ54" i="7" s="1"/>
  <c r="DR54" i="7" s="1"/>
  <c r="DS54" i="7" s="1"/>
  <c r="DT54" i="7" s="1"/>
  <c r="DU54" i="7" s="1"/>
  <c r="DV54" i="7" s="1"/>
  <c r="AE30" i="7"/>
  <c r="AF30" i="7" s="1"/>
  <c r="AM36" i="7"/>
  <c r="BG56" i="7"/>
  <c r="BH56" i="7" s="1"/>
  <c r="BH61" i="7"/>
  <c r="BI61" i="7" s="1"/>
  <c r="X16" i="7"/>
  <c r="Y16" i="7" s="1"/>
  <c r="Z16" i="7" s="1"/>
  <c r="AA16" i="7" s="1"/>
  <c r="AV43" i="7"/>
  <c r="AW43" i="7" s="1"/>
  <c r="AX43" i="7" s="1"/>
  <c r="AT45" i="7"/>
  <c r="AU45" i="7" s="1"/>
  <c r="BK60" i="7"/>
  <c r="BL60" i="7" s="1"/>
  <c r="BM60" i="7" s="1"/>
  <c r="BN60" i="7" s="1"/>
  <c r="BO60" i="7" s="1"/>
  <c r="BP60" i="7" s="1"/>
  <c r="BQ60" i="7" s="1"/>
  <c r="BR60" i="7" s="1"/>
  <c r="BS60" i="7" s="1"/>
  <c r="BT60" i="7" s="1"/>
  <c r="BU60" i="7" s="1"/>
  <c r="BV60" i="7" s="1"/>
  <c r="BW60" i="7" s="1"/>
  <c r="BX60" i="7" s="1"/>
  <c r="BY60" i="7" s="1"/>
  <c r="BZ60" i="7" s="1"/>
  <c r="CA60" i="7" s="1"/>
  <c r="CB60" i="7" s="1"/>
  <c r="CC60" i="7" s="1"/>
  <c r="CD60" i="7" s="1"/>
  <c r="CE60" i="7" s="1"/>
  <c r="CF60" i="7" s="1"/>
  <c r="CG60" i="7" s="1"/>
  <c r="CH60" i="7" s="1"/>
  <c r="CI60" i="7" s="1"/>
  <c r="CJ60" i="7" s="1"/>
  <c r="CK60" i="7" s="1"/>
  <c r="CL60" i="7" s="1"/>
  <c r="CM60" i="7" s="1"/>
  <c r="CN60" i="7" s="1"/>
  <c r="CO60" i="7" s="1"/>
  <c r="CP60" i="7" s="1"/>
  <c r="CQ60" i="7" s="1"/>
  <c r="CR60" i="7" s="1"/>
  <c r="CS60" i="7" s="1"/>
  <c r="CT60" i="7" s="1"/>
  <c r="CU60" i="7" s="1"/>
  <c r="CV60" i="7" s="1"/>
  <c r="CW60" i="7" s="1"/>
  <c r="CX60" i="7" s="1"/>
  <c r="CY60" i="7" s="1"/>
  <c r="CZ60" i="7" s="1"/>
  <c r="DA60" i="7" s="1"/>
  <c r="DB60" i="7" s="1"/>
  <c r="DC60" i="7" s="1"/>
  <c r="DD60" i="7" s="1"/>
  <c r="DE60" i="7" s="1"/>
  <c r="DF60" i="7" s="1"/>
  <c r="DG60" i="7" s="1"/>
  <c r="DH60" i="7" s="1"/>
  <c r="AO38" i="7"/>
  <c r="AB24" i="7"/>
  <c r="AC24" i="7" s="1"/>
  <c r="AD24" i="7" s="1"/>
  <c r="AE24" i="7" s="1"/>
  <c r="AF24" i="7" s="1"/>
  <c r="AG24" i="7" s="1"/>
  <c r="AH24" i="7" s="1"/>
  <c r="AI24" i="7" s="1"/>
  <c r="AJ24" i="7" s="1"/>
  <c r="AK24" i="7" s="1"/>
  <c r="AL24" i="7" s="1"/>
  <c r="AM24" i="7" s="1"/>
  <c r="AN24" i="7" s="1"/>
  <c r="AO24" i="7" s="1"/>
  <c r="AP24" i="7" s="1"/>
  <c r="AN40" i="7"/>
  <c r="AL39" i="7"/>
  <c r="U22" i="7"/>
  <c r="V22" i="7" s="1"/>
  <c r="W22" i="7" s="1"/>
  <c r="X22" i="7" s="1"/>
  <c r="Y22" i="7" s="1"/>
  <c r="Z22" i="7" s="1"/>
  <c r="AA22" i="7" s="1"/>
  <c r="AB22" i="7" s="1"/>
  <c r="AC22" i="7" s="1"/>
  <c r="AD22" i="7" s="1"/>
  <c r="AE22" i="7" s="1"/>
  <c r="AF22" i="7" s="1"/>
  <c r="AG22" i="7" s="1"/>
  <c r="AH22" i="7" s="1"/>
  <c r="AI22" i="7" s="1"/>
  <c r="AJ22" i="7" s="1"/>
  <c r="AK22" i="7" s="1"/>
  <c r="AL22" i="7" s="1"/>
  <c r="AM22" i="7" s="1"/>
  <c r="AN22" i="7" s="1"/>
  <c r="AO22" i="7" s="1"/>
  <c r="AP22" i="7" s="1"/>
  <c r="AQ22" i="7" s="1"/>
  <c r="AR22" i="7" s="1"/>
  <c r="AS22" i="7" s="1"/>
  <c r="AT22" i="7" s="1"/>
  <c r="AU22" i="7" s="1"/>
  <c r="AV22" i="7" s="1"/>
  <c r="AW22" i="7" s="1"/>
  <c r="AX22" i="7" s="1"/>
  <c r="AY22" i="7" s="1"/>
  <c r="AZ22" i="7" s="1"/>
  <c r="BA22" i="7" s="1"/>
  <c r="BB22" i="7" s="1"/>
  <c r="BC22" i="7" s="1"/>
  <c r="BD22" i="7" s="1"/>
  <c r="BE22" i="7" s="1"/>
  <c r="BF22" i="7" s="1"/>
  <c r="BG22" i="7" s="1"/>
  <c r="BH22" i="7" s="1"/>
  <c r="BI22" i="7" s="1"/>
  <c r="BJ22" i="7" s="1"/>
  <c r="BK22" i="7" s="1"/>
  <c r="BL22" i="7" s="1"/>
  <c r="BM22" i="7" s="1"/>
  <c r="BN22" i="7" s="1"/>
  <c r="BO22" i="7" s="1"/>
  <c r="BP22" i="7" s="1"/>
  <c r="BQ22" i="7" s="1"/>
  <c r="BR22" i="7" s="1"/>
  <c r="BS22" i="7" s="1"/>
  <c r="BT22" i="7" s="1"/>
  <c r="BU22" i="7" s="1"/>
  <c r="BV22" i="7" s="1"/>
  <c r="BW22" i="7" s="1"/>
  <c r="BX22" i="7" s="1"/>
  <c r="BY22" i="7" s="1"/>
  <c r="BZ22" i="7" s="1"/>
  <c r="CA22" i="7" s="1"/>
  <c r="CB22" i="7" s="1"/>
  <c r="CC22" i="7" s="1"/>
  <c r="CD22" i="7" s="1"/>
  <c r="CE22" i="7" s="1"/>
  <c r="CF22" i="7" s="1"/>
  <c r="CG22" i="7" s="1"/>
  <c r="CH22" i="7" s="1"/>
  <c r="CI22" i="7" s="1"/>
  <c r="CJ22" i="7" s="1"/>
  <c r="CK22" i="7" s="1"/>
  <c r="CL22" i="7" s="1"/>
  <c r="CM22" i="7" s="1"/>
  <c r="CN22" i="7" s="1"/>
  <c r="CO22" i="7" s="1"/>
  <c r="CP22" i="7" s="1"/>
  <c r="CQ22" i="7" s="1"/>
  <c r="CR22" i="7" s="1"/>
  <c r="CS22" i="7" s="1"/>
  <c r="CT22" i="7" s="1"/>
  <c r="CU22" i="7" s="1"/>
  <c r="CV22" i="7" s="1"/>
  <c r="CW22" i="7" s="1"/>
  <c r="CX22" i="7" s="1"/>
  <c r="CY22" i="7" s="1"/>
  <c r="CZ22" i="7" s="1"/>
  <c r="DA22" i="7" s="1"/>
  <c r="DB22" i="7" s="1"/>
  <c r="DC22" i="7" s="1"/>
  <c r="DD22" i="7" s="1"/>
  <c r="DE22" i="7" s="1"/>
  <c r="DF22" i="7" s="1"/>
  <c r="DG22" i="7" s="1"/>
  <c r="DH22" i="7" s="1"/>
  <c r="DI22" i="7" s="1"/>
  <c r="DJ22" i="7" s="1"/>
  <c r="DK22" i="7" s="1"/>
  <c r="DL22" i="7" s="1"/>
  <c r="DM22" i="7" s="1"/>
  <c r="DN22" i="7" s="1"/>
  <c r="DO22" i="7" s="1"/>
  <c r="DP22" i="7" s="1"/>
  <c r="DQ22" i="7" s="1"/>
  <c r="DR22" i="7" s="1"/>
  <c r="DS22" i="7" s="1"/>
  <c r="DT22" i="7" s="1"/>
  <c r="DU22" i="7" s="1"/>
  <c r="DV22" i="7" s="1"/>
  <c r="N15" i="7"/>
  <c r="N12" i="7" s="1"/>
  <c r="X24" i="6" s="1"/>
  <c r="U19" i="7"/>
  <c r="AV49" i="7"/>
  <c r="AW49" i="7" s="1"/>
  <c r="AX49" i="7" s="1"/>
  <c r="AY49" i="7" s="1"/>
  <c r="AZ49" i="7" s="1"/>
  <c r="BA49" i="7" s="1"/>
  <c r="BB49" i="7" s="1"/>
  <c r="BC49" i="7" s="1"/>
  <c r="BD49" i="7" s="1"/>
  <c r="BE49" i="7" s="1"/>
  <c r="L12" i="7"/>
  <c r="V24" i="6" s="1"/>
  <c r="AW48" i="7"/>
  <c r="AX48" i="7" s="1"/>
  <c r="AY48" i="7" s="1"/>
  <c r="AZ48" i="7" s="1"/>
  <c r="BA48" i="7" s="1"/>
  <c r="BB48" i="7" s="1"/>
  <c r="BC48" i="7" s="1"/>
  <c r="BD48" i="7" s="1"/>
  <c r="BE48" i="7" s="1"/>
  <c r="BF48" i="7" s="1"/>
  <c r="BG48" i="7" s="1"/>
  <c r="BH48" i="7" s="1"/>
  <c r="BI48" i="7" s="1"/>
  <c r="BJ48" i="7" s="1"/>
  <c r="BK48" i="7" s="1"/>
  <c r="BL48" i="7" s="1"/>
  <c r="BM48" i="7" s="1"/>
  <c r="BN48" i="7" s="1"/>
  <c r="BO48" i="7" s="1"/>
  <c r="BP48" i="7" s="1"/>
  <c r="BQ48" i="7" s="1"/>
  <c r="BR48" i="7" s="1"/>
  <c r="BS48" i="7" s="1"/>
  <c r="BT48" i="7" s="1"/>
  <c r="BU48" i="7" s="1"/>
  <c r="BV48" i="7" s="1"/>
  <c r="BW48" i="7" s="1"/>
  <c r="BX48" i="7" s="1"/>
  <c r="BY48" i="7" s="1"/>
  <c r="BZ48" i="7" s="1"/>
  <c r="CA48" i="7" s="1"/>
  <c r="CB48" i="7" s="1"/>
  <c r="CC48" i="7" s="1"/>
  <c r="CD48" i="7" s="1"/>
  <c r="CE48" i="7" s="1"/>
  <c r="CF48" i="7" s="1"/>
  <c r="CG48" i="7" s="1"/>
  <c r="CH48" i="7" s="1"/>
  <c r="CI48" i="7" s="1"/>
  <c r="CJ48" i="7" s="1"/>
  <c r="CK48" i="7" s="1"/>
  <c r="CL48" i="7" s="1"/>
  <c r="CM48" i="7" s="1"/>
  <c r="CN48" i="7" s="1"/>
  <c r="CO48" i="7" s="1"/>
  <c r="CP48" i="7" s="1"/>
  <c r="CQ48" i="7" s="1"/>
  <c r="CR48" i="7" s="1"/>
  <c r="CS48" i="7" s="1"/>
  <c r="CT48" i="7" s="1"/>
  <c r="CU48" i="7" s="1"/>
  <c r="CV48" i="7" s="1"/>
  <c r="CW48" i="7" s="1"/>
  <c r="CX48" i="7" s="1"/>
  <c r="CY48" i="7" s="1"/>
  <c r="CZ48" i="7" s="1"/>
  <c r="DA48" i="7" s="1"/>
  <c r="DB48" i="7" s="1"/>
  <c r="DC48" i="7" s="1"/>
  <c r="DD48" i="7" s="1"/>
  <c r="DE48" i="7" s="1"/>
  <c r="DF48" i="7" s="1"/>
  <c r="DG48" i="7" s="1"/>
  <c r="DH48" i="7" s="1"/>
  <c r="DI48" i="7" s="1"/>
  <c r="DJ48" i="7" s="1"/>
  <c r="DK48" i="7" s="1"/>
  <c r="DL48" i="7" s="1"/>
  <c r="DM48" i="7" s="1"/>
  <c r="DN48" i="7" s="1"/>
  <c r="DO48" i="7" s="1"/>
  <c r="DP48" i="7" s="1"/>
  <c r="DQ48" i="7" s="1"/>
  <c r="DR48" i="7" s="1"/>
  <c r="DS48" i="7" s="1"/>
  <c r="DT48" i="7" s="1"/>
  <c r="DU48" i="7" s="1"/>
  <c r="DV48" i="7" s="1"/>
  <c r="BV73" i="7"/>
  <c r="BW73" i="7" s="1"/>
  <c r="BX73" i="7" s="1"/>
  <c r="BY73" i="7" s="1"/>
  <c r="BZ73" i="7" s="1"/>
  <c r="CA73" i="7" s="1"/>
  <c r="CB73" i="7" s="1"/>
  <c r="CC73" i="7" s="1"/>
  <c r="AQ44" i="7"/>
  <c r="AR44" i="7" s="1"/>
  <c r="AS44" i="7" s="1"/>
  <c r="AT44" i="7" s="1"/>
  <c r="AN42" i="7"/>
  <c r="AO42" i="7" s="1"/>
  <c r="BS69" i="7"/>
  <c r="BO68" i="7"/>
  <c r="BP68" i="7" s="1"/>
  <c r="BQ68" i="7" s="1"/>
  <c r="BR68" i="7" s="1"/>
  <c r="BS68" i="7" s="1"/>
  <c r="BT68" i="7" s="1"/>
  <c r="BU68" i="7" s="1"/>
  <c r="BV68" i="7" s="1"/>
  <c r="BW68" i="7" s="1"/>
  <c r="BX68" i="7" s="1"/>
  <c r="BY68" i="7" s="1"/>
  <c r="BZ68" i="7" s="1"/>
  <c r="CA68" i="7" s="1"/>
  <c r="CB68" i="7" s="1"/>
  <c r="CC68" i="7" s="1"/>
  <c r="CD68" i="7" s="1"/>
  <c r="CE68" i="7" s="1"/>
  <c r="CF68" i="7" s="1"/>
  <c r="CG68" i="7" s="1"/>
  <c r="CH68" i="7" s="1"/>
  <c r="CI68" i="7" s="1"/>
  <c r="CJ68" i="7" s="1"/>
  <c r="CK68" i="7" s="1"/>
  <c r="CL68" i="7" s="1"/>
  <c r="CM68" i="7" s="1"/>
  <c r="CN68" i="7" s="1"/>
  <c r="CO68" i="7" s="1"/>
  <c r="CP68" i="7" s="1"/>
  <c r="CQ68" i="7" s="1"/>
  <c r="CR68" i="7" s="1"/>
  <c r="CS68" i="7" s="1"/>
  <c r="CT68" i="7" s="1"/>
  <c r="CU68" i="7" s="1"/>
  <c r="CV68" i="7" s="1"/>
  <c r="CW68" i="7" s="1"/>
  <c r="CX68" i="7" s="1"/>
  <c r="CY68" i="7" s="1"/>
  <c r="CZ68" i="7" s="1"/>
  <c r="DA68" i="7" s="1"/>
  <c r="DB68" i="7" s="1"/>
  <c r="DC68" i="7" s="1"/>
  <c r="DD68" i="7" s="1"/>
  <c r="DE68" i="7" s="1"/>
  <c r="DF68" i="7" s="1"/>
  <c r="DG68" i="7" s="1"/>
  <c r="DH68" i="7" s="1"/>
  <c r="DI68" i="7" s="1"/>
  <c r="DJ68" i="7" s="1"/>
  <c r="DK68" i="7" s="1"/>
  <c r="DL68" i="7" s="1"/>
  <c r="DM68" i="7" s="1"/>
  <c r="DN68" i="7" s="1"/>
  <c r="AU47" i="7"/>
  <c r="BW71" i="7"/>
  <c r="AG31" i="7"/>
  <c r="AH31" i="7" s="1"/>
  <c r="AI31" i="7" s="1"/>
  <c r="AJ31" i="7" s="1"/>
  <c r="AK31" i="7" s="1"/>
  <c r="AL31" i="7" s="1"/>
  <c r="AM31" i="7" s="1"/>
  <c r="AN31" i="7" s="1"/>
  <c r="AO31" i="7" s="1"/>
  <c r="AP31" i="7" s="1"/>
  <c r="AQ31" i="7" s="1"/>
  <c r="AR31" i="7" s="1"/>
  <c r="AS31" i="7" s="1"/>
  <c r="AT31" i="7" s="1"/>
  <c r="AU31" i="7" s="1"/>
  <c r="AV31" i="7" s="1"/>
  <c r="AW31" i="7" s="1"/>
  <c r="AX31" i="7" s="1"/>
  <c r="AY31" i="7" s="1"/>
  <c r="AZ31" i="7" s="1"/>
  <c r="BA31" i="7" s="1"/>
  <c r="BB31" i="7" s="1"/>
  <c r="BC31" i="7" s="1"/>
  <c r="BD31" i="7" s="1"/>
  <c r="BE31" i="7" s="1"/>
  <c r="BF31" i="7" s="1"/>
  <c r="BG31" i="7" s="1"/>
  <c r="BH31" i="7" s="1"/>
  <c r="BI31" i="7" s="1"/>
  <c r="BJ31" i="7" s="1"/>
  <c r="BK31" i="7" s="1"/>
  <c r="BL31" i="7" s="1"/>
  <c r="BM31" i="7" s="1"/>
  <c r="BN31" i="7" s="1"/>
  <c r="BO31" i="7" s="1"/>
  <c r="BP31" i="7" s="1"/>
  <c r="BQ31" i="7" s="1"/>
  <c r="BR31" i="7" s="1"/>
  <c r="BS31" i="7" s="1"/>
  <c r="BT31" i="7" s="1"/>
  <c r="BU31" i="7" s="1"/>
  <c r="BV31" i="7" s="1"/>
  <c r="BW31" i="7" s="1"/>
  <c r="BX31" i="7" s="1"/>
  <c r="BY31" i="7" s="1"/>
  <c r="BZ31" i="7" s="1"/>
  <c r="CA31" i="7" s="1"/>
  <c r="CB31" i="7" s="1"/>
  <c r="CC31" i="7" s="1"/>
  <c r="CD31" i="7" s="1"/>
  <c r="CE31" i="7" s="1"/>
  <c r="CF31" i="7" s="1"/>
  <c r="CG31" i="7" s="1"/>
  <c r="CH31" i="7" s="1"/>
  <c r="CI31" i="7" s="1"/>
  <c r="CJ31" i="7" s="1"/>
  <c r="CK31" i="7" s="1"/>
  <c r="CL31" i="7" s="1"/>
  <c r="CM31" i="7" s="1"/>
  <c r="CN31" i="7" s="1"/>
  <c r="CO31" i="7" s="1"/>
  <c r="CP31" i="7" s="1"/>
  <c r="CQ31" i="7" s="1"/>
  <c r="CR31" i="7" s="1"/>
  <c r="CS31" i="7" s="1"/>
  <c r="CT31" i="7" s="1"/>
  <c r="CU31" i="7" s="1"/>
  <c r="CV31" i="7" s="1"/>
  <c r="CW31" i="7" s="1"/>
  <c r="CX31" i="7" s="1"/>
  <c r="CY31" i="7" s="1"/>
  <c r="CZ31" i="7" s="1"/>
  <c r="DA31" i="7" s="1"/>
  <c r="DB31" i="7" s="1"/>
  <c r="DC31" i="7" s="1"/>
  <c r="DD31" i="7" s="1"/>
  <c r="DE31" i="7" s="1"/>
  <c r="DF31" i="7" s="1"/>
  <c r="DG31" i="7" s="1"/>
  <c r="DH31" i="7" s="1"/>
  <c r="DI31" i="7" s="1"/>
  <c r="DJ31" i="7" s="1"/>
  <c r="DK31" i="7" s="1"/>
  <c r="DL31" i="7" s="1"/>
  <c r="DM31" i="7" s="1"/>
  <c r="DN31" i="7" s="1"/>
  <c r="DO31" i="7" s="1"/>
  <c r="DP31" i="7" s="1"/>
  <c r="DQ31" i="7" s="1"/>
  <c r="DR31" i="7" s="1"/>
  <c r="DS31" i="7" s="1"/>
  <c r="DT31" i="7" s="1"/>
  <c r="DU31" i="7" s="1"/>
  <c r="DV31" i="7" s="1"/>
  <c r="BD52" i="7"/>
  <c r="BE52" i="7" s="1"/>
  <c r="BF52" i="7" s="1"/>
  <c r="BG52" i="7" s="1"/>
  <c r="BH52" i="7" s="1"/>
  <c r="BI52" i="7" s="1"/>
  <c r="BJ52" i="7" s="1"/>
  <c r="BK52" i="7" s="1"/>
  <c r="BL52" i="7" s="1"/>
  <c r="BM52" i="7" s="1"/>
  <c r="BN52" i="7" s="1"/>
  <c r="BO52" i="7" s="1"/>
  <c r="BP52" i="7" s="1"/>
  <c r="BQ52" i="7" s="1"/>
  <c r="BR52" i="7" s="1"/>
  <c r="BS52" i="7" s="1"/>
  <c r="BT52" i="7" s="1"/>
  <c r="BU52" i="7" s="1"/>
  <c r="BV52" i="7" s="1"/>
  <c r="BW52" i="7" s="1"/>
  <c r="BX52" i="7" s="1"/>
  <c r="BY52" i="7" s="1"/>
  <c r="BZ52" i="7" s="1"/>
  <c r="CA52" i="7" s="1"/>
  <c r="CB52" i="7" s="1"/>
  <c r="CC52" i="7" s="1"/>
  <c r="CD52" i="7" s="1"/>
  <c r="CE52" i="7" s="1"/>
  <c r="CF52" i="7" s="1"/>
  <c r="CG52" i="7" s="1"/>
  <c r="CH52" i="7" s="1"/>
  <c r="CI52" i="7" s="1"/>
  <c r="CJ52" i="7" s="1"/>
  <c r="CK52" i="7" s="1"/>
  <c r="CL52" i="7" s="1"/>
  <c r="CM52" i="7" s="1"/>
  <c r="CN52" i="7" s="1"/>
  <c r="CO52" i="7" s="1"/>
  <c r="CP52" i="7" s="1"/>
  <c r="CQ52" i="7" s="1"/>
  <c r="CR52" i="7" s="1"/>
  <c r="CS52" i="7" s="1"/>
  <c r="CT52" i="7" s="1"/>
  <c r="CU52" i="7" s="1"/>
  <c r="CV52" i="7" s="1"/>
  <c r="CW52" i="7" s="1"/>
  <c r="CX52" i="7" s="1"/>
  <c r="CY52" i="7" s="1"/>
  <c r="CZ52" i="7" s="1"/>
  <c r="DA52" i="7" s="1"/>
  <c r="DB52" i="7" s="1"/>
  <c r="DC52" i="7" s="1"/>
  <c r="DD52" i="7" s="1"/>
  <c r="DE52" i="7" s="1"/>
  <c r="DF52" i="7" s="1"/>
  <c r="DG52" i="7" s="1"/>
  <c r="DH52" i="7" s="1"/>
  <c r="DI52" i="7" s="1"/>
  <c r="DJ52" i="7" s="1"/>
  <c r="DK52" i="7" s="1"/>
  <c r="DL52" i="7" s="1"/>
  <c r="DM52" i="7" s="1"/>
  <c r="DN52" i="7" s="1"/>
  <c r="DO52" i="7" s="1"/>
  <c r="DP52" i="7" s="1"/>
  <c r="DQ52" i="7" s="1"/>
  <c r="DR52" i="7" s="1"/>
  <c r="DS52" i="7" s="1"/>
  <c r="DT52" i="7" s="1"/>
  <c r="DU52" i="7" s="1"/>
  <c r="DV52" i="7" s="1"/>
  <c r="BB53" i="7"/>
  <c r="AA26" i="7"/>
  <c r="BX74" i="7"/>
  <c r="AI32" i="7"/>
  <c r="BI59" i="7"/>
  <c r="AG34" i="7"/>
  <c r="AK33" i="7"/>
  <c r="AL33" i="7" s="1"/>
  <c r="AM33" i="7" s="1"/>
  <c r="AN33" i="7" s="1"/>
  <c r="AO33" i="7" s="1"/>
  <c r="AP33" i="7" s="1"/>
  <c r="AQ33" i="7" s="1"/>
  <c r="AR33" i="7" s="1"/>
  <c r="AS33" i="7" s="1"/>
  <c r="AT33" i="7" s="1"/>
  <c r="AU33" i="7" s="1"/>
  <c r="AV33" i="7" s="1"/>
  <c r="AW33" i="7" s="1"/>
  <c r="AX33" i="7" s="1"/>
  <c r="AY33" i="7" s="1"/>
  <c r="AZ33" i="7" s="1"/>
  <c r="BA33" i="7" s="1"/>
  <c r="BB33" i="7" s="1"/>
  <c r="BC33" i="7" s="1"/>
  <c r="BD33" i="7" s="1"/>
  <c r="BE33" i="7" s="1"/>
  <c r="BF33" i="7" s="1"/>
  <c r="BG33" i="7" s="1"/>
  <c r="BH33" i="7" s="1"/>
  <c r="BI33" i="7" s="1"/>
  <c r="BJ33" i="7" s="1"/>
  <c r="BK33" i="7" s="1"/>
  <c r="BL33" i="7" s="1"/>
  <c r="BM33" i="7" s="1"/>
  <c r="BN33" i="7" s="1"/>
  <c r="BO33" i="7" s="1"/>
  <c r="BP33" i="7" s="1"/>
  <c r="BQ33" i="7" s="1"/>
  <c r="BR33" i="7" s="1"/>
  <c r="BS33" i="7" s="1"/>
  <c r="BT33" i="7" s="1"/>
  <c r="BU33" i="7" s="1"/>
  <c r="BV33" i="7" s="1"/>
  <c r="BW33" i="7" s="1"/>
  <c r="BX33" i="7" s="1"/>
  <c r="BY33" i="7" s="1"/>
  <c r="BZ33" i="7" s="1"/>
  <c r="CA33" i="7" s="1"/>
  <c r="CB33" i="7" s="1"/>
  <c r="CC33" i="7" s="1"/>
  <c r="CD33" i="7" s="1"/>
  <c r="CE33" i="7" s="1"/>
  <c r="CF33" i="7" s="1"/>
  <c r="CG33" i="7" s="1"/>
  <c r="CH33" i="7" s="1"/>
  <c r="CI33" i="7" s="1"/>
  <c r="CJ33" i="7" s="1"/>
  <c r="CK33" i="7" s="1"/>
  <c r="CL33" i="7" s="1"/>
  <c r="CM33" i="7" s="1"/>
  <c r="CN33" i="7" s="1"/>
  <c r="CO33" i="7" s="1"/>
  <c r="CP33" i="7" s="1"/>
  <c r="CQ33" i="7" s="1"/>
  <c r="CR33" i="7" s="1"/>
  <c r="CS33" i="7" s="1"/>
  <c r="CT33" i="7" s="1"/>
  <c r="CU33" i="7" s="1"/>
  <c r="CV33" i="7" s="1"/>
  <c r="CW33" i="7" s="1"/>
  <c r="CX33" i="7" s="1"/>
  <c r="CY33" i="7" s="1"/>
  <c r="CZ33" i="7" s="1"/>
  <c r="DA33" i="7" s="1"/>
  <c r="DB33" i="7" s="1"/>
  <c r="DC33" i="7" s="1"/>
  <c r="DD33" i="7" s="1"/>
  <c r="DE33" i="7" s="1"/>
  <c r="DF33" i="7" s="1"/>
  <c r="DG33" i="7" s="1"/>
  <c r="DH33" i="7" s="1"/>
  <c r="DI33" i="7" s="1"/>
  <c r="DJ33" i="7" s="1"/>
  <c r="DK33" i="7" s="1"/>
  <c r="DL33" i="7" s="1"/>
  <c r="DM33" i="7" s="1"/>
  <c r="DN33" i="7" s="1"/>
  <c r="DO33" i="7" s="1"/>
  <c r="DP33" i="7" s="1"/>
  <c r="DQ33" i="7" s="1"/>
  <c r="DR33" i="7" s="1"/>
  <c r="DS33" i="7" s="1"/>
  <c r="DT33" i="7" s="1"/>
  <c r="DU33" i="7" s="1"/>
  <c r="DV33" i="7" s="1"/>
  <c r="AW51" i="7"/>
  <c r="AV50" i="7"/>
  <c r="AB29" i="7"/>
  <c r="AC29" i="7" s="1"/>
  <c r="AD29" i="7" s="1"/>
  <c r="AE29" i="7" s="1"/>
  <c r="AF29" i="7" s="1"/>
  <c r="AG29" i="7" s="1"/>
  <c r="AH29" i="7" s="1"/>
  <c r="AI29" i="7" s="1"/>
  <c r="AJ29" i="7" s="1"/>
  <c r="AK29" i="7" s="1"/>
  <c r="AL29" i="7" s="1"/>
  <c r="AM29" i="7" s="1"/>
  <c r="AN29" i="7" s="1"/>
  <c r="AO29" i="7" s="1"/>
  <c r="V20" i="7"/>
  <c r="W20" i="7" s="1"/>
  <c r="X20" i="7" s="1"/>
  <c r="Y20" i="7" s="1"/>
  <c r="Z20" i="7" s="1"/>
  <c r="AA20" i="7" s="1"/>
  <c r="AM41" i="7"/>
  <c r="BE57" i="7"/>
  <c r="BF57" i="7" s="1"/>
  <c r="BG57" i="7" s="1"/>
  <c r="BH57" i="7" s="1"/>
  <c r="BO65" i="7"/>
  <c r="R17" i="7"/>
  <c r="S18" i="7"/>
  <c r="BN64" i="7"/>
  <c r="BO64" i="7" s="1"/>
  <c r="BP64" i="7" s="1"/>
  <c r="BQ64" i="7" s="1"/>
  <c r="BR64" i="7" s="1"/>
  <c r="BS64" i="7" s="1"/>
  <c r="BT64" i="7" s="1"/>
  <c r="BU64" i="7" s="1"/>
  <c r="BV64" i="7" s="1"/>
  <c r="BW64" i="7" s="1"/>
  <c r="BX64" i="7" s="1"/>
  <c r="BY64" i="7" s="1"/>
  <c r="BZ64" i="7" s="1"/>
  <c r="CA64" i="7" s="1"/>
  <c r="CB64" i="7" s="1"/>
  <c r="CC64" i="7" s="1"/>
  <c r="CD64" i="7" s="1"/>
  <c r="CE64" i="7" s="1"/>
  <c r="AU46" i="7"/>
  <c r="AC21" i="7"/>
  <c r="AD21" i="7" s="1"/>
  <c r="AE21" i="7" s="1"/>
  <c r="AF21" i="7" s="1"/>
  <c r="AG21" i="7" s="1"/>
  <c r="AH21" i="7" s="1"/>
  <c r="AI21" i="7" s="1"/>
  <c r="AJ21" i="7" s="1"/>
  <c r="AK21" i="7" s="1"/>
  <c r="AL21" i="7" s="1"/>
  <c r="AM21" i="7" s="1"/>
  <c r="AN21" i="7" s="1"/>
  <c r="AO21" i="7" s="1"/>
  <c r="AP21" i="7" s="1"/>
  <c r="AQ21" i="7" s="1"/>
  <c r="AR21" i="7" s="1"/>
  <c r="AS21" i="7" s="1"/>
  <c r="AT21" i="7" s="1"/>
  <c r="AU21" i="7" s="1"/>
  <c r="AV21" i="7" s="1"/>
  <c r="AW21" i="7" s="1"/>
  <c r="AX21" i="7" s="1"/>
  <c r="AY21" i="7" s="1"/>
  <c r="AZ21" i="7" s="1"/>
  <c r="BA21" i="7" s="1"/>
  <c r="BB21" i="7" s="1"/>
  <c r="BC21" i="7" s="1"/>
  <c r="BD21" i="7" s="1"/>
  <c r="BE21" i="7" s="1"/>
  <c r="BF21" i="7" s="1"/>
  <c r="BG21" i="7" s="1"/>
  <c r="BH21" i="7" s="1"/>
  <c r="BI21" i="7" s="1"/>
  <c r="BJ21" i="7" s="1"/>
  <c r="BK21" i="7" s="1"/>
  <c r="BL21" i="7" s="1"/>
  <c r="BM21" i="7" s="1"/>
  <c r="BN21" i="7" s="1"/>
  <c r="BO21" i="7" s="1"/>
  <c r="BP21" i="7" s="1"/>
  <c r="BQ21" i="7" s="1"/>
  <c r="BR21" i="7" s="1"/>
  <c r="BS21" i="7" s="1"/>
  <c r="BT21" i="7" s="1"/>
  <c r="BU21" i="7" s="1"/>
  <c r="BV21" i="7" s="1"/>
  <c r="BW21" i="7" s="1"/>
  <c r="BX21" i="7" s="1"/>
  <c r="BY21" i="7" s="1"/>
  <c r="BZ21" i="7" s="1"/>
  <c r="CA21" i="7" s="1"/>
  <c r="CB21" i="7" s="1"/>
  <c r="CC21" i="7" s="1"/>
  <c r="CD21" i="7" s="1"/>
  <c r="CE21" i="7" s="1"/>
  <c r="CF21" i="7" s="1"/>
  <c r="CG21" i="7" s="1"/>
  <c r="CH21" i="7" s="1"/>
  <c r="CI21" i="7" s="1"/>
  <c r="CJ21" i="7" s="1"/>
  <c r="CK21" i="7" s="1"/>
  <c r="CL21" i="7" s="1"/>
  <c r="CM21" i="7" s="1"/>
  <c r="CN21" i="7" s="1"/>
  <c r="CO21" i="7" s="1"/>
  <c r="CP21" i="7" s="1"/>
  <c r="CQ21" i="7" s="1"/>
  <c r="CR21" i="7" s="1"/>
  <c r="CS21" i="7" s="1"/>
  <c r="CT21" i="7" s="1"/>
  <c r="CU21" i="7" s="1"/>
  <c r="CV21" i="7" s="1"/>
  <c r="CW21" i="7" s="1"/>
  <c r="CX21" i="7" s="1"/>
  <c r="CY21" i="7" s="1"/>
  <c r="CZ21" i="7" s="1"/>
  <c r="DA21" i="7" s="1"/>
  <c r="DB21" i="7" s="1"/>
  <c r="DC21" i="7" s="1"/>
  <c r="DD21" i="7" s="1"/>
  <c r="DE21" i="7" s="1"/>
  <c r="DF21" i="7" s="1"/>
  <c r="DG21" i="7" s="1"/>
  <c r="DH21" i="7" s="1"/>
  <c r="DI21" i="7" s="1"/>
  <c r="DJ21" i="7" s="1"/>
  <c r="DK21" i="7" s="1"/>
  <c r="DL21" i="7" s="1"/>
  <c r="DM21" i="7" s="1"/>
  <c r="DN21" i="7" s="1"/>
  <c r="DO21" i="7" s="1"/>
  <c r="DP21" i="7" s="1"/>
  <c r="DQ21" i="7" s="1"/>
  <c r="DR21" i="7" s="1"/>
  <c r="DS21" i="7" s="1"/>
  <c r="DT21" i="7" s="1"/>
  <c r="DU21" i="7" s="1"/>
  <c r="DV21" i="7" s="1"/>
  <c r="AE27" i="7"/>
  <c r="AF27" i="7" s="1"/>
  <c r="AG27" i="7" s="1"/>
  <c r="AH27" i="7" s="1"/>
  <c r="AK37" i="7"/>
  <c r="AA28" i="7"/>
  <c r="BJ62" i="7"/>
  <c r="BK62" i="7" s="1"/>
  <c r="BL62" i="7" s="1"/>
  <c r="BM62" i="7" s="1"/>
  <c r="BN62" i="7" s="1"/>
  <c r="BO62" i="7" s="1"/>
  <c r="BP62" i="7" s="1"/>
  <c r="BQ62" i="7" s="1"/>
  <c r="BR62" i="7" s="1"/>
  <c r="BS62" i="7" s="1"/>
  <c r="BT62" i="7" s="1"/>
  <c r="BU62" i="7" s="1"/>
  <c r="BV62" i="7" s="1"/>
  <c r="BW62" i="7" s="1"/>
  <c r="BX62" i="7" s="1"/>
  <c r="BY62" i="7" s="1"/>
  <c r="BZ62" i="7" s="1"/>
  <c r="CA62" i="7" s="1"/>
  <c r="CB62" i="7" s="1"/>
  <c r="CC62" i="7" s="1"/>
  <c r="CD62" i="7" s="1"/>
  <c r="CE62" i="7" s="1"/>
  <c r="CF62" i="7" s="1"/>
  <c r="CG62" i="7" s="1"/>
  <c r="CH62" i="7" s="1"/>
  <c r="CI62" i="7" s="1"/>
  <c r="CJ62" i="7" s="1"/>
  <c r="CK62" i="7" s="1"/>
  <c r="CL62" i="7" s="1"/>
  <c r="CM62" i="7" s="1"/>
  <c r="CN62" i="7" s="1"/>
  <c r="CO62" i="7" s="1"/>
  <c r="CP62" i="7" s="1"/>
  <c r="CQ62" i="7" s="1"/>
  <c r="CR62" i="7" s="1"/>
  <c r="CS62" i="7" s="1"/>
  <c r="CT62" i="7" s="1"/>
  <c r="CU62" i="7" s="1"/>
  <c r="CV62" i="7" s="1"/>
  <c r="CW62" i="7" s="1"/>
  <c r="CX62" i="7" s="1"/>
  <c r="CY62" i="7" s="1"/>
  <c r="CZ62" i="7" s="1"/>
  <c r="DA62" i="7" s="1"/>
  <c r="DB62" i="7" s="1"/>
  <c r="DC62" i="7" s="1"/>
  <c r="DD62" i="7" s="1"/>
  <c r="DE62" i="7" s="1"/>
  <c r="DF62" i="7" s="1"/>
  <c r="DG62" i="7" s="1"/>
  <c r="DH62" i="7" s="1"/>
  <c r="DI62" i="7" s="1"/>
  <c r="DJ62" i="7" s="1"/>
  <c r="DK62" i="7" s="1"/>
  <c r="DL62" i="7" s="1"/>
  <c r="DM62" i="7" s="1"/>
  <c r="DN62" i="7" s="1"/>
  <c r="DO62" i="7" s="1"/>
  <c r="DP62" i="7" s="1"/>
  <c r="DQ62" i="7" s="1"/>
  <c r="DR62" i="7" s="1"/>
  <c r="DS62" i="7" s="1"/>
  <c r="DT62" i="7" s="1"/>
  <c r="DU62" i="7" s="1"/>
  <c r="DV62" i="7" s="1"/>
  <c r="BD55" i="7"/>
  <c r="BQ66" i="7"/>
  <c r="BR66" i="7" s="1"/>
  <c r="BS66" i="7" s="1"/>
  <c r="BT66" i="7" s="1"/>
  <c r="BP67" i="7"/>
  <c r="BQ67" i="7" s="1"/>
  <c r="BR67" i="7" s="1"/>
  <c r="BS67" i="7" s="1"/>
  <c r="BT67" i="7" s="1"/>
  <c r="BU67" i="7" s="1"/>
  <c r="BV67" i="7" s="1"/>
  <c r="BW67" i="7" s="1"/>
  <c r="BX67" i="7" s="1"/>
  <c r="BY67" i="7" s="1"/>
  <c r="BZ67" i="7" s="1"/>
  <c r="CA67" i="7" s="1"/>
  <c r="CB67" i="7" s="1"/>
  <c r="CC67" i="7" s="1"/>
  <c r="CD67" i="7" s="1"/>
  <c r="CE67" i="7" s="1"/>
  <c r="CF67" i="7" s="1"/>
  <c r="CG67" i="7" s="1"/>
  <c r="CH67" i="7" s="1"/>
  <c r="CI67" i="7" s="1"/>
  <c r="CJ67" i="7" s="1"/>
  <c r="CK67" i="7" s="1"/>
  <c r="CL67" i="7" s="1"/>
  <c r="CM67" i="7" s="1"/>
  <c r="CN67" i="7" s="1"/>
  <c r="CO67" i="7" s="1"/>
  <c r="CP67" i="7" s="1"/>
  <c r="CQ67" i="7" s="1"/>
  <c r="CR67" i="7" s="1"/>
  <c r="CS67" i="7" s="1"/>
  <c r="CT67" i="7" s="1"/>
  <c r="CU67" i="7" s="1"/>
  <c r="CV67" i="7" s="1"/>
  <c r="CW67" i="7" s="1"/>
  <c r="CX67" i="7" s="1"/>
  <c r="CY67" i="7" s="1"/>
  <c r="CZ67" i="7" s="1"/>
  <c r="DA67" i="7" s="1"/>
  <c r="DB67" i="7" s="1"/>
  <c r="DC67" i="7" s="1"/>
  <c r="DD67" i="7" s="1"/>
  <c r="DE67" i="7" s="1"/>
  <c r="DF67" i="7" s="1"/>
  <c r="DG67" i="7" s="1"/>
  <c r="DH67" i="7" s="1"/>
  <c r="DI67" i="7" s="1"/>
  <c r="DJ67" i="7" s="1"/>
  <c r="DK67" i="7" s="1"/>
  <c r="DL67" i="7" s="1"/>
  <c r="DM67" i="7" s="1"/>
  <c r="DN67" i="7" s="1"/>
  <c r="DO67" i="7" s="1"/>
  <c r="DP67" i="7" s="1"/>
  <c r="DQ67" i="7" s="1"/>
  <c r="DR67" i="7" s="1"/>
  <c r="DS67" i="7" s="1"/>
  <c r="DT67" i="7" s="1"/>
  <c r="DU67" i="7" s="1"/>
  <c r="DV67" i="7" s="1"/>
  <c r="X23" i="7"/>
  <c r="X25" i="7"/>
  <c r="Y25" i="7" s="1"/>
  <c r="Z25" i="7" s="1"/>
  <c r="AA25" i="7" s="1"/>
  <c r="BL58" i="7"/>
  <c r="BM58" i="7" s="1"/>
  <c r="BN58" i="7" s="1"/>
  <c r="BO58" i="7" s="1"/>
  <c r="BP58" i="7" s="1"/>
  <c r="BQ58" i="7" s="1"/>
  <c r="BR58" i="7" s="1"/>
  <c r="BS58" i="7" s="1"/>
  <c r="BT58" i="7" s="1"/>
  <c r="BU58" i="7" s="1"/>
  <c r="BV58" i="7" s="1"/>
  <c r="BW58" i="7" s="1"/>
  <c r="BX58" i="7" s="1"/>
  <c r="BY58" i="7" s="1"/>
  <c r="BZ58" i="7" s="1"/>
  <c r="CA58" i="7" s="1"/>
  <c r="CB58" i="7" s="1"/>
  <c r="CC58" i="7" s="1"/>
  <c r="CD58" i="7" s="1"/>
  <c r="CE58" i="7" s="1"/>
  <c r="CF58" i="7" s="1"/>
  <c r="CG58" i="7" s="1"/>
  <c r="CH58" i="7" s="1"/>
  <c r="CI58" i="7" s="1"/>
  <c r="CJ58" i="7" s="1"/>
  <c r="CK58" i="7" s="1"/>
  <c r="CL58" i="7" s="1"/>
  <c r="CM58" i="7" s="1"/>
  <c r="CN58" i="7" s="1"/>
  <c r="CO58" i="7" s="1"/>
  <c r="CP58" i="7" s="1"/>
  <c r="CQ58" i="7" s="1"/>
  <c r="CR58" i="7" s="1"/>
  <c r="CS58" i="7" s="1"/>
  <c r="CT58" i="7" s="1"/>
  <c r="CU58" i="7" s="1"/>
  <c r="CV58" i="7" s="1"/>
  <c r="CW58" i="7" s="1"/>
  <c r="CX58" i="7" s="1"/>
  <c r="CY58" i="7" s="1"/>
  <c r="CZ58" i="7" s="1"/>
  <c r="DA58" i="7" s="1"/>
  <c r="DB58" i="7" s="1"/>
  <c r="DC58" i="7" s="1"/>
  <c r="DD58" i="7" s="1"/>
  <c r="DE58" i="7" s="1"/>
  <c r="DF58" i="7" s="1"/>
  <c r="DG58" i="7" s="1"/>
  <c r="DH58" i="7" s="1"/>
  <c r="DI58" i="7" s="1"/>
  <c r="DJ58" i="7" s="1"/>
  <c r="DK58" i="7" s="1"/>
  <c r="DL58" i="7" s="1"/>
  <c r="DM58" i="7" s="1"/>
  <c r="DN58" i="7" s="1"/>
  <c r="DO58" i="7" s="1"/>
  <c r="DP58" i="7" s="1"/>
  <c r="DQ58" i="7" s="1"/>
  <c r="DR58" i="7" s="1"/>
  <c r="DS58" i="7" s="1"/>
  <c r="DT58" i="7" s="1"/>
  <c r="DU58" i="7" s="1"/>
  <c r="DV58" i="7" s="1"/>
  <c r="BO63" i="7"/>
  <c r="BP63" i="7" s="1"/>
  <c r="BQ63" i="7" s="1"/>
  <c r="BR63" i="7" s="1"/>
  <c r="BS63" i="7" s="1"/>
  <c r="BT63" i="7" s="1"/>
  <c r="BU63" i="7" s="1"/>
  <c r="BV63" i="7" s="1"/>
  <c r="BW63" i="7" s="1"/>
  <c r="BX63" i="7" s="1"/>
  <c r="BY63" i="7" s="1"/>
  <c r="BZ63" i="7" s="1"/>
  <c r="CA63" i="7" s="1"/>
  <c r="CB63" i="7" s="1"/>
  <c r="CC63" i="7" s="1"/>
  <c r="CD63" i="7" s="1"/>
  <c r="CE63" i="7" s="1"/>
  <c r="CF63" i="7" s="1"/>
  <c r="CG63" i="7" s="1"/>
  <c r="CH63" i="7" s="1"/>
  <c r="CI63" i="7" s="1"/>
  <c r="CJ63" i="7" s="1"/>
  <c r="CK63" i="7" s="1"/>
  <c r="CL63" i="7" s="1"/>
  <c r="CM63" i="7" s="1"/>
  <c r="CN63" i="7" s="1"/>
  <c r="CO63" i="7" s="1"/>
  <c r="CP63" i="7" s="1"/>
  <c r="CQ63" i="7" s="1"/>
  <c r="CR63" i="7" s="1"/>
  <c r="CS63" i="7" s="1"/>
  <c r="CT63" i="7" s="1"/>
  <c r="CU63" i="7" s="1"/>
  <c r="CV63" i="7" s="1"/>
  <c r="CW63" i="7" s="1"/>
  <c r="CX63" i="7" s="1"/>
  <c r="CY63" i="7" s="1"/>
  <c r="CZ63" i="7" s="1"/>
  <c r="DA63" i="7" s="1"/>
  <c r="DB63" i="7" s="1"/>
  <c r="DC63" i="7" s="1"/>
  <c r="DD63" i="7" s="1"/>
  <c r="DE63" i="7" s="1"/>
  <c r="DF63" i="7" s="1"/>
  <c r="DG63" i="7" s="1"/>
  <c r="DH63" i="7" s="1"/>
  <c r="DI63" i="7" s="1"/>
  <c r="DJ63" i="7" s="1"/>
  <c r="DK63" i="7" s="1"/>
  <c r="DL63" i="7" s="1"/>
  <c r="DM63" i="7" s="1"/>
  <c r="DN63" i="7" s="1"/>
  <c r="DO63" i="7" s="1"/>
  <c r="DP63" i="7" s="1"/>
  <c r="DQ63" i="7" s="1"/>
  <c r="DR63" i="7" s="1"/>
  <c r="DS63" i="7" s="1"/>
  <c r="DT63" i="7" s="1"/>
  <c r="DU63" i="7" s="1"/>
  <c r="DV63" i="7" s="1"/>
  <c r="BU72" i="7"/>
  <c r="AK35" i="7"/>
  <c r="AL35" i="7" s="1"/>
  <c r="AM35" i="7" s="1"/>
  <c r="AN35" i="7" s="1"/>
  <c r="AO35" i="7" s="1"/>
  <c r="AP35" i="7" s="1"/>
  <c r="AQ35" i="7" s="1"/>
  <c r="AR35" i="7" s="1"/>
  <c r="AS35" i="7" s="1"/>
  <c r="AT35" i="7" s="1"/>
  <c r="AU35" i="7" s="1"/>
  <c r="AV35" i="7" s="1"/>
  <c r="AW35" i="7" s="1"/>
  <c r="AX35" i="7" s="1"/>
  <c r="AY35" i="7" s="1"/>
  <c r="AZ35" i="7" s="1"/>
  <c r="BA35" i="7" s="1"/>
  <c r="BB35" i="7" s="1"/>
  <c r="BC35" i="7" s="1"/>
  <c r="BD35" i="7" s="1"/>
  <c r="BE35" i="7" s="1"/>
  <c r="BF35" i="7" s="1"/>
  <c r="BG35" i="7" s="1"/>
  <c r="BH35" i="7" s="1"/>
  <c r="BI35" i="7" s="1"/>
  <c r="BJ35" i="7" s="1"/>
  <c r="BK35" i="7" s="1"/>
  <c r="BL35" i="7" s="1"/>
  <c r="BM35" i="7" s="1"/>
  <c r="BN35" i="7" s="1"/>
  <c r="BO35" i="7" s="1"/>
  <c r="BP35" i="7" s="1"/>
  <c r="BQ35" i="7" s="1"/>
  <c r="BR35" i="7" s="1"/>
  <c r="BS35" i="7" s="1"/>
  <c r="BT35" i="7" s="1"/>
  <c r="BU35" i="7" s="1"/>
  <c r="BV35" i="7" s="1"/>
  <c r="BW35" i="7" s="1"/>
  <c r="BX35" i="7" s="1"/>
  <c r="BY35" i="7" s="1"/>
  <c r="BZ35" i="7" s="1"/>
  <c r="CA35" i="7" s="1"/>
  <c r="CB35" i="7" s="1"/>
  <c r="CC35" i="7" s="1"/>
  <c r="CD35" i="7" s="1"/>
  <c r="CE35" i="7" s="1"/>
  <c r="CF35" i="7" s="1"/>
  <c r="CG35" i="7" s="1"/>
  <c r="CH35" i="7" s="1"/>
  <c r="CI35" i="7" s="1"/>
  <c r="CJ35" i="7" s="1"/>
  <c r="CK35" i="7" s="1"/>
  <c r="CL35" i="7" s="1"/>
  <c r="CM35" i="7" s="1"/>
  <c r="CN35" i="7" s="1"/>
  <c r="CO35" i="7" s="1"/>
  <c r="CP35" i="7" s="1"/>
  <c r="CQ35" i="7" s="1"/>
  <c r="CR35" i="7" s="1"/>
  <c r="CS35" i="7" s="1"/>
  <c r="CT35" i="7" s="1"/>
  <c r="CU35" i="7" s="1"/>
  <c r="CV35" i="7" s="1"/>
  <c r="CW35" i="7" s="1"/>
  <c r="CX35" i="7" s="1"/>
  <c r="CY35" i="7" s="1"/>
  <c r="CZ35" i="7" s="1"/>
  <c r="DA35" i="7" s="1"/>
  <c r="DB35" i="7" s="1"/>
  <c r="DC35" i="7" s="1"/>
  <c r="DD35" i="7" s="1"/>
  <c r="DE35" i="7" s="1"/>
  <c r="DF35" i="7" s="1"/>
  <c r="DG35" i="7" s="1"/>
  <c r="DH35" i="7" s="1"/>
  <c r="DI35" i="7" s="1"/>
  <c r="DJ35" i="7" s="1"/>
  <c r="DK35" i="7" s="1"/>
  <c r="DL35" i="7" s="1"/>
  <c r="DM35" i="7" s="1"/>
  <c r="DN35" i="7" s="1"/>
  <c r="DO35" i="7" s="1"/>
  <c r="DP35" i="7" s="1"/>
  <c r="DQ35" i="7" s="1"/>
  <c r="DR35" i="7" s="1"/>
  <c r="DS35" i="7" s="1"/>
  <c r="DT35" i="7" s="1"/>
  <c r="DU35" i="7" s="1"/>
  <c r="DV35" i="7" s="1"/>
  <c r="BR70" i="7"/>
  <c r="BS70" i="7" s="1"/>
  <c r="BT70" i="7" s="1"/>
  <c r="DV123" i="7" l="1"/>
  <c r="CJ87" i="7"/>
  <c r="CK87" i="7" s="1"/>
  <c r="CL87" i="7" s="1"/>
  <c r="CM87" i="7" s="1"/>
  <c r="CN87" i="7" s="1"/>
  <c r="CO87" i="7" s="1"/>
  <c r="CP87" i="7" s="1"/>
  <c r="CQ87" i="7" s="1"/>
  <c r="CR87" i="7" s="1"/>
  <c r="CS87" i="7" s="1"/>
  <c r="CT87" i="7" s="1"/>
  <c r="CU87" i="7" s="1"/>
  <c r="CV87" i="7" s="1"/>
  <c r="CW87" i="7" s="1"/>
  <c r="CX87" i="7" s="1"/>
  <c r="CY87" i="7" s="1"/>
  <c r="CZ87" i="7" s="1"/>
  <c r="DA87" i="7" s="1"/>
  <c r="DB87" i="7" s="1"/>
  <c r="DC87" i="7" s="1"/>
  <c r="DD87" i="7" s="1"/>
  <c r="DE87" i="7" s="1"/>
  <c r="DF87" i="7" s="1"/>
  <c r="DG87" i="7" s="1"/>
  <c r="DH87" i="7" s="1"/>
  <c r="DI87" i="7" s="1"/>
  <c r="DJ87" i="7" s="1"/>
  <c r="DK87" i="7" s="1"/>
  <c r="DL87" i="7" s="1"/>
  <c r="DM87" i="7" s="1"/>
  <c r="DN87" i="7" s="1"/>
  <c r="DO87" i="7" s="1"/>
  <c r="DP87" i="7" s="1"/>
  <c r="DQ87" i="7" s="1"/>
  <c r="DR87" i="7" s="1"/>
  <c r="DS87" i="7" s="1"/>
  <c r="DT87" i="7" s="1"/>
  <c r="DU87" i="7" s="1"/>
  <c r="DV87" i="7" s="1"/>
  <c r="CI80" i="7"/>
  <c r="CJ80" i="7" s="1"/>
  <c r="CK80" i="7" s="1"/>
  <c r="CL80" i="7" s="1"/>
  <c r="CM80" i="7" s="1"/>
  <c r="CN80" i="7" s="1"/>
  <c r="CO80" i="7" s="1"/>
  <c r="CP80" i="7" s="1"/>
  <c r="CL81" i="7"/>
  <c r="CM81" i="7" s="1"/>
  <c r="CN81" i="7" s="1"/>
  <c r="CO81" i="7" s="1"/>
  <c r="CP81" i="7" s="1"/>
  <c r="CQ81" i="7" s="1"/>
  <c r="CR81" i="7" s="1"/>
  <c r="CS81" i="7" s="1"/>
  <c r="CT81" i="7" s="1"/>
  <c r="CU81" i="7" s="1"/>
  <c r="CV81" i="7" s="1"/>
  <c r="CW81" i="7" s="1"/>
  <c r="CX81" i="7" s="1"/>
  <c r="CY81" i="7" s="1"/>
  <c r="CZ81" i="7" s="1"/>
  <c r="DA81" i="7" s="1"/>
  <c r="DB81" i="7" s="1"/>
  <c r="DC81" i="7" s="1"/>
  <c r="DD81" i="7" s="1"/>
  <c r="DE81" i="7" s="1"/>
  <c r="DF81" i="7" s="1"/>
  <c r="DG81" i="7" s="1"/>
  <c r="DH81" i="7" s="1"/>
  <c r="DI81" i="7" s="1"/>
  <c r="DJ81" i="7" s="1"/>
  <c r="DK81" i="7" s="1"/>
  <c r="DL81" i="7" s="1"/>
  <c r="DM81" i="7" s="1"/>
  <c r="DN81" i="7" s="1"/>
  <c r="DO81" i="7" s="1"/>
  <c r="DP81" i="7" s="1"/>
  <c r="DQ81" i="7" s="1"/>
  <c r="DR81" i="7" s="1"/>
  <c r="DS81" i="7" s="1"/>
  <c r="DT81" i="7" s="1"/>
  <c r="DU81" i="7" s="1"/>
  <c r="DV81" i="7" s="1"/>
  <c r="DG100" i="7"/>
  <c r="DH100" i="7" s="1"/>
  <c r="DI100" i="7" s="1"/>
  <c r="DJ100" i="7" s="1"/>
  <c r="DK100" i="7" s="1"/>
  <c r="DL100" i="7" s="1"/>
  <c r="DM100" i="7" s="1"/>
  <c r="DN100" i="7" s="1"/>
  <c r="DO100" i="7" s="1"/>
  <c r="DP100" i="7" s="1"/>
  <c r="DQ100" i="7" s="1"/>
  <c r="DR100" i="7" s="1"/>
  <c r="DS100" i="7" s="1"/>
  <c r="DT100" i="7" s="1"/>
  <c r="DU100" i="7" s="1"/>
  <c r="DV100" i="7" s="1"/>
  <c r="DT113" i="7"/>
  <c r="DU113" i="7" s="1"/>
  <c r="DV113" i="7" s="1"/>
  <c r="DN115" i="7"/>
  <c r="DO115" i="7" s="1"/>
  <c r="DP115" i="7" s="1"/>
  <c r="DQ115" i="7" s="1"/>
  <c r="DR115" i="7" s="1"/>
  <c r="DS115" i="7" s="1"/>
  <c r="DT115" i="7" s="1"/>
  <c r="DU115" i="7" s="1"/>
  <c r="DV115" i="7" s="1"/>
  <c r="DK110" i="7"/>
  <c r="DD95" i="7"/>
  <c r="DE95" i="7" s="1"/>
  <c r="DF95" i="7" s="1"/>
  <c r="DG95" i="7" s="1"/>
  <c r="DH95" i="7" s="1"/>
  <c r="DI95" i="7" s="1"/>
  <c r="DJ95" i="7" s="1"/>
  <c r="DK95" i="7" s="1"/>
  <c r="DL95" i="7" s="1"/>
  <c r="DM95" i="7" s="1"/>
  <c r="DN95" i="7" s="1"/>
  <c r="DO95" i="7" s="1"/>
  <c r="DP95" i="7" s="1"/>
  <c r="DQ95" i="7" s="1"/>
  <c r="DR95" i="7" s="1"/>
  <c r="DS95" i="7" s="1"/>
  <c r="DT95" i="7" s="1"/>
  <c r="DU95" i="7" s="1"/>
  <c r="DV95" i="7" s="1"/>
  <c r="DN116" i="7"/>
  <c r="DO116" i="7" s="1"/>
  <c r="DP116" i="7" s="1"/>
  <c r="DQ116" i="7" s="1"/>
  <c r="DR116" i="7" s="1"/>
  <c r="DS116" i="7" s="1"/>
  <c r="DT116" i="7" s="1"/>
  <c r="DU116" i="7" s="1"/>
  <c r="DV116" i="7" s="1"/>
  <c r="BY77" i="7"/>
  <c r="BZ77" i="7" s="1"/>
  <c r="CA77" i="7" s="1"/>
  <c r="CB77" i="7" s="1"/>
  <c r="CC77" i="7" s="1"/>
  <c r="CD77" i="7" s="1"/>
  <c r="CE77" i="7" s="1"/>
  <c r="CF77" i="7" s="1"/>
  <c r="CG77" i="7" s="1"/>
  <c r="CH77" i="7" s="1"/>
  <c r="CI77" i="7" s="1"/>
  <c r="DE104" i="7"/>
  <c r="DF104" i="7" s="1"/>
  <c r="DG104" i="7" s="1"/>
  <c r="DH104" i="7" s="1"/>
  <c r="DI104" i="7" s="1"/>
  <c r="DJ104" i="7" s="1"/>
  <c r="DK104" i="7" s="1"/>
  <c r="DL104" i="7" s="1"/>
  <c r="DM104" i="7" s="1"/>
  <c r="DN104" i="7" s="1"/>
  <c r="DO104" i="7" s="1"/>
  <c r="DP104" i="7" s="1"/>
  <c r="DQ104" i="7" s="1"/>
  <c r="DR104" i="7" s="1"/>
  <c r="DS104" i="7" s="1"/>
  <c r="DT104" i="7" s="1"/>
  <c r="DU104" i="7" s="1"/>
  <c r="DV104" i="7" s="1"/>
  <c r="CL85" i="7"/>
  <c r="CM85" i="7" s="1"/>
  <c r="CN85" i="7" s="1"/>
  <c r="CO85" i="7" s="1"/>
  <c r="CP85" i="7" s="1"/>
  <c r="CQ85" i="7" s="1"/>
  <c r="CR85" i="7" s="1"/>
  <c r="CS85" i="7" s="1"/>
  <c r="CT85" i="7" s="1"/>
  <c r="CU85" i="7" s="1"/>
  <c r="CV85" i="7" s="1"/>
  <c r="CW85" i="7" s="1"/>
  <c r="CX85" i="7" s="1"/>
  <c r="CY85" i="7" s="1"/>
  <c r="CZ85" i="7" s="1"/>
  <c r="DA85" i="7" s="1"/>
  <c r="DB85" i="7" s="1"/>
  <c r="DC85" i="7" s="1"/>
  <c r="DD85" i="7" s="1"/>
  <c r="DE85" i="7" s="1"/>
  <c r="DF85" i="7" s="1"/>
  <c r="DG85" i="7" s="1"/>
  <c r="DH85" i="7" s="1"/>
  <c r="DI85" i="7" s="1"/>
  <c r="DJ85" i="7" s="1"/>
  <c r="DK85" i="7" s="1"/>
  <c r="DL85" i="7" s="1"/>
  <c r="DM85" i="7" s="1"/>
  <c r="DN85" i="7" s="1"/>
  <c r="DO85" i="7" s="1"/>
  <c r="DP85" i="7" s="1"/>
  <c r="DQ85" i="7" s="1"/>
  <c r="DR85" i="7" s="1"/>
  <c r="DS85" i="7" s="1"/>
  <c r="DT85" i="7" s="1"/>
  <c r="DU85" i="7" s="1"/>
  <c r="DV85" i="7" s="1"/>
  <c r="CS93" i="7"/>
  <c r="CT93" i="7" s="1"/>
  <c r="CU93" i="7" s="1"/>
  <c r="CV93" i="7" s="1"/>
  <c r="CW93" i="7" s="1"/>
  <c r="CX93" i="7" s="1"/>
  <c r="CY93" i="7" s="1"/>
  <c r="CZ93" i="7" s="1"/>
  <c r="DA93" i="7" s="1"/>
  <c r="DB93" i="7" s="1"/>
  <c r="DC93" i="7" s="1"/>
  <c r="DD93" i="7" s="1"/>
  <c r="DE93" i="7" s="1"/>
  <c r="DF93" i="7" s="1"/>
  <c r="DG93" i="7" s="1"/>
  <c r="DH93" i="7" s="1"/>
  <c r="DI93" i="7" s="1"/>
  <c r="DJ93" i="7" s="1"/>
  <c r="DK93" i="7" s="1"/>
  <c r="DL93" i="7" s="1"/>
  <c r="DM93" i="7" s="1"/>
  <c r="DN93" i="7" s="1"/>
  <c r="DO93" i="7" s="1"/>
  <c r="DP93" i="7" s="1"/>
  <c r="DQ93" i="7" s="1"/>
  <c r="DR93" i="7" s="1"/>
  <c r="DS93" i="7" s="1"/>
  <c r="DT93" i="7" s="1"/>
  <c r="DU93" i="7" s="1"/>
  <c r="DV93" i="7" s="1"/>
  <c r="BY75" i="7"/>
  <c r="BZ75" i="7" s="1"/>
  <c r="CA75" i="7" s="1"/>
  <c r="CB75" i="7" s="1"/>
  <c r="CC75" i="7" s="1"/>
  <c r="CD75" i="7" s="1"/>
  <c r="CE75" i="7" s="1"/>
  <c r="CF75" i="7" s="1"/>
  <c r="CG75" i="7" s="1"/>
  <c r="CH75" i="7" s="1"/>
  <c r="CI75" i="7" s="1"/>
  <c r="CJ75" i="7" s="1"/>
  <c r="CK75" i="7" s="1"/>
  <c r="CL75" i="7" s="1"/>
  <c r="CM75" i="7" s="1"/>
  <c r="CN75" i="7" s="1"/>
  <c r="CO75" i="7" s="1"/>
  <c r="CP75" i="7" s="1"/>
  <c r="CQ75" i="7" s="1"/>
  <c r="CR75" i="7" s="1"/>
  <c r="CS75" i="7" s="1"/>
  <c r="CT75" i="7" s="1"/>
  <c r="CU75" i="7" s="1"/>
  <c r="CV75" i="7" s="1"/>
  <c r="CW75" i="7" s="1"/>
  <c r="CX75" i="7" s="1"/>
  <c r="CY75" i="7" s="1"/>
  <c r="CZ75" i="7" s="1"/>
  <c r="DA75" i="7" s="1"/>
  <c r="DB75" i="7" s="1"/>
  <c r="DC75" i="7" s="1"/>
  <c r="DD75" i="7" s="1"/>
  <c r="DE75" i="7" s="1"/>
  <c r="DF75" i="7" s="1"/>
  <c r="DG75" i="7" s="1"/>
  <c r="DH75" i="7" s="1"/>
  <c r="DI75" i="7" s="1"/>
  <c r="DJ75" i="7" s="1"/>
  <c r="DK75" i="7" s="1"/>
  <c r="DL75" i="7" s="1"/>
  <c r="DM75" i="7" s="1"/>
  <c r="DN75" i="7" s="1"/>
  <c r="DO75" i="7" s="1"/>
  <c r="DP75" i="7" s="1"/>
  <c r="DQ75" i="7" s="1"/>
  <c r="DR75" i="7" s="1"/>
  <c r="DS75" i="7" s="1"/>
  <c r="DT75" i="7" s="1"/>
  <c r="DU75" i="7" s="1"/>
  <c r="DV75" i="7" s="1"/>
  <c r="DK112" i="7"/>
  <c r="CU97" i="7"/>
  <c r="DF109" i="7"/>
  <c r="DG109" i="7" s="1"/>
  <c r="DH109" i="7" s="1"/>
  <c r="DI109" i="7" s="1"/>
  <c r="DJ109" i="7" s="1"/>
  <c r="DK109" i="7" s="1"/>
  <c r="DL109" i="7" s="1"/>
  <c r="DM109" i="7" s="1"/>
  <c r="DN109" i="7" s="1"/>
  <c r="DO109" i="7" s="1"/>
  <c r="DP109" i="7" s="1"/>
  <c r="DQ109" i="7" s="1"/>
  <c r="DR109" i="7" s="1"/>
  <c r="DS109" i="7" s="1"/>
  <c r="DT109" i="7" s="1"/>
  <c r="DU109" i="7" s="1"/>
  <c r="DV109" i="7" s="1"/>
  <c r="CM90" i="7"/>
  <c r="CN90" i="7" s="1"/>
  <c r="DO118" i="7"/>
  <c r="DP118" i="7" s="1"/>
  <c r="DQ118" i="7" s="1"/>
  <c r="DR118" i="7" s="1"/>
  <c r="DS118" i="7" s="1"/>
  <c r="DT118" i="7" s="1"/>
  <c r="DU118" i="7" s="1"/>
  <c r="DV118" i="7" s="1"/>
  <c r="CE82" i="7"/>
  <c r="CF82" i="7" s="1"/>
  <c r="CG82" i="7" s="1"/>
  <c r="CH82" i="7" s="1"/>
  <c r="CI82" i="7" s="1"/>
  <c r="CJ82" i="7" s="1"/>
  <c r="CK82" i="7" s="1"/>
  <c r="CL82" i="7" s="1"/>
  <c r="CM82" i="7" s="1"/>
  <c r="CN82" i="7" s="1"/>
  <c r="CO82" i="7" s="1"/>
  <c r="CP82" i="7" s="1"/>
  <c r="CQ82" i="7" s="1"/>
  <c r="CR82" i="7" s="1"/>
  <c r="CS82" i="7" s="1"/>
  <c r="CT82" i="7" s="1"/>
  <c r="CU82" i="7" s="1"/>
  <c r="CV82" i="7" s="1"/>
  <c r="CW82" i="7" s="1"/>
  <c r="CX82" i="7" s="1"/>
  <c r="CY82" i="7" s="1"/>
  <c r="CZ82" i="7" s="1"/>
  <c r="DA82" i="7" s="1"/>
  <c r="DB82" i="7" s="1"/>
  <c r="DC82" i="7" s="1"/>
  <c r="DD82" i="7" s="1"/>
  <c r="DE82" i="7" s="1"/>
  <c r="DF82" i="7" s="1"/>
  <c r="DG82" i="7" s="1"/>
  <c r="DH82" i="7" s="1"/>
  <c r="DI82" i="7" s="1"/>
  <c r="DJ82" i="7" s="1"/>
  <c r="DK82" i="7" s="1"/>
  <c r="DL82" i="7" s="1"/>
  <c r="DM82" i="7" s="1"/>
  <c r="DN82" i="7" s="1"/>
  <c r="DO82" i="7" s="1"/>
  <c r="DP82" i="7" s="1"/>
  <c r="DQ82" i="7" s="1"/>
  <c r="DR82" i="7" s="1"/>
  <c r="DS82" i="7" s="1"/>
  <c r="DT82" i="7" s="1"/>
  <c r="DU82" i="7" s="1"/>
  <c r="DV82" i="7" s="1"/>
  <c r="CE83" i="7"/>
  <c r="CF83" i="7" s="1"/>
  <c r="CG83" i="7" s="1"/>
  <c r="CH83" i="7" s="1"/>
  <c r="CI83" i="7" s="1"/>
  <c r="CJ83" i="7" s="1"/>
  <c r="CK83" i="7" s="1"/>
  <c r="CL83" i="7" s="1"/>
  <c r="CM83" i="7" s="1"/>
  <c r="CN83" i="7" s="1"/>
  <c r="CO83" i="7" s="1"/>
  <c r="CP83" i="7" s="1"/>
  <c r="CQ83" i="7" s="1"/>
  <c r="CR83" i="7" s="1"/>
  <c r="CS83" i="7" s="1"/>
  <c r="CT83" i="7" s="1"/>
  <c r="CU83" i="7" s="1"/>
  <c r="CV83" i="7" s="1"/>
  <c r="CW83" i="7" s="1"/>
  <c r="CX83" i="7" s="1"/>
  <c r="CY83" i="7" s="1"/>
  <c r="CZ83" i="7" s="1"/>
  <c r="DA83" i="7" s="1"/>
  <c r="DB83" i="7" s="1"/>
  <c r="DC83" i="7" s="1"/>
  <c r="DD83" i="7" s="1"/>
  <c r="DE83" i="7" s="1"/>
  <c r="DF83" i="7" s="1"/>
  <c r="DG83" i="7" s="1"/>
  <c r="DH83" i="7" s="1"/>
  <c r="DI83" i="7" s="1"/>
  <c r="DJ83" i="7" s="1"/>
  <c r="DK83" i="7" s="1"/>
  <c r="DL83" i="7" s="1"/>
  <c r="DM83" i="7" s="1"/>
  <c r="DN83" i="7" s="1"/>
  <c r="DO83" i="7" s="1"/>
  <c r="DP83" i="7" s="1"/>
  <c r="DQ83" i="7" s="1"/>
  <c r="DR83" i="7" s="1"/>
  <c r="DS83" i="7" s="1"/>
  <c r="DT83" i="7" s="1"/>
  <c r="DU83" i="7" s="1"/>
  <c r="DV83" i="7" s="1"/>
  <c r="BZ78" i="7"/>
  <c r="CT99" i="7"/>
  <c r="CP92" i="7"/>
  <c r="CL86" i="7"/>
  <c r="CM86" i="7" s="1"/>
  <c r="CN86" i="7" s="1"/>
  <c r="CO86" i="7" s="1"/>
  <c r="CP86" i="7" s="1"/>
  <c r="CQ86" i="7" s="1"/>
  <c r="CR86" i="7" s="1"/>
  <c r="CS86" i="7" s="1"/>
  <c r="CT86" i="7" s="1"/>
  <c r="CU86" i="7" s="1"/>
  <c r="CV86" i="7" s="1"/>
  <c r="CW86" i="7" s="1"/>
  <c r="CX86" i="7" s="1"/>
  <c r="CY86" i="7" s="1"/>
  <c r="CZ86" i="7" s="1"/>
  <c r="DA86" i="7" s="1"/>
  <c r="DB86" i="7" s="1"/>
  <c r="DC86" i="7" s="1"/>
  <c r="DD86" i="7" s="1"/>
  <c r="DE86" i="7" s="1"/>
  <c r="DF86" i="7" s="1"/>
  <c r="DG86" i="7" s="1"/>
  <c r="DH86" i="7" s="1"/>
  <c r="DI86" i="7" s="1"/>
  <c r="DJ86" i="7" s="1"/>
  <c r="DK86" i="7" s="1"/>
  <c r="DL86" i="7" s="1"/>
  <c r="DM86" i="7" s="1"/>
  <c r="DN86" i="7" s="1"/>
  <c r="DO86" i="7" s="1"/>
  <c r="DP86" i="7" s="1"/>
  <c r="DQ86" i="7" s="1"/>
  <c r="DR86" i="7" s="1"/>
  <c r="DS86" i="7" s="1"/>
  <c r="DT86" i="7" s="1"/>
  <c r="DU86" i="7" s="1"/>
  <c r="DV86" i="7" s="1"/>
  <c r="DI84" i="7"/>
  <c r="DJ84" i="7" s="1"/>
  <c r="DK84" i="7" s="1"/>
  <c r="DL84" i="7" s="1"/>
  <c r="DM84" i="7" s="1"/>
  <c r="DN84" i="7" s="1"/>
  <c r="DO84" i="7" s="1"/>
  <c r="DP84" i="7" s="1"/>
  <c r="DQ84" i="7" s="1"/>
  <c r="DR84" i="7" s="1"/>
  <c r="DS84" i="7" s="1"/>
  <c r="DT84" i="7" s="1"/>
  <c r="DU84" i="7" s="1"/>
  <c r="DV84" i="7" s="1"/>
  <c r="CS94" i="7"/>
  <c r="CT94" i="7" s="1"/>
  <c r="CU94" i="7" s="1"/>
  <c r="AB16" i="7"/>
  <c r="AC16" i="7" s="1"/>
  <c r="AD16" i="7" s="1"/>
  <c r="AE16" i="7" s="1"/>
  <c r="BU66" i="7"/>
  <c r="BV66" i="7" s="1"/>
  <c r="BW66" i="7" s="1"/>
  <c r="BX66" i="7" s="1"/>
  <c r="BY66" i="7" s="1"/>
  <c r="BZ66" i="7" s="1"/>
  <c r="CA66" i="7" s="1"/>
  <c r="CB66" i="7" s="1"/>
  <c r="CC66" i="7" s="1"/>
  <c r="CD66" i="7" s="1"/>
  <c r="CE66" i="7" s="1"/>
  <c r="CF66" i="7" s="1"/>
  <c r="CG66" i="7" s="1"/>
  <c r="CH66" i="7" s="1"/>
  <c r="CI66" i="7" s="1"/>
  <c r="CJ66" i="7" s="1"/>
  <c r="CK66" i="7" s="1"/>
  <c r="CL66" i="7" s="1"/>
  <c r="CM66" i="7" s="1"/>
  <c r="CN66" i="7" s="1"/>
  <c r="CO66" i="7" s="1"/>
  <c r="CP66" i="7" s="1"/>
  <c r="CQ66" i="7" s="1"/>
  <c r="CR66" i="7" s="1"/>
  <c r="CS66" i="7" s="1"/>
  <c r="CT66" i="7" s="1"/>
  <c r="CU66" i="7" s="1"/>
  <c r="CV66" i="7" s="1"/>
  <c r="CW66" i="7" s="1"/>
  <c r="CX66" i="7" s="1"/>
  <c r="CY66" i="7" s="1"/>
  <c r="CZ66" i="7" s="1"/>
  <c r="DA66" i="7" s="1"/>
  <c r="DB66" i="7" s="1"/>
  <c r="DC66" i="7" s="1"/>
  <c r="DD66" i="7" s="1"/>
  <c r="DE66" i="7" s="1"/>
  <c r="DF66" i="7" s="1"/>
  <c r="DG66" i="7" s="1"/>
  <c r="DH66" i="7" s="1"/>
  <c r="DI66" i="7" s="1"/>
  <c r="DJ66" i="7" s="1"/>
  <c r="DK66" i="7" s="1"/>
  <c r="DL66" i="7" s="1"/>
  <c r="DM66" i="7" s="1"/>
  <c r="DN66" i="7" s="1"/>
  <c r="DO66" i="7" s="1"/>
  <c r="DP66" i="7" s="1"/>
  <c r="DQ66" i="7" s="1"/>
  <c r="DR66" i="7" s="1"/>
  <c r="DS66" i="7" s="1"/>
  <c r="DT66" i="7" s="1"/>
  <c r="DU66" i="7" s="1"/>
  <c r="DV66" i="7" s="1"/>
  <c r="CD73" i="7"/>
  <c r="CE73" i="7" s="1"/>
  <c r="CF73" i="7" s="1"/>
  <c r="CG73" i="7" s="1"/>
  <c r="CH73" i="7" s="1"/>
  <c r="CI73" i="7" s="1"/>
  <c r="CJ73" i="7" s="1"/>
  <c r="CK73" i="7" s="1"/>
  <c r="CL73" i="7" s="1"/>
  <c r="CM73" i="7" s="1"/>
  <c r="CN73" i="7" s="1"/>
  <c r="CO73" i="7" s="1"/>
  <c r="CP73" i="7" s="1"/>
  <c r="CQ73" i="7" s="1"/>
  <c r="CR73" i="7" s="1"/>
  <c r="CS73" i="7" s="1"/>
  <c r="CT73" i="7" s="1"/>
  <c r="CU73" i="7" s="1"/>
  <c r="CV73" i="7" s="1"/>
  <c r="CW73" i="7" s="1"/>
  <c r="CX73" i="7" s="1"/>
  <c r="CY73" i="7" s="1"/>
  <c r="CZ73" i="7" s="1"/>
  <c r="DA73" i="7" s="1"/>
  <c r="DB73" i="7" s="1"/>
  <c r="DC73" i="7" s="1"/>
  <c r="DD73" i="7" s="1"/>
  <c r="DE73" i="7" s="1"/>
  <c r="DF73" i="7" s="1"/>
  <c r="DG73" i="7" s="1"/>
  <c r="DH73" i="7" s="1"/>
  <c r="DI73" i="7" s="1"/>
  <c r="DJ73" i="7" s="1"/>
  <c r="DK73" i="7" s="1"/>
  <c r="DL73" i="7" s="1"/>
  <c r="DM73" i="7" s="1"/>
  <c r="DN73" i="7" s="1"/>
  <c r="DO73" i="7" s="1"/>
  <c r="DP73" i="7" s="1"/>
  <c r="DQ73" i="7" s="1"/>
  <c r="DR73" i="7" s="1"/>
  <c r="DS73" i="7" s="1"/>
  <c r="DT73" i="7" s="1"/>
  <c r="DU73" i="7" s="1"/>
  <c r="DV73" i="7" s="1"/>
  <c r="O15" i="7"/>
  <c r="O12" i="7" s="1"/>
  <c r="Y24" i="6" s="1"/>
  <c r="AH34" i="7"/>
  <c r="AP42" i="7"/>
  <c r="AQ42" i="7" s="1"/>
  <c r="AR42" i="7" s="1"/>
  <c r="AS42" i="7" s="1"/>
  <c r="AT42" i="7" s="1"/>
  <c r="AU42" i="7" s="1"/>
  <c r="AV42" i="7" s="1"/>
  <c r="AW42" i="7" s="1"/>
  <c r="AX42" i="7" s="1"/>
  <c r="AY42" i="7" s="1"/>
  <c r="AZ42" i="7" s="1"/>
  <c r="BA42" i="7" s="1"/>
  <c r="BB42" i="7" s="1"/>
  <c r="BC42" i="7" s="1"/>
  <c r="BD42" i="7" s="1"/>
  <c r="BE42" i="7" s="1"/>
  <c r="BF42" i="7" s="1"/>
  <c r="BG42" i="7" s="1"/>
  <c r="BH42" i="7" s="1"/>
  <c r="BI42" i="7" s="1"/>
  <c r="BJ42" i="7" s="1"/>
  <c r="BK42" i="7" s="1"/>
  <c r="BL42" i="7" s="1"/>
  <c r="BM42" i="7" s="1"/>
  <c r="BN42" i="7" s="1"/>
  <c r="BO42" i="7" s="1"/>
  <c r="BP42" i="7" s="1"/>
  <c r="BQ42" i="7" s="1"/>
  <c r="BR42" i="7" s="1"/>
  <c r="BS42" i="7" s="1"/>
  <c r="BT42" i="7" s="1"/>
  <c r="BU42" i="7" s="1"/>
  <c r="BV42" i="7" s="1"/>
  <c r="BW42" i="7" s="1"/>
  <c r="BX42" i="7" s="1"/>
  <c r="BY42" i="7" s="1"/>
  <c r="BZ42" i="7" s="1"/>
  <c r="CA42" i="7" s="1"/>
  <c r="CB42" i="7" s="1"/>
  <c r="CC42" i="7" s="1"/>
  <c r="CD42" i="7" s="1"/>
  <c r="CE42" i="7" s="1"/>
  <c r="CF42" i="7" s="1"/>
  <c r="CG42" i="7" s="1"/>
  <c r="CH42" i="7" s="1"/>
  <c r="CI42" i="7" s="1"/>
  <c r="CJ42" i="7" s="1"/>
  <c r="CK42" i="7" s="1"/>
  <c r="CL42" i="7" s="1"/>
  <c r="CM42" i="7" s="1"/>
  <c r="CN42" i="7" s="1"/>
  <c r="CO42" i="7" s="1"/>
  <c r="CP42" i="7" s="1"/>
  <c r="CQ42" i="7" s="1"/>
  <c r="CR42" i="7" s="1"/>
  <c r="CS42" i="7" s="1"/>
  <c r="CT42" i="7" s="1"/>
  <c r="CU42" i="7" s="1"/>
  <c r="CV42" i="7" s="1"/>
  <c r="CW42" i="7" s="1"/>
  <c r="CX42" i="7" s="1"/>
  <c r="CY42" i="7" s="1"/>
  <c r="CZ42" i="7" s="1"/>
  <c r="DA42" i="7" s="1"/>
  <c r="DB42" i="7" s="1"/>
  <c r="DC42" i="7" s="1"/>
  <c r="DD42" i="7" s="1"/>
  <c r="DE42" i="7" s="1"/>
  <c r="DF42" i="7" s="1"/>
  <c r="DG42" i="7" s="1"/>
  <c r="DH42" i="7" s="1"/>
  <c r="DI42" i="7" s="1"/>
  <c r="DJ42" i="7" s="1"/>
  <c r="DK42" i="7" s="1"/>
  <c r="DL42" i="7" s="1"/>
  <c r="DM42" i="7" s="1"/>
  <c r="DN42" i="7" s="1"/>
  <c r="DO42" i="7" s="1"/>
  <c r="DP42" i="7" s="1"/>
  <c r="DQ42" i="7" s="1"/>
  <c r="DR42" i="7" s="1"/>
  <c r="DS42" i="7" s="1"/>
  <c r="DT42" i="7" s="1"/>
  <c r="DU42" i="7" s="1"/>
  <c r="DV42" i="7" s="1"/>
  <c r="AN36" i="7"/>
  <c r="BJ61" i="7"/>
  <c r="BK61" i="7" s="1"/>
  <c r="BL61" i="7" s="1"/>
  <c r="BM61" i="7" s="1"/>
  <c r="AV45" i="7"/>
  <c r="AW45" i="7" s="1"/>
  <c r="AX45" i="7" s="1"/>
  <c r="CF64" i="7"/>
  <c r="CG64" i="7" s="1"/>
  <c r="CH64" i="7" s="1"/>
  <c r="CI64" i="7" s="1"/>
  <c r="CJ64" i="7" s="1"/>
  <c r="CK64" i="7" s="1"/>
  <c r="CL64" i="7" s="1"/>
  <c r="CM64" i="7" s="1"/>
  <c r="CN64" i="7" s="1"/>
  <c r="CO64" i="7" s="1"/>
  <c r="CP64" i="7" s="1"/>
  <c r="CQ64" i="7" s="1"/>
  <c r="CR64" i="7" s="1"/>
  <c r="CS64" i="7" s="1"/>
  <c r="CT64" i="7" s="1"/>
  <c r="CU64" i="7" s="1"/>
  <c r="AO40" i="7"/>
  <c r="AU44" i="7"/>
  <c r="AV44" i="7" s="1"/>
  <c r="AW44" i="7" s="1"/>
  <c r="AX44" i="7" s="1"/>
  <c r="AY44" i="7" s="1"/>
  <c r="AZ44" i="7" s="1"/>
  <c r="BA44" i="7" s="1"/>
  <c r="BB44" i="7" s="1"/>
  <c r="BC44" i="7" s="1"/>
  <c r="BD44" i="7" s="1"/>
  <c r="BE44" i="7" s="1"/>
  <c r="BF44" i="7" s="1"/>
  <c r="BG44" i="7" s="1"/>
  <c r="BH44" i="7" s="1"/>
  <c r="BI44" i="7" s="1"/>
  <c r="BJ44" i="7" s="1"/>
  <c r="BK44" i="7" s="1"/>
  <c r="BL44" i="7" s="1"/>
  <c r="BM44" i="7" s="1"/>
  <c r="BN44" i="7" s="1"/>
  <c r="BO44" i="7" s="1"/>
  <c r="BP44" i="7" s="1"/>
  <c r="BQ44" i="7" s="1"/>
  <c r="BR44" i="7" s="1"/>
  <c r="BS44" i="7" s="1"/>
  <c r="BT44" i="7" s="1"/>
  <c r="BU44" i="7" s="1"/>
  <c r="BV44" i="7" s="1"/>
  <c r="BW44" i="7" s="1"/>
  <c r="BX44" i="7" s="1"/>
  <c r="BY44" i="7" s="1"/>
  <c r="BZ44" i="7" s="1"/>
  <c r="CA44" i="7" s="1"/>
  <c r="CB44" i="7" s="1"/>
  <c r="CC44" i="7" s="1"/>
  <c r="CD44" i="7" s="1"/>
  <c r="CE44" i="7" s="1"/>
  <c r="CF44" i="7" s="1"/>
  <c r="CG44" i="7" s="1"/>
  <c r="CH44" i="7" s="1"/>
  <c r="CI44" i="7" s="1"/>
  <c r="CJ44" i="7" s="1"/>
  <c r="CK44" i="7" s="1"/>
  <c r="CL44" i="7" s="1"/>
  <c r="CM44" i="7" s="1"/>
  <c r="CN44" i="7" s="1"/>
  <c r="CO44" i="7" s="1"/>
  <c r="CP44" i="7" s="1"/>
  <c r="CQ44" i="7" s="1"/>
  <c r="CR44" i="7" s="1"/>
  <c r="CS44" i="7" s="1"/>
  <c r="CT44" i="7" s="1"/>
  <c r="CU44" i="7" s="1"/>
  <c r="CV44" i="7" s="1"/>
  <c r="CW44" i="7" s="1"/>
  <c r="CX44" i="7" s="1"/>
  <c r="CY44" i="7" s="1"/>
  <c r="CZ44" i="7" s="1"/>
  <c r="DA44" i="7" s="1"/>
  <c r="DB44" i="7" s="1"/>
  <c r="DC44" i="7" s="1"/>
  <c r="DD44" i="7" s="1"/>
  <c r="DE44" i="7" s="1"/>
  <c r="DF44" i="7" s="1"/>
  <c r="DG44" i="7" s="1"/>
  <c r="DH44" i="7" s="1"/>
  <c r="DI44" i="7" s="1"/>
  <c r="DJ44" i="7" s="1"/>
  <c r="DK44" i="7" s="1"/>
  <c r="DL44" i="7" s="1"/>
  <c r="DM44" i="7" s="1"/>
  <c r="DN44" i="7" s="1"/>
  <c r="DO44" i="7" s="1"/>
  <c r="DP44" i="7" s="1"/>
  <c r="DQ44" i="7" s="1"/>
  <c r="DR44" i="7" s="1"/>
  <c r="DS44" i="7" s="1"/>
  <c r="DT44" i="7" s="1"/>
  <c r="DU44" i="7" s="1"/>
  <c r="DV44" i="7" s="1"/>
  <c r="AQ24" i="7"/>
  <c r="AR24" i="7" s="1"/>
  <c r="AS24" i="7" s="1"/>
  <c r="AT24" i="7" s="1"/>
  <c r="AU24" i="7" s="1"/>
  <c r="AV24" i="7" s="1"/>
  <c r="AW24" i="7" s="1"/>
  <c r="AX24" i="7" s="1"/>
  <c r="AY24" i="7" s="1"/>
  <c r="AZ24" i="7" s="1"/>
  <c r="BA24" i="7" s="1"/>
  <c r="BB24" i="7" s="1"/>
  <c r="BC24" i="7" s="1"/>
  <c r="BD24" i="7" s="1"/>
  <c r="BE24" i="7" s="1"/>
  <c r="BF24" i="7" s="1"/>
  <c r="BG24" i="7" s="1"/>
  <c r="BH24" i="7" s="1"/>
  <c r="BI24" i="7" s="1"/>
  <c r="BJ24" i="7" s="1"/>
  <c r="BK24" i="7" s="1"/>
  <c r="BL24" i="7" s="1"/>
  <c r="BM24" i="7" s="1"/>
  <c r="BN24" i="7" s="1"/>
  <c r="BO24" i="7" s="1"/>
  <c r="BP24" i="7" s="1"/>
  <c r="BQ24" i="7" s="1"/>
  <c r="BR24" i="7" s="1"/>
  <c r="BS24" i="7" s="1"/>
  <c r="BT24" i="7" s="1"/>
  <c r="BU24" i="7" s="1"/>
  <c r="BV24" i="7" s="1"/>
  <c r="BW24" i="7" s="1"/>
  <c r="BX24" i="7" s="1"/>
  <c r="BY24" i="7" s="1"/>
  <c r="BZ24" i="7" s="1"/>
  <c r="CA24" i="7" s="1"/>
  <c r="CB24" i="7" s="1"/>
  <c r="CC24" i="7" s="1"/>
  <c r="CD24" i="7" s="1"/>
  <c r="CE24" i="7" s="1"/>
  <c r="CF24" i="7" s="1"/>
  <c r="CG24" i="7" s="1"/>
  <c r="CH24" i="7" s="1"/>
  <c r="CI24" i="7" s="1"/>
  <c r="CJ24" i="7" s="1"/>
  <c r="CK24" i="7" s="1"/>
  <c r="CL24" i="7" s="1"/>
  <c r="CM24" i="7" s="1"/>
  <c r="CN24" i="7" s="1"/>
  <c r="CO24" i="7" s="1"/>
  <c r="CP24" i="7" s="1"/>
  <c r="CQ24" i="7" s="1"/>
  <c r="CR24" i="7" s="1"/>
  <c r="CS24" i="7" s="1"/>
  <c r="CT24" i="7" s="1"/>
  <c r="CU24" i="7" s="1"/>
  <c r="CV24" i="7" s="1"/>
  <c r="CW24" i="7" s="1"/>
  <c r="CX24" i="7" s="1"/>
  <c r="CY24" i="7" s="1"/>
  <c r="CZ24" i="7" s="1"/>
  <c r="DA24" i="7" s="1"/>
  <c r="DB24" i="7" s="1"/>
  <c r="DC24" i="7" s="1"/>
  <c r="DD24" i="7" s="1"/>
  <c r="DE24" i="7" s="1"/>
  <c r="DF24" i="7" s="1"/>
  <c r="DG24" i="7" s="1"/>
  <c r="DH24" i="7" s="1"/>
  <c r="DI24" i="7" s="1"/>
  <c r="DJ24" i="7" s="1"/>
  <c r="DK24" i="7" s="1"/>
  <c r="DL24" i="7" s="1"/>
  <c r="DM24" i="7" s="1"/>
  <c r="DN24" i="7" s="1"/>
  <c r="DO24" i="7" s="1"/>
  <c r="DP24" i="7" s="1"/>
  <c r="DQ24" i="7" s="1"/>
  <c r="DR24" i="7" s="1"/>
  <c r="DS24" i="7" s="1"/>
  <c r="DT24" i="7" s="1"/>
  <c r="DU24" i="7" s="1"/>
  <c r="DV24" i="7" s="1"/>
  <c r="AI27" i="7"/>
  <c r="AJ27" i="7" s="1"/>
  <c r="AK27" i="7" s="1"/>
  <c r="AL27" i="7" s="1"/>
  <c r="AM27" i="7" s="1"/>
  <c r="AN27" i="7" s="1"/>
  <c r="AO27" i="7" s="1"/>
  <c r="AP27" i="7" s="1"/>
  <c r="AQ27" i="7" s="1"/>
  <c r="AB25" i="7"/>
  <c r="AC25" i="7" s="1"/>
  <c r="AD25" i="7" s="1"/>
  <c r="AE25" i="7" s="1"/>
  <c r="AF25" i="7" s="1"/>
  <c r="AG25" i="7" s="1"/>
  <c r="AH25" i="7" s="1"/>
  <c r="AI25" i="7" s="1"/>
  <c r="AJ25" i="7" s="1"/>
  <c r="AK25" i="7" s="1"/>
  <c r="AL25" i="7" s="1"/>
  <c r="AM25" i="7" s="1"/>
  <c r="AN25" i="7" s="1"/>
  <c r="AO25" i="7" s="1"/>
  <c r="AP25" i="7" s="1"/>
  <c r="AQ25" i="7" s="1"/>
  <c r="AR25" i="7" s="1"/>
  <c r="AS25" i="7" s="1"/>
  <c r="AT25" i="7" s="1"/>
  <c r="AU25" i="7" s="1"/>
  <c r="AV25" i="7" s="1"/>
  <c r="AW25" i="7" s="1"/>
  <c r="AX25" i="7" s="1"/>
  <c r="AY25" i="7" s="1"/>
  <c r="AZ25" i="7" s="1"/>
  <c r="BA25" i="7" s="1"/>
  <c r="BB25" i="7" s="1"/>
  <c r="BC25" i="7" s="1"/>
  <c r="BD25" i="7" s="1"/>
  <c r="BE25" i="7" s="1"/>
  <c r="BF25" i="7" s="1"/>
  <c r="BG25" i="7" s="1"/>
  <c r="BH25" i="7" s="1"/>
  <c r="BI25" i="7" s="1"/>
  <c r="BJ25" i="7" s="1"/>
  <c r="BK25" i="7" s="1"/>
  <c r="BL25" i="7" s="1"/>
  <c r="BM25" i="7" s="1"/>
  <c r="BN25" i="7" s="1"/>
  <c r="BO25" i="7" s="1"/>
  <c r="BP25" i="7" s="1"/>
  <c r="BQ25" i="7" s="1"/>
  <c r="BR25" i="7" s="1"/>
  <c r="BS25" i="7" s="1"/>
  <c r="BT25" i="7" s="1"/>
  <c r="BU25" i="7" s="1"/>
  <c r="BV25" i="7" s="1"/>
  <c r="BW25" i="7" s="1"/>
  <c r="BX25" i="7" s="1"/>
  <c r="BY25" i="7" s="1"/>
  <c r="BZ25" i="7" s="1"/>
  <c r="CA25" i="7" s="1"/>
  <c r="CB25" i="7" s="1"/>
  <c r="CC25" i="7" s="1"/>
  <c r="CD25" i="7" s="1"/>
  <c r="CE25" i="7" s="1"/>
  <c r="CF25" i="7" s="1"/>
  <c r="CG25" i="7" s="1"/>
  <c r="CH25" i="7" s="1"/>
  <c r="CI25" i="7" s="1"/>
  <c r="CJ25" i="7" s="1"/>
  <c r="CK25" i="7" s="1"/>
  <c r="CL25" i="7" s="1"/>
  <c r="CM25" i="7" s="1"/>
  <c r="CN25" i="7" s="1"/>
  <c r="CO25" i="7" s="1"/>
  <c r="CP25" i="7" s="1"/>
  <c r="CQ25" i="7" s="1"/>
  <c r="CR25" i="7" s="1"/>
  <c r="CS25" i="7" s="1"/>
  <c r="CT25" i="7" s="1"/>
  <c r="CU25" i="7" s="1"/>
  <c r="CV25" i="7" s="1"/>
  <c r="CW25" i="7" s="1"/>
  <c r="CX25" i="7" s="1"/>
  <c r="CY25" i="7" s="1"/>
  <c r="CZ25" i="7" s="1"/>
  <c r="DA25" i="7" s="1"/>
  <c r="DB25" i="7" s="1"/>
  <c r="DC25" i="7" s="1"/>
  <c r="DD25" i="7" s="1"/>
  <c r="DE25" i="7" s="1"/>
  <c r="DF25" i="7" s="1"/>
  <c r="DG25" i="7" s="1"/>
  <c r="DH25" i="7" s="1"/>
  <c r="DI25" i="7" s="1"/>
  <c r="DJ25" i="7" s="1"/>
  <c r="DK25" i="7" s="1"/>
  <c r="DL25" i="7" s="1"/>
  <c r="DM25" i="7" s="1"/>
  <c r="DN25" i="7" s="1"/>
  <c r="DO25" i="7" s="1"/>
  <c r="DP25" i="7" s="1"/>
  <c r="DQ25" i="7" s="1"/>
  <c r="DR25" i="7" s="1"/>
  <c r="DS25" i="7" s="1"/>
  <c r="DT25" i="7" s="1"/>
  <c r="DU25" i="7" s="1"/>
  <c r="DV25" i="7" s="1"/>
  <c r="BU70" i="7"/>
  <c r="BV70" i="7" s="1"/>
  <c r="BW70" i="7" s="1"/>
  <c r="BX70" i="7" s="1"/>
  <c r="BY70" i="7" s="1"/>
  <c r="BZ70" i="7" s="1"/>
  <c r="CA70" i="7" s="1"/>
  <c r="CB70" i="7" s="1"/>
  <c r="CC70" i="7" s="1"/>
  <c r="CD70" i="7" s="1"/>
  <c r="CE70" i="7" s="1"/>
  <c r="CF70" i="7" s="1"/>
  <c r="CG70" i="7" s="1"/>
  <c r="CH70" i="7" s="1"/>
  <c r="CI70" i="7" s="1"/>
  <c r="CJ70" i="7" s="1"/>
  <c r="CK70" i="7" s="1"/>
  <c r="CL70" i="7" s="1"/>
  <c r="CM70" i="7" s="1"/>
  <c r="CN70" i="7" s="1"/>
  <c r="CO70" i="7" s="1"/>
  <c r="CP70" i="7" s="1"/>
  <c r="CQ70" i="7" s="1"/>
  <c r="CR70" i="7" s="1"/>
  <c r="CS70" i="7" s="1"/>
  <c r="CT70" i="7" s="1"/>
  <c r="CU70" i="7" s="1"/>
  <c r="CV70" i="7" s="1"/>
  <c r="CW70" i="7" s="1"/>
  <c r="CX70" i="7" s="1"/>
  <c r="CY70" i="7" s="1"/>
  <c r="CZ70" i="7" s="1"/>
  <c r="DA70" i="7" s="1"/>
  <c r="DB70" i="7" s="1"/>
  <c r="DC70" i="7" s="1"/>
  <c r="DD70" i="7" s="1"/>
  <c r="DE70" i="7" s="1"/>
  <c r="DF70" i="7" s="1"/>
  <c r="DG70" i="7" s="1"/>
  <c r="DH70" i="7" s="1"/>
  <c r="DI70" i="7" s="1"/>
  <c r="DJ70" i="7" s="1"/>
  <c r="DK70" i="7" s="1"/>
  <c r="DL70" i="7" s="1"/>
  <c r="DM70" i="7" s="1"/>
  <c r="DN70" i="7" s="1"/>
  <c r="DO70" i="7" s="1"/>
  <c r="DP70" i="7" s="1"/>
  <c r="DQ70" i="7" s="1"/>
  <c r="DR70" i="7" s="1"/>
  <c r="DS70" i="7" s="1"/>
  <c r="DT70" i="7" s="1"/>
  <c r="DU70" i="7" s="1"/>
  <c r="DV70" i="7" s="1"/>
  <c r="AN41" i="7"/>
  <c r="AO41" i="7" s="1"/>
  <c r="AB26" i="7"/>
  <c r="AC26" i="7" s="1"/>
  <c r="AD26" i="7" s="1"/>
  <c r="AE26" i="7" s="1"/>
  <c r="AF26" i="7" s="1"/>
  <c r="AG26" i="7" s="1"/>
  <c r="AH26" i="7" s="1"/>
  <c r="AI26" i="7" s="1"/>
  <c r="AJ26" i="7" s="1"/>
  <c r="AK26" i="7" s="1"/>
  <c r="AL26" i="7" s="1"/>
  <c r="AM26" i="7" s="1"/>
  <c r="AN26" i="7" s="1"/>
  <c r="AO26" i="7" s="1"/>
  <c r="AP26" i="7" s="1"/>
  <c r="AQ26" i="7" s="1"/>
  <c r="AR26" i="7" s="1"/>
  <c r="AS26" i="7" s="1"/>
  <c r="AT26" i="7" s="1"/>
  <c r="AU26" i="7" s="1"/>
  <c r="AV26" i="7" s="1"/>
  <c r="AW26" i="7" s="1"/>
  <c r="AX26" i="7" s="1"/>
  <c r="AY26" i="7" s="1"/>
  <c r="AZ26" i="7" s="1"/>
  <c r="BA26" i="7" s="1"/>
  <c r="BB26" i="7" s="1"/>
  <c r="BC26" i="7" s="1"/>
  <c r="BD26" i="7" s="1"/>
  <c r="BE26" i="7" s="1"/>
  <c r="BF26" i="7" s="1"/>
  <c r="BG26" i="7" s="1"/>
  <c r="BH26" i="7" s="1"/>
  <c r="BI26" i="7" s="1"/>
  <c r="BJ26" i="7" s="1"/>
  <c r="BK26" i="7" s="1"/>
  <c r="BL26" i="7" s="1"/>
  <c r="BM26" i="7" s="1"/>
  <c r="BN26" i="7" s="1"/>
  <c r="BO26" i="7" s="1"/>
  <c r="BP26" i="7" s="1"/>
  <c r="BQ26" i="7" s="1"/>
  <c r="BR26" i="7" s="1"/>
  <c r="BS26" i="7" s="1"/>
  <c r="BT26" i="7" s="1"/>
  <c r="BU26" i="7" s="1"/>
  <c r="BV26" i="7" s="1"/>
  <c r="BW26" i="7" s="1"/>
  <c r="BX26" i="7" s="1"/>
  <c r="BY26" i="7" s="1"/>
  <c r="BZ26" i="7" s="1"/>
  <c r="CA26" i="7" s="1"/>
  <c r="CB26" i="7" s="1"/>
  <c r="CC26" i="7" s="1"/>
  <c r="CD26" i="7" s="1"/>
  <c r="CE26" i="7" s="1"/>
  <c r="CF26" i="7" s="1"/>
  <c r="CG26" i="7" s="1"/>
  <c r="CH26" i="7" s="1"/>
  <c r="CI26" i="7" s="1"/>
  <c r="CJ26" i="7" s="1"/>
  <c r="CK26" i="7" s="1"/>
  <c r="CL26" i="7" s="1"/>
  <c r="CM26" i="7" s="1"/>
  <c r="CN26" i="7" s="1"/>
  <c r="CO26" i="7" s="1"/>
  <c r="CP26" i="7" s="1"/>
  <c r="CQ26" i="7" s="1"/>
  <c r="CR26" i="7" s="1"/>
  <c r="CS26" i="7" s="1"/>
  <c r="CT26" i="7" s="1"/>
  <c r="CU26" i="7" s="1"/>
  <c r="CV26" i="7" s="1"/>
  <c r="CW26" i="7" s="1"/>
  <c r="CX26" i="7" s="1"/>
  <c r="CY26" i="7" s="1"/>
  <c r="CZ26" i="7" s="1"/>
  <c r="DA26" i="7" s="1"/>
  <c r="DB26" i="7" s="1"/>
  <c r="DC26" i="7" s="1"/>
  <c r="DD26" i="7" s="1"/>
  <c r="DE26" i="7" s="1"/>
  <c r="DF26" i="7" s="1"/>
  <c r="DG26" i="7" s="1"/>
  <c r="DH26" i="7" s="1"/>
  <c r="DI26" i="7" s="1"/>
  <c r="DJ26" i="7" s="1"/>
  <c r="DK26" i="7" s="1"/>
  <c r="DL26" i="7" s="1"/>
  <c r="DM26" i="7" s="1"/>
  <c r="DN26" i="7" s="1"/>
  <c r="DO26" i="7" s="1"/>
  <c r="DP26" i="7" s="1"/>
  <c r="DQ26" i="7" s="1"/>
  <c r="DR26" i="7" s="1"/>
  <c r="DS26" i="7" s="1"/>
  <c r="DT26" i="7" s="1"/>
  <c r="DU26" i="7" s="1"/>
  <c r="DV26" i="7" s="1"/>
  <c r="AB28" i="7"/>
  <c r="AC28" i="7" s="1"/>
  <c r="AD28" i="7" s="1"/>
  <c r="AE28" i="7" s="1"/>
  <c r="AF28" i="7" s="1"/>
  <c r="AG28" i="7" s="1"/>
  <c r="AH28" i="7" s="1"/>
  <c r="AV46" i="7"/>
  <c r="DI60" i="7"/>
  <c r="DJ60" i="7" s="1"/>
  <c r="DK60" i="7" s="1"/>
  <c r="DL60" i="7" s="1"/>
  <c r="Y23" i="7"/>
  <c r="AL37" i="7"/>
  <c r="AM37" i="7" s="1"/>
  <c r="AN37" i="7" s="1"/>
  <c r="AO37" i="7" s="1"/>
  <c r="AP37" i="7" s="1"/>
  <c r="AQ37" i="7" s="1"/>
  <c r="AR37" i="7" s="1"/>
  <c r="AS37" i="7" s="1"/>
  <c r="AT37" i="7" s="1"/>
  <c r="AU37" i="7" s="1"/>
  <c r="AV37" i="7" s="1"/>
  <c r="AW37" i="7" s="1"/>
  <c r="AX37" i="7" s="1"/>
  <c r="AY37" i="7" s="1"/>
  <c r="AZ37" i="7" s="1"/>
  <c r="BA37" i="7" s="1"/>
  <c r="BB37" i="7" s="1"/>
  <c r="BC37" i="7" s="1"/>
  <c r="BD37" i="7" s="1"/>
  <c r="BE37" i="7" s="1"/>
  <c r="BF37" i="7" s="1"/>
  <c r="BG37" i="7" s="1"/>
  <c r="BH37" i="7" s="1"/>
  <c r="BI37" i="7" s="1"/>
  <c r="BJ37" i="7" s="1"/>
  <c r="BK37" i="7" s="1"/>
  <c r="BL37" i="7" s="1"/>
  <c r="BM37" i="7" s="1"/>
  <c r="BN37" i="7" s="1"/>
  <c r="BO37" i="7" s="1"/>
  <c r="BP37" i="7" s="1"/>
  <c r="BQ37" i="7" s="1"/>
  <c r="BR37" i="7" s="1"/>
  <c r="BS37" i="7" s="1"/>
  <c r="BT37" i="7" s="1"/>
  <c r="BU37" i="7" s="1"/>
  <c r="BV37" i="7" s="1"/>
  <c r="BW37" i="7" s="1"/>
  <c r="BX37" i="7" s="1"/>
  <c r="BY37" i="7" s="1"/>
  <c r="BZ37" i="7" s="1"/>
  <c r="CA37" i="7" s="1"/>
  <c r="CB37" i="7" s="1"/>
  <c r="CC37" i="7" s="1"/>
  <c r="CD37" i="7" s="1"/>
  <c r="CE37" i="7" s="1"/>
  <c r="CF37" i="7" s="1"/>
  <c r="CG37" i="7" s="1"/>
  <c r="CH37" i="7" s="1"/>
  <c r="CI37" i="7" s="1"/>
  <c r="CJ37" i="7" s="1"/>
  <c r="CK37" i="7" s="1"/>
  <c r="CL37" i="7" s="1"/>
  <c r="CM37" i="7" s="1"/>
  <c r="CN37" i="7" s="1"/>
  <c r="CO37" i="7" s="1"/>
  <c r="CP37" i="7" s="1"/>
  <c r="CQ37" i="7" s="1"/>
  <c r="CR37" i="7" s="1"/>
  <c r="CS37" i="7" s="1"/>
  <c r="CT37" i="7" s="1"/>
  <c r="CU37" i="7" s="1"/>
  <c r="CV37" i="7" s="1"/>
  <c r="CW37" i="7" s="1"/>
  <c r="CX37" i="7" s="1"/>
  <c r="CY37" i="7" s="1"/>
  <c r="CZ37" i="7" s="1"/>
  <c r="DA37" i="7" s="1"/>
  <c r="DB37" i="7" s="1"/>
  <c r="DC37" i="7" s="1"/>
  <c r="DD37" i="7" s="1"/>
  <c r="DE37" i="7" s="1"/>
  <c r="DF37" i="7" s="1"/>
  <c r="DG37" i="7" s="1"/>
  <c r="DH37" i="7" s="1"/>
  <c r="DI37" i="7" s="1"/>
  <c r="DJ37" i="7" s="1"/>
  <c r="DK37" i="7" s="1"/>
  <c r="DL37" i="7" s="1"/>
  <c r="DM37" i="7" s="1"/>
  <c r="DN37" i="7" s="1"/>
  <c r="DO37" i="7" s="1"/>
  <c r="DP37" i="7" s="1"/>
  <c r="DQ37" i="7" s="1"/>
  <c r="DR37" i="7" s="1"/>
  <c r="DS37" i="7" s="1"/>
  <c r="DT37" i="7" s="1"/>
  <c r="DU37" i="7" s="1"/>
  <c r="DV37" i="7" s="1"/>
  <c r="BI57" i="7"/>
  <c r="BJ57" i="7" s="1"/>
  <c r="BK57" i="7" s="1"/>
  <c r="BL57" i="7" s="1"/>
  <c r="BM57" i="7" s="1"/>
  <c r="BN57" i="7" s="1"/>
  <c r="BO57" i="7" s="1"/>
  <c r="BP57" i="7" s="1"/>
  <c r="BQ57" i="7" s="1"/>
  <c r="BR57" i="7" s="1"/>
  <c r="BS57" i="7" s="1"/>
  <c r="BT57" i="7" s="1"/>
  <c r="BU57" i="7" s="1"/>
  <c r="BV57" i="7" s="1"/>
  <c r="BW57" i="7" s="1"/>
  <c r="BX57" i="7" s="1"/>
  <c r="BY57" i="7" s="1"/>
  <c r="BZ57" i="7" s="1"/>
  <c r="CA57" i="7" s="1"/>
  <c r="CB57" i="7" s="1"/>
  <c r="CC57" i="7" s="1"/>
  <c r="CD57" i="7" s="1"/>
  <c r="CE57" i="7" s="1"/>
  <c r="CF57" i="7" s="1"/>
  <c r="CG57" i="7" s="1"/>
  <c r="CH57" i="7" s="1"/>
  <c r="CI57" i="7" s="1"/>
  <c r="CJ57" i="7" s="1"/>
  <c r="CK57" i="7" s="1"/>
  <c r="CL57" i="7" s="1"/>
  <c r="CM57" i="7" s="1"/>
  <c r="CN57" i="7" s="1"/>
  <c r="CO57" i="7" s="1"/>
  <c r="CP57" i="7" s="1"/>
  <c r="CQ57" i="7" s="1"/>
  <c r="CR57" i="7" s="1"/>
  <c r="CS57" i="7" s="1"/>
  <c r="CT57" i="7" s="1"/>
  <c r="CU57" i="7" s="1"/>
  <c r="CV57" i="7" s="1"/>
  <c r="CW57" i="7" s="1"/>
  <c r="CX57" i="7" s="1"/>
  <c r="CY57" i="7" s="1"/>
  <c r="CZ57" i="7" s="1"/>
  <c r="DA57" i="7" s="1"/>
  <c r="DB57" i="7" s="1"/>
  <c r="DC57" i="7" s="1"/>
  <c r="DD57" i="7" s="1"/>
  <c r="DE57" i="7" s="1"/>
  <c r="DF57" i="7" s="1"/>
  <c r="DG57" i="7" s="1"/>
  <c r="DH57" i="7" s="1"/>
  <c r="DI57" i="7" s="1"/>
  <c r="DJ57" i="7" s="1"/>
  <c r="DK57" i="7" s="1"/>
  <c r="DL57" i="7" s="1"/>
  <c r="DM57" i="7" s="1"/>
  <c r="DN57" i="7" s="1"/>
  <c r="DO57" i="7" s="1"/>
  <c r="DP57" i="7" s="1"/>
  <c r="DQ57" i="7" s="1"/>
  <c r="DR57" i="7" s="1"/>
  <c r="DS57" i="7" s="1"/>
  <c r="DT57" i="7" s="1"/>
  <c r="DU57" i="7" s="1"/>
  <c r="DV57" i="7" s="1"/>
  <c r="BJ59" i="7"/>
  <c r="AG30" i="7"/>
  <c r="AH30" i="7" s="1"/>
  <c r="AI30" i="7" s="1"/>
  <c r="AJ30" i="7" s="1"/>
  <c r="AK30" i="7" s="1"/>
  <c r="AL30" i="7" s="1"/>
  <c r="AM30" i="7" s="1"/>
  <c r="AN30" i="7" s="1"/>
  <c r="AO30" i="7" s="1"/>
  <c r="AP30" i="7" s="1"/>
  <c r="AQ30" i="7" s="1"/>
  <c r="AR30" i="7" s="1"/>
  <c r="AS30" i="7" s="1"/>
  <c r="AT30" i="7" s="1"/>
  <c r="AU30" i="7" s="1"/>
  <c r="AV30" i="7" s="1"/>
  <c r="AW30" i="7" s="1"/>
  <c r="AX30" i="7" s="1"/>
  <c r="AY30" i="7" s="1"/>
  <c r="AZ30" i="7" s="1"/>
  <c r="BA30" i="7" s="1"/>
  <c r="BB30" i="7" s="1"/>
  <c r="BC30" i="7" s="1"/>
  <c r="BD30" i="7" s="1"/>
  <c r="BE30" i="7" s="1"/>
  <c r="BF30" i="7" s="1"/>
  <c r="BG30" i="7" s="1"/>
  <c r="BH30" i="7" s="1"/>
  <c r="BI30" i="7" s="1"/>
  <c r="BJ30" i="7" s="1"/>
  <c r="BK30" i="7" s="1"/>
  <c r="BL30" i="7" s="1"/>
  <c r="BM30" i="7" s="1"/>
  <c r="BN30" i="7" s="1"/>
  <c r="BO30" i="7" s="1"/>
  <c r="BP30" i="7" s="1"/>
  <c r="BQ30" i="7" s="1"/>
  <c r="BR30" i="7" s="1"/>
  <c r="BS30" i="7" s="1"/>
  <c r="BT30" i="7" s="1"/>
  <c r="BU30" i="7" s="1"/>
  <c r="BV30" i="7" s="1"/>
  <c r="BW30" i="7" s="1"/>
  <c r="BX30" i="7" s="1"/>
  <c r="BY30" i="7" s="1"/>
  <c r="BZ30" i="7" s="1"/>
  <c r="CA30" i="7" s="1"/>
  <c r="CB30" i="7" s="1"/>
  <c r="CC30" i="7" s="1"/>
  <c r="CD30" i="7" s="1"/>
  <c r="CE30" i="7" s="1"/>
  <c r="CF30" i="7" s="1"/>
  <c r="CG30" i="7" s="1"/>
  <c r="CH30" i="7" s="1"/>
  <c r="CI30" i="7" s="1"/>
  <c r="CJ30" i="7" s="1"/>
  <c r="CK30" i="7" s="1"/>
  <c r="CL30" i="7" s="1"/>
  <c r="CM30" i="7" s="1"/>
  <c r="CN30" i="7" s="1"/>
  <c r="CO30" i="7" s="1"/>
  <c r="CP30" i="7" s="1"/>
  <c r="CQ30" i="7" s="1"/>
  <c r="CR30" i="7" s="1"/>
  <c r="CS30" i="7" s="1"/>
  <c r="CT30" i="7" s="1"/>
  <c r="CU30" i="7" s="1"/>
  <c r="CV30" i="7" s="1"/>
  <c r="CW30" i="7" s="1"/>
  <c r="CX30" i="7" s="1"/>
  <c r="CY30" i="7" s="1"/>
  <c r="CZ30" i="7" s="1"/>
  <c r="DA30" i="7" s="1"/>
  <c r="DB30" i="7" s="1"/>
  <c r="DC30" i="7" s="1"/>
  <c r="DD30" i="7" s="1"/>
  <c r="DE30" i="7" s="1"/>
  <c r="DF30" i="7" s="1"/>
  <c r="DG30" i="7" s="1"/>
  <c r="DH30" i="7" s="1"/>
  <c r="DI30" i="7" s="1"/>
  <c r="DJ30" i="7" s="1"/>
  <c r="DK30" i="7" s="1"/>
  <c r="DL30" i="7" s="1"/>
  <c r="DM30" i="7" s="1"/>
  <c r="DN30" i="7" s="1"/>
  <c r="DO30" i="7" s="1"/>
  <c r="DP30" i="7" s="1"/>
  <c r="DQ30" i="7" s="1"/>
  <c r="DR30" i="7" s="1"/>
  <c r="DS30" i="7" s="1"/>
  <c r="DT30" i="7" s="1"/>
  <c r="DU30" i="7" s="1"/>
  <c r="DV30" i="7" s="1"/>
  <c r="BV72" i="7"/>
  <c r="BW72" i="7" s="1"/>
  <c r="BX72" i="7" s="1"/>
  <c r="BY72" i="7" s="1"/>
  <c r="BZ72" i="7" s="1"/>
  <c r="S17" i="7"/>
  <c r="T17" i="7" s="1"/>
  <c r="U17" i="7" s="1"/>
  <c r="V17" i="7" s="1"/>
  <c r="W17" i="7" s="1"/>
  <c r="X17" i="7" s="1"/>
  <c r="Y17" i="7" s="1"/>
  <c r="Z17" i="7" s="1"/>
  <c r="V19" i="7"/>
  <c r="BE55" i="7"/>
  <c r="BF55" i="7" s="1"/>
  <c r="BG55" i="7" s="1"/>
  <c r="BH55" i="7" s="1"/>
  <c r="BI55" i="7" s="1"/>
  <c r="BJ55" i="7" s="1"/>
  <c r="BK55" i="7" s="1"/>
  <c r="BL55" i="7" s="1"/>
  <c r="BI56" i="7"/>
  <c r="BJ56" i="7" s="1"/>
  <c r="BC53" i="7"/>
  <c r="BT69" i="7"/>
  <c r="BU69" i="7" s="1"/>
  <c r="BV69" i="7" s="1"/>
  <c r="BW69" i="7" s="1"/>
  <c r="BX69" i="7" s="1"/>
  <c r="BY69" i="7" s="1"/>
  <c r="BZ69" i="7" s="1"/>
  <c r="BF49" i="7"/>
  <c r="BG49" i="7" s="1"/>
  <c r="BH49" i="7" s="1"/>
  <c r="BI49" i="7" s="1"/>
  <c r="BJ49" i="7" s="1"/>
  <c r="BK49" i="7" s="1"/>
  <c r="BL49" i="7" s="1"/>
  <c r="BM49" i="7" s="1"/>
  <c r="BN49" i="7" s="1"/>
  <c r="BO49" i="7" s="1"/>
  <c r="BP49" i="7" s="1"/>
  <c r="BQ49" i="7" s="1"/>
  <c r="BR49" i="7" s="1"/>
  <c r="BS49" i="7" s="1"/>
  <c r="BT49" i="7" s="1"/>
  <c r="BU49" i="7" s="1"/>
  <c r="BV49" i="7" s="1"/>
  <c r="BW49" i="7" s="1"/>
  <c r="BX49" i="7" s="1"/>
  <c r="BY49" i="7" s="1"/>
  <c r="BZ49" i="7" s="1"/>
  <c r="CA49" i="7" s="1"/>
  <c r="CB49" i="7" s="1"/>
  <c r="CC49" i="7" s="1"/>
  <c r="CD49" i="7" s="1"/>
  <c r="CE49" i="7" s="1"/>
  <c r="CF49" i="7" s="1"/>
  <c r="CG49" i="7" s="1"/>
  <c r="CH49" i="7" s="1"/>
  <c r="CI49" i="7" s="1"/>
  <c r="CJ49" i="7" s="1"/>
  <c r="CK49" i="7" s="1"/>
  <c r="CL49" i="7" s="1"/>
  <c r="CM49" i="7" s="1"/>
  <c r="CN49" i="7" s="1"/>
  <c r="CO49" i="7" s="1"/>
  <c r="CP49" i="7" s="1"/>
  <c r="CQ49" i="7" s="1"/>
  <c r="CR49" i="7" s="1"/>
  <c r="CS49" i="7" s="1"/>
  <c r="CT49" i="7" s="1"/>
  <c r="CU49" i="7" s="1"/>
  <c r="CV49" i="7" s="1"/>
  <c r="CW49" i="7" s="1"/>
  <c r="CX49" i="7" s="1"/>
  <c r="CY49" i="7" s="1"/>
  <c r="CZ49" i="7" s="1"/>
  <c r="DA49" i="7" s="1"/>
  <c r="DB49" i="7" s="1"/>
  <c r="DC49" i="7" s="1"/>
  <c r="DD49" i="7" s="1"/>
  <c r="DE49" i="7" s="1"/>
  <c r="DF49" i="7" s="1"/>
  <c r="DG49" i="7" s="1"/>
  <c r="DH49" i="7" s="1"/>
  <c r="DI49" i="7" s="1"/>
  <c r="DJ49" i="7" s="1"/>
  <c r="DK49" i="7" s="1"/>
  <c r="DL49" i="7" s="1"/>
  <c r="DM49" i="7" s="1"/>
  <c r="DN49" i="7" s="1"/>
  <c r="DO49" i="7" s="1"/>
  <c r="DP49" i="7" s="1"/>
  <c r="DQ49" i="7" s="1"/>
  <c r="DR49" i="7" s="1"/>
  <c r="DS49" i="7" s="1"/>
  <c r="DT49" i="7" s="1"/>
  <c r="DU49" i="7" s="1"/>
  <c r="DV49" i="7" s="1"/>
  <c r="AX51" i="7"/>
  <c r="AY51" i="7" s="1"/>
  <c r="AZ51" i="7" s="1"/>
  <c r="BA51" i="7" s="1"/>
  <c r="BB51" i="7" s="1"/>
  <c r="BC51" i="7" s="1"/>
  <c r="BD51" i="7" s="1"/>
  <c r="BE51" i="7" s="1"/>
  <c r="BF51" i="7" s="1"/>
  <c r="BG51" i="7" s="1"/>
  <c r="AM39" i="7"/>
  <c r="AN39" i="7" s="1"/>
  <c r="AO39" i="7" s="1"/>
  <c r="AP39" i="7" s="1"/>
  <c r="AQ39" i="7" s="1"/>
  <c r="AR39" i="7" s="1"/>
  <c r="AS39" i="7" s="1"/>
  <c r="AT39" i="7" s="1"/>
  <c r="AU39" i="7" s="1"/>
  <c r="AV39" i="7" s="1"/>
  <c r="AW39" i="7" s="1"/>
  <c r="AX39" i="7" s="1"/>
  <c r="AY39" i="7" s="1"/>
  <c r="AZ39" i="7" s="1"/>
  <c r="BA39" i="7" s="1"/>
  <c r="BB39" i="7" s="1"/>
  <c r="BC39" i="7" s="1"/>
  <c r="BD39" i="7" s="1"/>
  <c r="BE39" i="7" s="1"/>
  <c r="BF39" i="7" s="1"/>
  <c r="BG39" i="7" s="1"/>
  <c r="BH39" i="7" s="1"/>
  <c r="BI39" i="7" s="1"/>
  <c r="BJ39" i="7" s="1"/>
  <c r="BK39" i="7" s="1"/>
  <c r="BL39" i="7" s="1"/>
  <c r="BM39" i="7" s="1"/>
  <c r="BN39" i="7" s="1"/>
  <c r="BO39" i="7" s="1"/>
  <c r="BP39" i="7" s="1"/>
  <c r="BQ39" i="7" s="1"/>
  <c r="BR39" i="7" s="1"/>
  <c r="BS39" i="7" s="1"/>
  <c r="BT39" i="7" s="1"/>
  <c r="BU39" i="7" s="1"/>
  <c r="BV39" i="7" s="1"/>
  <c r="BW39" i="7" s="1"/>
  <c r="BX39" i="7" s="1"/>
  <c r="BY39" i="7" s="1"/>
  <c r="BZ39" i="7" s="1"/>
  <c r="CA39" i="7" s="1"/>
  <c r="CB39" i="7" s="1"/>
  <c r="CC39" i="7" s="1"/>
  <c r="CD39" i="7" s="1"/>
  <c r="CE39" i="7" s="1"/>
  <c r="CF39" i="7" s="1"/>
  <c r="CG39" i="7" s="1"/>
  <c r="CH39" i="7" s="1"/>
  <c r="CI39" i="7" s="1"/>
  <c r="CJ39" i="7" s="1"/>
  <c r="CK39" i="7" s="1"/>
  <c r="CL39" i="7" s="1"/>
  <c r="CM39" i="7" s="1"/>
  <c r="CN39" i="7" s="1"/>
  <c r="CO39" i="7" s="1"/>
  <c r="CP39" i="7" s="1"/>
  <c r="CQ39" i="7" s="1"/>
  <c r="CR39" i="7" s="1"/>
  <c r="CS39" i="7" s="1"/>
  <c r="CT39" i="7" s="1"/>
  <c r="CU39" i="7" s="1"/>
  <c r="CV39" i="7" s="1"/>
  <c r="CW39" i="7" s="1"/>
  <c r="CX39" i="7" s="1"/>
  <c r="CY39" i="7" s="1"/>
  <c r="CZ39" i="7" s="1"/>
  <c r="DA39" i="7" s="1"/>
  <c r="DB39" i="7" s="1"/>
  <c r="DC39" i="7" s="1"/>
  <c r="DD39" i="7" s="1"/>
  <c r="DE39" i="7" s="1"/>
  <c r="DF39" i="7" s="1"/>
  <c r="DG39" i="7" s="1"/>
  <c r="DH39" i="7" s="1"/>
  <c r="DI39" i="7" s="1"/>
  <c r="DJ39" i="7" s="1"/>
  <c r="DK39" i="7" s="1"/>
  <c r="DL39" i="7" s="1"/>
  <c r="DM39" i="7" s="1"/>
  <c r="DN39" i="7" s="1"/>
  <c r="DO39" i="7" s="1"/>
  <c r="DP39" i="7" s="1"/>
  <c r="DQ39" i="7" s="1"/>
  <c r="DR39" i="7" s="1"/>
  <c r="DS39" i="7" s="1"/>
  <c r="DT39" i="7" s="1"/>
  <c r="DU39" i="7" s="1"/>
  <c r="DV39" i="7" s="1"/>
  <c r="AP38" i="7"/>
  <c r="AY43" i="7"/>
  <c r="AZ43" i="7" s="1"/>
  <c r="BA43" i="7" s="1"/>
  <c r="T18" i="7"/>
  <c r="BX71" i="7"/>
  <c r="BY71" i="7" s="1"/>
  <c r="BZ71" i="7" s="1"/>
  <c r="CA71" i="7" s="1"/>
  <c r="CB71" i="7" s="1"/>
  <c r="CC71" i="7" s="1"/>
  <c r="CD71" i="7" s="1"/>
  <c r="CE71" i="7" s="1"/>
  <c r="CF71" i="7" s="1"/>
  <c r="CG71" i="7" s="1"/>
  <c r="CH71" i="7" s="1"/>
  <c r="CI71" i="7" s="1"/>
  <c r="CJ71" i="7" s="1"/>
  <c r="CK71" i="7" s="1"/>
  <c r="CL71" i="7" s="1"/>
  <c r="CM71" i="7" s="1"/>
  <c r="CN71" i="7" s="1"/>
  <c r="CO71" i="7" s="1"/>
  <c r="CP71" i="7" s="1"/>
  <c r="CQ71" i="7" s="1"/>
  <c r="CR71" i="7" s="1"/>
  <c r="CS71" i="7" s="1"/>
  <c r="CT71" i="7" s="1"/>
  <c r="CU71" i="7" s="1"/>
  <c r="CV71" i="7" s="1"/>
  <c r="CW71" i="7" s="1"/>
  <c r="CX71" i="7" s="1"/>
  <c r="CY71" i="7" s="1"/>
  <c r="CZ71" i="7" s="1"/>
  <c r="DA71" i="7" s="1"/>
  <c r="DB71" i="7" s="1"/>
  <c r="DC71" i="7" s="1"/>
  <c r="DD71" i="7" s="1"/>
  <c r="DE71" i="7" s="1"/>
  <c r="DF71" i="7" s="1"/>
  <c r="DG71" i="7" s="1"/>
  <c r="DH71" i="7" s="1"/>
  <c r="DI71" i="7" s="1"/>
  <c r="DJ71" i="7" s="1"/>
  <c r="DK71" i="7" s="1"/>
  <c r="DL71" i="7" s="1"/>
  <c r="DM71" i="7" s="1"/>
  <c r="DN71" i="7" s="1"/>
  <c r="DO71" i="7" s="1"/>
  <c r="DP71" i="7" s="1"/>
  <c r="DQ71" i="7" s="1"/>
  <c r="DR71" i="7" s="1"/>
  <c r="DS71" i="7" s="1"/>
  <c r="DT71" i="7" s="1"/>
  <c r="DU71" i="7" s="1"/>
  <c r="DV71" i="7" s="1"/>
  <c r="BP65" i="7"/>
  <c r="BQ65" i="7" s="1"/>
  <c r="BR65" i="7" s="1"/>
  <c r="BS65" i="7" s="1"/>
  <c r="BT65" i="7" s="1"/>
  <c r="BU65" i="7" s="1"/>
  <c r="BV65" i="7" s="1"/>
  <c r="BW65" i="7" s="1"/>
  <c r="BX65" i="7" s="1"/>
  <c r="BY65" i="7" s="1"/>
  <c r="BZ65" i="7" s="1"/>
  <c r="CA65" i="7" s="1"/>
  <c r="CB65" i="7" s="1"/>
  <c r="CC65" i="7" s="1"/>
  <c r="CD65" i="7" s="1"/>
  <c r="CE65" i="7" s="1"/>
  <c r="CF65" i="7" s="1"/>
  <c r="CG65" i="7" s="1"/>
  <c r="CH65" i="7" s="1"/>
  <c r="CI65" i="7" s="1"/>
  <c r="CJ65" i="7" s="1"/>
  <c r="CK65" i="7" s="1"/>
  <c r="CL65" i="7" s="1"/>
  <c r="CM65" i="7" s="1"/>
  <c r="CN65" i="7" s="1"/>
  <c r="CO65" i="7" s="1"/>
  <c r="CP65" i="7" s="1"/>
  <c r="CQ65" i="7" s="1"/>
  <c r="CR65" i="7" s="1"/>
  <c r="CS65" i="7" s="1"/>
  <c r="CT65" i="7" s="1"/>
  <c r="CU65" i="7" s="1"/>
  <c r="CV65" i="7" s="1"/>
  <c r="CW65" i="7" s="1"/>
  <c r="CX65" i="7" s="1"/>
  <c r="CY65" i="7" s="1"/>
  <c r="CZ65" i="7" s="1"/>
  <c r="DA65" i="7" s="1"/>
  <c r="DB65" i="7" s="1"/>
  <c r="DC65" i="7" s="1"/>
  <c r="DD65" i="7" s="1"/>
  <c r="DE65" i="7" s="1"/>
  <c r="DF65" i="7" s="1"/>
  <c r="DG65" i="7" s="1"/>
  <c r="DH65" i="7" s="1"/>
  <c r="DI65" i="7" s="1"/>
  <c r="DJ65" i="7" s="1"/>
  <c r="DK65" i="7" s="1"/>
  <c r="DL65" i="7" s="1"/>
  <c r="DM65" i="7" s="1"/>
  <c r="DN65" i="7" s="1"/>
  <c r="DO65" i="7" s="1"/>
  <c r="DP65" i="7" s="1"/>
  <c r="DQ65" i="7" s="1"/>
  <c r="DR65" i="7" s="1"/>
  <c r="DS65" i="7" s="1"/>
  <c r="DT65" i="7" s="1"/>
  <c r="DU65" i="7" s="1"/>
  <c r="DV65" i="7" s="1"/>
  <c r="AP29" i="7"/>
  <c r="AQ29" i="7" s="1"/>
  <c r="AR29" i="7" s="1"/>
  <c r="AS29" i="7" s="1"/>
  <c r="AT29" i="7" s="1"/>
  <c r="AU29" i="7" s="1"/>
  <c r="AV29" i="7" s="1"/>
  <c r="AW29" i="7" s="1"/>
  <c r="AX29" i="7" s="1"/>
  <c r="AY29" i="7" s="1"/>
  <c r="AZ29" i="7" s="1"/>
  <c r="BA29" i="7" s="1"/>
  <c r="BB29" i="7" s="1"/>
  <c r="BC29" i="7" s="1"/>
  <c r="BD29" i="7" s="1"/>
  <c r="BE29" i="7" s="1"/>
  <c r="BF29" i="7" s="1"/>
  <c r="BG29" i="7" s="1"/>
  <c r="BH29" i="7" s="1"/>
  <c r="BI29" i="7" s="1"/>
  <c r="BJ29" i="7" s="1"/>
  <c r="BK29" i="7" s="1"/>
  <c r="BL29" i="7" s="1"/>
  <c r="BM29" i="7" s="1"/>
  <c r="BN29" i="7" s="1"/>
  <c r="BO29" i="7" s="1"/>
  <c r="BP29" i="7" s="1"/>
  <c r="BQ29" i="7" s="1"/>
  <c r="BR29" i="7" s="1"/>
  <c r="BS29" i="7" s="1"/>
  <c r="BT29" i="7" s="1"/>
  <c r="BU29" i="7" s="1"/>
  <c r="BV29" i="7" s="1"/>
  <c r="BW29" i="7" s="1"/>
  <c r="BX29" i="7" s="1"/>
  <c r="BY29" i="7" s="1"/>
  <c r="BZ29" i="7" s="1"/>
  <c r="CA29" i="7" s="1"/>
  <c r="CB29" i="7" s="1"/>
  <c r="CC29" i="7" s="1"/>
  <c r="CD29" i="7" s="1"/>
  <c r="CE29" i="7" s="1"/>
  <c r="CF29" i="7" s="1"/>
  <c r="CG29" i="7" s="1"/>
  <c r="CH29" i="7" s="1"/>
  <c r="CI29" i="7" s="1"/>
  <c r="CJ29" i="7" s="1"/>
  <c r="CK29" i="7" s="1"/>
  <c r="CL29" i="7" s="1"/>
  <c r="CM29" i="7" s="1"/>
  <c r="CN29" i="7" s="1"/>
  <c r="CO29" i="7" s="1"/>
  <c r="CP29" i="7" s="1"/>
  <c r="CQ29" i="7" s="1"/>
  <c r="CR29" i="7" s="1"/>
  <c r="CS29" i="7" s="1"/>
  <c r="CT29" i="7" s="1"/>
  <c r="CU29" i="7" s="1"/>
  <c r="CV29" i="7" s="1"/>
  <c r="CW29" i="7" s="1"/>
  <c r="CX29" i="7" s="1"/>
  <c r="CY29" i="7" s="1"/>
  <c r="CZ29" i="7" s="1"/>
  <c r="DA29" i="7" s="1"/>
  <c r="DB29" i="7" s="1"/>
  <c r="DC29" i="7" s="1"/>
  <c r="DD29" i="7" s="1"/>
  <c r="DE29" i="7" s="1"/>
  <c r="DF29" i="7" s="1"/>
  <c r="DG29" i="7" s="1"/>
  <c r="DH29" i="7" s="1"/>
  <c r="DI29" i="7" s="1"/>
  <c r="DJ29" i="7" s="1"/>
  <c r="DK29" i="7" s="1"/>
  <c r="DL29" i="7" s="1"/>
  <c r="DM29" i="7" s="1"/>
  <c r="DN29" i="7" s="1"/>
  <c r="DO29" i="7" s="1"/>
  <c r="DP29" i="7" s="1"/>
  <c r="DQ29" i="7" s="1"/>
  <c r="DR29" i="7" s="1"/>
  <c r="DS29" i="7" s="1"/>
  <c r="DT29" i="7" s="1"/>
  <c r="DU29" i="7" s="1"/>
  <c r="DV29" i="7" s="1"/>
  <c r="AB20" i="7"/>
  <c r="AC20" i="7" s="1"/>
  <c r="AD20" i="7" s="1"/>
  <c r="AE20" i="7" s="1"/>
  <c r="AF20" i="7" s="1"/>
  <c r="AG20" i="7" s="1"/>
  <c r="AH20" i="7" s="1"/>
  <c r="AI20" i="7" s="1"/>
  <c r="AJ20" i="7" s="1"/>
  <c r="AK20" i="7" s="1"/>
  <c r="AL20" i="7" s="1"/>
  <c r="AM20" i="7" s="1"/>
  <c r="AN20" i="7" s="1"/>
  <c r="AO20" i="7" s="1"/>
  <c r="AP20" i="7" s="1"/>
  <c r="AQ20" i="7" s="1"/>
  <c r="AR20" i="7" s="1"/>
  <c r="AS20" i="7" s="1"/>
  <c r="AT20" i="7" s="1"/>
  <c r="AU20" i="7" s="1"/>
  <c r="AV20" i="7" s="1"/>
  <c r="AW20" i="7" s="1"/>
  <c r="AX20" i="7" s="1"/>
  <c r="AY20" i="7" s="1"/>
  <c r="AZ20" i="7" s="1"/>
  <c r="BA20" i="7" s="1"/>
  <c r="BB20" i="7" s="1"/>
  <c r="BC20" i="7" s="1"/>
  <c r="BD20" i="7" s="1"/>
  <c r="BE20" i="7" s="1"/>
  <c r="BF20" i="7" s="1"/>
  <c r="BG20" i="7" s="1"/>
  <c r="BH20" i="7" s="1"/>
  <c r="BI20" i="7" s="1"/>
  <c r="BJ20" i="7" s="1"/>
  <c r="BK20" i="7" s="1"/>
  <c r="BL20" i="7" s="1"/>
  <c r="BM20" i="7" s="1"/>
  <c r="BN20" i="7" s="1"/>
  <c r="BO20" i="7" s="1"/>
  <c r="BP20" i="7" s="1"/>
  <c r="BQ20" i="7" s="1"/>
  <c r="BR20" i="7" s="1"/>
  <c r="BS20" i="7" s="1"/>
  <c r="BT20" i="7" s="1"/>
  <c r="BU20" i="7" s="1"/>
  <c r="BV20" i="7" s="1"/>
  <c r="BW20" i="7" s="1"/>
  <c r="BX20" i="7" s="1"/>
  <c r="BY20" i="7" s="1"/>
  <c r="BZ20" i="7" s="1"/>
  <c r="CA20" i="7" s="1"/>
  <c r="CB20" i="7" s="1"/>
  <c r="CC20" i="7" s="1"/>
  <c r="CD20" i="7" s="1"/>
  <c r="CE20" i="7" s="1"/>
  <c r="CF20" i="7" s="1"/>
  <c r="CG20" i="7" s="1"/>
  <c r="CH20" i="7" s="1"/>
  <c r="CI20" i="7" s="1"/>
  <c r="CJ20" i="7" s="1"/>
  <c r="CK20" i="7" s="1"/>
  <c r="CL20" i="7" s="1"/>
  <c r="CM20" i="7" s="1"/>
  <c r="CN20" i="7" s="1"/>
  <c r="CO20" i="7" s="1"/>
  <c r="CP20" i="7" s="1"/>
  <c r="CQ20" i="7" s="1"/>
  <c r="CR20" i="7" s="1"/>
  <c r="CS20" i="7" s="1"/>
  <c r="CT20" i="7" s="1"/>
  <c r="CU20" i="7" s="1"/>
  <c r="CV20" i="7" s="1"/>
  <c r="CW20" i="7" s="1"/>
  <c r="CX20" i="7" s="1"/>
  <c r="CY20" i="7" s="1"/>
  <c r="CZ20" i="7" s="1"/>
  <c r="DA20" i="7" s="1"/>
  <c r="DB20" i="7" s="1"/>
  <c r="DC20" i="7" s="1"/>
  <c r="DD20" i="7" s="1"/>
  <c r="DE20" i="7" s="1"/>
  <c r="DF20" i="7" s="1"/>
  <c r="DG20" i="7" s="1"/>
  <c r="DH20" i="7" s="1"/>
  <c r="DI20" i="7" s="1"/>
  <c r="DJ20" i="7" s="1"/>
  <c r="DK20" i="7" s="1"/>
  <c r="DL20" i="7" s="1"/>
  <c r="DM20" i="7" s="1"/>
  <c r="DN20" i="7" s="1"/>
  <c r="DO20" i="7" s="1"/>
  <c r="DP20" i="7" s="1"/>
  <c r="DQ20" i="7" s="1"/>
  <c r="DR20" i="7" s="1"/>
  <c r="DS20" i="7" s="1"/>
  <c r="DT20" i="7" s="1"/>
  <c r="DU20" i="7" s="1"/>
  <c r="DV20" i="7" s="1"/>
  <c r="BY74" i="7"/>
  <c r="BZ74" i="7" s="1"/>
  <c r="CA74" i="7" s="1"/>
  <c r="CB74" i="7" s="1"/>
  <c r="CC74" i="7" s="1"/>
  <c r="CD74" i="7" s="1"/>
  <c r="AJ32" i="7"/>
  <c r="AK32" i="7" s="1"/>
  <c r="AL32" i="7" s="1"/>
  <c r="AM32" i="7" s="1"/>
  <c r="AN32" i="7" s="1"/>
  <c r="AO32" i="7" s="1"/>
  <c r="AP32" i="7" s="1"/>
  <c r="AQ32" i="7" s="1"/>
  <c r="AR32" i="7" s="1"/>
  <c r="AS32" i="7" s="1"/>
  <c r="AT32" i="7" s="1"/>
  <c r="AU32" i="7" s="1"/>
  <c r="AV32" i="7" s="1"/>
  <c r="AW32" i="7" s="1"/>
  <c r="AX32" i="7" s="1"/>
  <c r="AY32" i="7" s="1"/>
  <c r="AZ32" i="7" s="1"/>
  <c r="BA32" i="7" s="1"/>
  <c r="BB32" i="7" s="1"/>
  <c r="BC32" i="7" s="1"/>
  <c r="BD32" i="7" s="1"/>
  <c r="BE32" i="7" s="1"/>
  <c r="BF32" i="7" s="1"/>
  <c r="BG32" i="7" s="1"/>
  <c r="BH32" i="7" s="1"/>
  <c r="BI32" i="7" s="1"/>
  <c r="BJ32" i="7" s="1"/>
  <c r="BK32" i="7" s="1"/>
  <c r="BL32" i="7" s="1"/>
  <c r="BM32" i="7" s="1"/>
  <c r="BN32" i="7" s="1"/>
  <c r="BO32" i="7" s="1"/>
  <c r="BP32" i="7" s="1"/>
  <c r="BQ32" i="7" s="1"/>
  <c r="BR32" i="7" s="1"/>
  <c r="BS32" i="7" s="1"/>
  <c r="BT32" i="7" s="1"/>
  <c r="BU32" i="7" s="1"/>
  <c r="BV32" i="7" s="1"/>
  <c r="BW32" i="7" s="1"/>
  <c r="BX32" i="7" s="1"/>
  <c r="BY32" i="7" s="1"/>
  <c r="BZ32" i="7" s="1"/>
  <c r="CA32" i="7" s="1"/>
  <c r="CB32" i="7" s="1"/>
  <c r="CC32" i="7" s="1"/>
  <c r="CD32" i="7" s="1"/>
  <c r="CE32" i="7" s="1"/>
  <c r="CF32" i="7" s="1"/>
  <c r="CG32" i="7" s="1"/>
  <c r="CH32" i="7" s="1"/>
  <c r="CI32" i="7" s="1"/>
  <c r="CJ32" i="7" s="1"/>
  <c r="CK32" i="7" s="1"/>
  <c r="CL32" i="7" s="1"/>
  <c r="CM32" i="7" s="1"/>
  <c r="CN32" i="7" s="1"/>
  <c r="CO32" i="7" s="1"/>
  <c r="CP32" i="7" s="1"/>
  <c r="CQ32" i="7" s="1"/>
  <c r="CR32" i="7" s="1"/>
  <c r="CS32" i="7" s="1"/>
  <c r="CT32" i="7" s="1"/>
  <c r="CU32" i="7" s="1"/>
  <c r="CV32" i="7" s="1"/>
  <c r="CW32" i="7" s="1"/>
  <c r="CX32" i="7" s="1"/>
  <c r="CY32" i="7" s="1"/>
  <c r="CZ32" i="7" s="1"/>
  <c r="DA32" i="7" s="1"/>
  <c r="DB32" i="7" s="1"/>
  <c r="DC32" i="7" s="1"/>
  <c r="DD32" i="7" s="1"/>
  <c r="DE32" i="7" s="1"/>
  <c r="DF32" i="7" s="1"/>
  <c r="DG32" i="7" s="1"/>
  <c r="DH32" i="7" s="1"/>
  <c r="DI32" i="7" s="1"/>
  <c r="DJ32" i="7" s="1"/>
  <c r="DK32" i="7" s="1"/>
  <c r="DL32" i="7" s="1"/>
  <c r="DM32" i="7" s="1"/>
  <c r="DN32" i="7" s="1"/>
  <c r="DO32" i="7" s="1"/>
  <c r="DP32" i="7" s="1"/>
  <c r="DQ32" i="7" s="1"/>
  <c r="DR32" i="7" s="1"/>
  <c r="DS32" i="7" s="1"/>
  <c r="DT32" i="7" s="1"/>
  <c r="DU32" i="7" s="1"/>
  <c r="DV32" i="7" s="1"/>
  <c r="DO68" i="7"/>
  <c r="DP68" i="7" s="1"/>
  <c r="DQ68" i="7" s="1"/>
  <c r="DR68" i="7" s="1"/>
  <c r="DS68" i="7" s="1"/>
  <c r="DT68" i="7" s="1"/>
  <c r="DU68" i="7" s="1"/>
  <c r="DV68" i="7" s="1"/>
  <c r="AW50" i="7"/>
  <c r="AV47" i="7"/>
  <c r="CQ80" i="7" l="1"/>
  <c r="CR80" i="7" s="1"/>
  <c r="CS80" i="7" s="1"/>
  <c r="CT80" i="7" s="1"/>
  <c r="CU80" i="7" s="1"/>
  <c r="CV80" i="7" s="1"/>
  <c r="CW80" i="7" s="1"/>
  <c r="CX80" i="7" s="1"/>
  <c r="CY80" i="7" s="1"/>
  <c r="CZ80" i="7" s="1"/>
  <c r="DA80" i="7" s="1"/>
  <c r="DB80" i="7" s="1"/>
  <c r="DC80" i="7" s="1"/>
  <c r="DD80" i="7" s="1"/>
  <c r="DE80" i="7" s="1"/>
  <c r="DF80" i="7" s="1"/>
  <c r="DG80" i="7" s="1"/>
  <c r="DH80" i="7" s="1"/>
  <c r="DI80" i="7" s="1"/>
  <c r="DJ80" i="7" s="1"/>
  <c r="DK80" i="7" s="1"/>
  <c r="DL80" i="7" s="1"/>
  <c r="DM80" i="7" s="1"/>
  <c r="DN80" i="7" s="1"/>
  <c r="DO80" i="7" s="1"/>
  <c r="DP80" i="7" s="1"/>
  <c r="DQ80" i="7" s="1"/>
  <c r="DR80" i="7" s="1"/>
  <c r="DS80" i="7" s="1"/>
  <c r="DT80" i="7" s="1"/>
  <c r="DU80" i="7" s="1"/>
  <c r="DV80" i="7" s="1"/>
  <c r="CJ77" i="7"/>
  <c r="CK77" i="7" s="1"/>
  <c r="CL77" i="7" s="1"/>
  <c r="CM77" i="7" s="1"/>
  <c r="CN77" i="7" s="1"/>
  <c r="CO77" i="7" s="1"/>
  <c r="CP77" i="7" s="1"/>
  <c r="CQ77" i="7" s="1"/>
  <c r="CR77" i="7" s="1"/>
  <c r="CS77" i="7" s="1"/>
  <c r="CT77" i="7" s="1"/>
  <c r="CU77" i="7" s="1"/>
  <c r="CV77" i="7" s="1"/>
  <c r="CW77" i="7" s="1"/>
  <c r="CX77" i="7" s="1"/>
  <c r="CY77" i="7" s="1"/>
  <c r="CZ77" i="7" s="1"/>
  <c r="DA77" i="7" s="1"/>
  <c r="DB77" i="7" s="1"/>
  <c r="DC77" i="7" s="1"/>
  <c r="DD77" i="7" s="1"/>
  <c r="DE77" i="7" s="1"/>
  <c r="DF77" i="7" s="1"/>
  <c r="DG77" i="7" s="1"/>
  <c r="DH77" i="7" s="1"/>
  <c r="DI77" i="7" s="1"/>
  <c r="DJ77" i="7" s="1"/>
  <c r="DK77" i="7" s="1"/>
  <c r="DL77" i="7" s="1"/>
  <c r="DM77" i="7" s="1"/>
  <c r="DN77" i="7" s="1"/>
  <c r="DO77" i="7" s="1"/>
  <c r="DP77" i="7" s="1"/>
  <c r="DQ77" i="7" s="1"/>
  <c r="DR77" i="7" s="1"/>
  <c r="DS77" i="7" s="1"/>
  <c r="DT77" i="7" s="1"/>
  <c r="DU77" i="7" s="1"/>
  <c r="DV77" i="7" s="1"/>
  <c r="CV94" i="7"/>
  <c r="CW94" i="7" s="1"/>
  <c r="CX94" i="7" s="1"/>
  <c r="CY94" i="7" s="1"/>
  <c r="CZ94" i="7" s="1"/>
  <c r="DA94" i="7" s="1"/>
  <c r="DB94" i="7" s="1"/>
  <c r="DC94" i="7" s="1"/>
  <c r="DD94" i="7" s="1"/>
  <c r="DE94" i="7" s="1"/>
  <c r="DF94" i="7" s="1"/>
  <c r="DG94" i="7" s="1"/>
  <c r="DH94" i="7" s="1"/>
  <c r="DI94" i="7" s="1"/>
  <c r="DJ94" i="7" s="1"/>
  <c r="DK94" i="7" s="1"/>
  <c r="DL94" i="7" s="1"/>
  <c r="DM94" i="7" s="1"/>
  <c r="DN94" i="7" s="1"/>
  <c r="DO94" i="7" s="1"/>
  <c r="DP94" i="7" s="1"/>
  <c r="DQ94" i="7" s="1"/>
  <c r="DR94" i="7" s="1"/>
  <c r="DS94" i="7" s="1"/>
  <c r="DT94" i="7" s="1"/>
  <c r="DU94" i="7" s="1"/>
  <c r="DV94" i="7" s="1"/>
  <c r="CO90" i="7"/>
  <c r="CP90" i="7" s="1"/>
  <c r="CQ90" i="7" s="1"/>
  <c r="CR90" i="7" s="1"/>
  <c r="CS90" i="7" s="1"/>
  <c r="CT90" i="7" s="1"/>
  <c r="CU90" i="7" s="1"/>
  <c r="CV90" i="7" s="1"/>
  <c r="CW90" i="7" s="1"/>
  <c r="CX90" i="7" s="1"/>
  <c r="CY90" i="7" s="1"/>
  <c r="CZ90" i="7" s="1"/>
  <c r="DA90" i="7" s="1"/>
  <c r="DB90" i="7" s="1"/>
  <c r="DC90" i="7" s="1"/>
  <c r="DD90" i="7" s="1"/>
  <c r="DE90" i="7" s="1"/>
  <c r="DF90" i="7" s="1"/>
  <c r="DG90" i="7" s="1"/>
  <c r="DH90" i="7" s="1"/>
  <c r="DI90" i="7" s="1"/>
  <c r="DJ90" i="7" s="1"/>
  <c r="DK90" i="7" s="1"/>
  <c r="DL90" i="7" s="1"/>
  <c r="DM90" i="7" s="1"/>
  <c r="DN90" i="7" s="1"/>
  <c r="DO90" i="7" s="1"/>
  <c r="DP90" i="7" s="1"/>
  <c r="DQ90" i="7" s="1"/>
  <c r="DR90" i="7" s="1"/>
  <c r="DS90" i="7" s="1"/>
  <c r="DT90" i="7" s="1"/>
  <c r="DU90" i="7" s="1"/>
  <c r="DV90" i="7" s="1"/>
  <c r="DL110" i="7"/>
  <c r="CQ92" i="7"/>
  <c r="CR92" i="7" s="1"/>
  <c r="CS92" i="7" s="1"/>
  <c r="CT92" i="7" s="1"/>
  <c r="CU92" i="7" s="1"/>
  <c r="CV92" i="7" s="1"/>
  <c r="CW92" i="7" s="1"/>
  <c r="CX92" i="7" s="1"/>
  <c r="CY92" i="7" s="1"/>
  <c r="CZ92" i="7" s="1"/>
  <c r="DA92" i="7" s="1"/>
  <c r="DB92" i="7" s="1"/>
  <c r="DC92" i="7" s="1"/>
  <c r="DD92" i="7" s="1"/>
  <c r="DE92" i="7" s="1"/>
  <c r="DF92" i="7" s="1"/>
  <c r="DG92" i="7" s="1"/>
  <c r="DH92" i="7" s="1"/>
  <c r="DI92" i="7" s="1"/>
  <c r="DJ92" i="7" s="1"/>
  <c r="DK92" i="7" s="1"/>
  <c r="DL92" i="7" s="1"/>
  <c r="DM92" i="7" s="1"/>
  <c r="DN92" i="7" s="1"/>
  <c r="DO92" i="7" s="1"/>
  <c r="DP92" i="7" s="1"/>
  <c r="DQ92" i="7" s="1"/>
  <c r="DR92" i="7" s="1"/>
  <c r="DS92" i="7" s="1"/>
  <c r="DT92" i="7" s="1"/>
  <c r="DU92" i="7" s="1"/>
  <c r="DV92" i="7" s="1"/>
  <c r="CV97" i="7"/>
  <c r="CW97" i="7" s="1"/>
  <c r="CX97" i="7" s="1"/>
  <c r="CY97" i="7" s="1"/>
  <c r="CZ97" i="7" s="1"/>
  <c r="DA97" i="7" s="1"/>
  <c r="DB97" i="7" s="1"/>
  <c r="DC97" i="7" s="1"/>
  <c r="DD97" i="7" s="1"/>
  <c r="DE97" i="7" s="1"/>
  <c r="DF97" i="7" s="1"/>
  <c r="DG97" i="7" s="1"/>
  <c r="DH97" i="7" s="1"/>
  <c r="DI97" i="7" s="1"/>
  <c r="DJ97" i="7" s="1"/>
  <c r="DK97" i="7" s="1"/>
  <c r="DL97" i="7" s="1"/>
  <c r="DM97" i="7" s="1"/>
  <c r="DN97" i="7" s="1"/>
  <c r="DO97" i="7" s="1"/>
  <c r="DP97" i="7" s="1"/>
  <c r="DQ97" i="7" s="1"/>
  <c r="DR97" i="7" s="1"/>
  <c r="DS97" i="7" s="1"/>
  <c r="DT97" i="7" s="1"/>
  <c r="DU97" i="7" s="1"/>
  <c r="DV97" i="7" s="1"/>
  <c r="DL112" i="7"/>
  <c r="DM112" i="7" s="1"/>
  <c r="DN112" i="7" s="1"/>
  <c r="DO112" i="7" s="1"/>
  <c r="DP112" i="7" s="1"/>
  <c r="DQ112" i="7" s="1"/>
  <c r="DR112" i="7" s="1"/>
  <c r="DS112" i="7" s="1"/>
  <c r="DT112" i="7" s="1"/>
  <c r="DU112" i="7" s="1"/>
  <c r="DV112" i="7" s="1"/>
  <c r="CU99" i="7"/>
  <c r="CV99" i="7" s="1"/>
  <c r="CW99" i="7" s="1"/>
  <c r="CX99" i="7" s="1"/>
  <c r="CY99" i="7" s="1"/>
  <c r="CZ99" i="7" s="1"/>
  <c r="DA99" i="7" s="1"/>
  <c r="DB99" i="7" s="1"/>
  <c r="DC99" i="7" s="1"/>
  <c r="DD99" i="7" s="1"/>
  <c r="DE99" i="7" s="1"/>
  <c r="DF99" i="7" s="1"/>
  <c r="DG99" i="7" s="1"/>
  <c r="DH99" i="7" s="1"/>
  <c r="DI99" i="7" s="1"/>
  <c r="DJ99" i="7" s="1"/>
  <c r="DK99" i="7" s="1"/>
  <c r="DL99" i="7" s="1"/>
  <c r="DM99" i="7" s="1"/>
  <c r="DN99" i="7" s="1"/>
  <c r="DO99" i="7" s="1"/>
  <c r="DP99" i="7" s="1"/>
  <c r="DQ99" i="7" s="1"/>
  <c r="DR99" i="7" s="1"/>
  <c r="DS99" i="7" s="1"/>
  <c r="DT99" i="7" s="1"/>
  <c r="DU99" i="7" s="1"/>
  <c r="DV99" i="7" s="1"/>
  <c r="CA78" i="7"/>
  <c r="CB78" i="7" s="1"/>
  <c r="CC78" i="7" s="1"/>
  <c r="CD78" i="7" s="1"/>
  <c r="CE78" i="7" s="1"/>
  <c r="CF78" i="7" s="1"/>
  <c r="CG78" i="7" s="1"/>
  <c r="CH78" i="7" s="1"/>
  <c r="CI78" i="7" s="1"/>
  <c r="CJ78" i="7" s="1"/>
  <c r="CK78" i="7" s="1"/>
  <c r="CL78" i="7" s="1"/>
  <c r="CM78" i="7" s="1"/>
  <c r="CN78" i="7" s="1"/>
  <c r="CO78" i="7" s="1"/>
  <c r="CP78" i="7" s="1"/>
  <c r="CQ78" i="7" s="1"/>
  <c r="CR78" i="7" s="1"/>
  <c r="CS78" i="7" s="1"/>
  <c r="CT78" i="7" s="1"/>
  <c r="CU78" i="7" s="1"/>
  <c r="CV78" i="7" s="1"/>
  <c r="CW78" i="7" s="1"/>
  <c r="CX78" i="7" s="1"/>
  <c r="CY78" i="7" s="1"/>
  <c r="CZ78" i="7" s="1"/>
  <c r="DA78" i="7" s="1"/>
  <c r="DB78" i="7" s="1"/>
  <c r="DC78" i="7" s="1"/>
  <c r="DD78" i="7" s="1"/>
  <c r="DE78" i="7" s="1"/>
  <c r="DF78" i="7" s="1"/>
  <c r="DG78" i="7" s="1"/>
  <c r="DH78" i="7" s="1"/>
  <c r="DI78" i="7" s="1"/>
  <c r="DJ78" i="7" s="1"/>
  <c r="DK78" i="7" s="1"/>
  <c r="DL78" i="7" s="1"/>
  <c r="DM78" i="7" s="1"/>
  <c r="DN78" i="7" s="1"/>
  <c r="DO78" i="7" s="1"/>
  <c r="DP78" i="7" s="1"/>
  <c r="DQ78" i="7" s="1"/>
  <c r="DR78" i="7" s="1"/>
  <c r="DS78" i="7" s="1"/>
  <c r="DT78" i="7" s="1"/>
  <c r="DU78" i="7" s="1"/>
  <c r="DV78" i="7" s="1"/>
  <c r="AF16" i="7"/>
  <c r="AG16" i="7" s="1"/>
  <c r="AH16" i="7" s="1"/>
  <c r="AI16" i="7" s="1"/>
  <c r="AJ16" i="7" s="1"/>
  <c r="AK16" i="7" s="1"/>
  <c r="AL16" i="7" s="1"/>
  <c r="AM16" i="7" s="1"/>
  <c r="AN16" i="7" s="1"/>
  <c r="AO16" i="7" s="1"/>
  <c r="AP16" i="7" s="1"/>
  <c r="AQ16" i="7" s="1"/>
  <c r="AR16" i="7" s="1"/>
  <c r="AS16" i="7" s="1"/>
  <c r="AT16" i="7" s="1"/>
  <c r="AU16" i="7" s="1"/>
  <c r="AV16" i="7" s="1"/>
  <c r="AW16" i="7" s="1"/>
  <c r="AX16" i="7" s="1"/>
  <c r="AY16" i="7" s="1"/>
  <c r="AR27" i="7"/>
  <c r="AS27" i="7" s="1"/>
  <c r="AT27" i="7" s="1"/>
  <c r="AU27" i="7" s="1"/>
  <c r="AV27" i="7" s="1"/>
  <c r="AW27" i="7" s="1"/>
  <c r="AX27" i="7" s="1"/>
  <c r="AY27" i="7" s="1"/>
  <c r="AZ27" i="7" s="1"/>
  <c r="BA27" i="7" s="1"/>
  <c r="BB27" i="7" s="1"/>
  <c r="BC27" i="7" s="1"/>
  <c r="BD27" i="7" s="1"/>
  <c r="BE27" i="7" s="1"/>
  <c r="BF27" i="7" s="1"/>
  <c r="BG27" i="7" s="1"/>
  <c r="BH27" i="7" s="1"/>
  <c r="BI27" i="7" s="1"/>
  <c r="BJ27" i="7" s="1"/>
  <c r="BK27" i="7" s="1"/>
  <c r="BL27" i="7" s="1"/>
  <c r="BM27" i="7" s="1"/>
  <c r="BN27" i="7" s="1"/>
  <c r="BO27" i="7" s="1"/>
  <c r="BP27" i="7" s="1"/>
  <c r="BQ27" i="7" s="1"/>
  <c r="BR27" i="7" s="1"/>
  <c r="BS27" i="7" s="1"/>
  <c r="BT27" i="7" s="1"/>
  <c r="BU27" i="7" s="1"/>
  <c r="BV27" i="7" s="1"/>
  <c r="BW27" i="7" s="1"/>
  <c r="BX27" i="7" s="1"/>
  <c r="BY27" i="7" s="1"/>
  <c r="BZ27" i="7" s="1"/>
  <c r="CA27" i="7" s="1"/>
  <c r="CB27" i="7" s="1"/>
  <c r="CC27" i="7" s="1"/>
  <c r="CD27" i="7" s="1"/>
  <c r="CE27" i="7" s="1"/>
  <c r="CF27" i="7" s="1"/>
  <c r="CG27" i="7" s="1"/>
  <c r="CH27" i="7" s="1"/>
  <c r="CI27" i="7" s="1"/>
  <c r="CJ27" i="7" s="1"/>
  <c r="CK27" i="7" s="1"/>
  <c r="CL27" i="7" s="1"/>
  <c r="CM27" i="7" s="1"/>
  <c r="CN27" i="7" s="1"/>
  <c r="CO27" i="7" s="1"/>
  <c r="CP27" i="7" s="1"/>
  <c r="CQ27" i="7" s="1"/>
  <c r="CR27" i="7" s="1"/>
  <c r="CS27" i="7" s="1"/>
  <c r="CT27" i="7" s="1"/>
  <c r="CU27" i="7" s="1"/>
  <c r="CV27" i="7" s="1"/>
  <c r="CW27" i="7" s="1"/>
  <c r="CX27" i="7" s="1"/>
  <c r="CY27" i="7" s="1"/>
  <c r="CZ27" i="7" s="1"/>
  <c r="DA27" i="7" s="1"/>
  <c r="DB27" i="7" s="1"/>
  <c r="DC27" i="7" s="1"/>
  <c r="DD27" i="7" s="1"/>
  <c r="DE27" i="7" s="1"/>
  <c r="DF27" i="7" s="1"/>
  <c r="DG27" i="7" s="1"/>
  <c r="DH27" i="7" s="1"/>
  <c r="DI27" i="7" s="1"/>
  <c r="DJ27" i="7" s="1"/>
  <c r="DK27" i="7" s="1"/>
  <c r="DL27" i="7" s="1"/>
  <c r="DM27" i="7" s="1"/>
  <c r="DN27" i="7" s="1"/>
  <c r="DO27" i="7" s="1"/>
  <c r="DP27" i="7" s="1"/>
  <c r="DQ27" i="7" s="1"/>
  <c r="DR27" i="7" s="1"/>
  <c r="DS27" i="7" s="1"/>
  <c r="DT27" i="7" s="1"/>
  <c r="DU27" i="7" s="1"/>
  <c r="DV27" i="7" s="1"/>
  <c r="AY45" i="7"/>
  <c r="AZ45" i="7" s="1"/>
  <c r="BA45" i="7" s="1"/>
  <c r="BB45" i="7" s="1"/>
  <c r="BC45" i="7" s="1"/>
  <c r="BD45" i="7" s="1"/>
  <c r="BE45" i="7" s="1"/>
  <c r="BF45" i="7" s="1"/>
  <c r="BG45" i="7" s="1"/>
  <c r="BH45" i="7" s="1"/>
  <c r="BI45" i="7" s="1"/>
  <c r="BJ45" i="7" s="1"/>
  <c r="BK45" i="7" s="1"/>
  <c r="BL45" i="7" s="1"/>
  <c r="BM45" i="7" s="1"/>
  <c r="BN45" i="7" s="1"/>
  <c r="BO45" i="7" s="1"/>
  <c r="BP45" i="7" s="1"/>
  <c r="BQ45" i="7" s="1"/>
  <c r="BR45" i="7" s="1"/>
  <c r="BS45" i="7" s="1"/>
  <c r="BT45" i="7" s="1"/>
  <c r="BU45" i="7" s="1"/>
  <c r="BV45" i="7" s="1"/>
  <c r="BW45" i="7" s="1"/>
  <c r="BX45" i="7" s="1"/>
  <c r="BY45" i="7" s="1"/>
  <c r="BZ45" i="7" s="1"/>
  <c r="CA45" i="7" s="1"/>
  <c r="CB45" i="7" s="1"/>
  <c r="CC45" i="7" s="1"/>
  <c r="CD45" i="7" s="1"/>
  <c r="CE45" i="7" s="1"/>
  <c r="CF45" i="7" s="1"/>
  <c r="CG45" i="7" s="1"/>
  <c r="CH45" i="7" s="1"/>
  <c r="CI45" i="7" s="1"/>
  <c r="CJ45" i="7" s="1"/>
  <c r="CK45" i="7" s="1"/>
  <c r="CL45" i="7" s="1"/>
  <c r="CM45" i="7" s="1"/>
  <c r="CN45" i="7" s="1"/>
  <c r="CO45" i="7" s="1"/>
  <c r="CP45" i="7" s="1"/>
  <c r="CQ45" i="7" s="1"/>
  <c r="CR45" i="7" s="1"/>
  <c r="CS45" i="7" s="1"/>
  <c r="CT45" i="7" s="1"/>
  <c r="CU45" i="7" s="1"/>
  <c r="CV45" i="7" s="1"/>
  <c r="CW45" i="7" s="1"/>
  <c r="CX45" i="7" s="1"/>
  <c r="CY45" i="7" s="1"/>
  <c r="CZ45" i="7" s="1"/>
  <c r="DA45" i="7" s="1"/>
  <c r="DB45" i="7" s="1"/>
  <c r="DC45" i="7" s="1"/>
  <c r="DD45" i="7" s="1"/>
  <c r="DE45" i="7" s="1"/>
  <c r="DF45" i="7" s="1"/>
  <c r="DG45" i="7" s="1"/>
  <c r="DH45" i="7" s="1"/>
  <c r="DI45" i="7" s="1"/>
  <c r="DJ45" i="7" s="1"/>
  <c r="DK45" i="7" s="1"/>
  <c r="DL45" i="7" s="1"/>
  <c r="DM45" i="7" s="1"/>
  <c r="DN45" i="7" s="1"/>
  <c r="DO45" i="7" s="1"/>
  <c r="DP45" i="7" s="1"/>
  <c r="DQ45" i="7" s="1"/>
  <c r="DR45" i="7" s="1"/>
  <c r="DS45" i="7" s="1"/>
  <c r="DT45" i="7" s="1"/>
  <c r="DU45" i="7" s="1"/>
  <c r="DV45" i="7" s="1"/>
  <c r="P15" i="7"/>
  <c r="Q15" i="7" s="1"/>
  <c r="CA72" i="7"/>
  <c r="CB72" i="7" s="1"/>
  <c r="CC72" i="7" s="1"/>
  <c r="CD72" i="7" s="1"/>
  <c r="CE72" i="7" s="1"/>
  <c r="CF72" i="7" s="1"/>
  <c r="AA17" i="7"/>
  <c r="AB17" i="7" s="1"/>
  <c r="AC17" i="7" s="1"/>
  <c r="AD17" i="7" s="1"/>
  <c r="AE17" i="7" s="1"/>
  <c r="AF17" i="7" s="1"/>
  <c r="AG17" i="7" s="1"/>
  <c r="AH17" i="7" s="1"/>
  <c r="AI17" i="7" s="1"/>
  <c r="AJ17" i="7" s="1"/>
  <c r="AK17" i="7" s="1"/>
  <c r="AL17" i="7" s="1"/>
  <c r="AM17" i="7" s="1"/>
  <c r="AN17" i="7" s="1"/>
  <c r="AO17" i="7" s="1"/>
  <c r="AP17" i="7" s="1"/>
  <c r="AQ17" i="7" s="1"/>
  <c r="AR17" i="7" s="1"/>
  <c r="AS17" i="7" s="1"/>
  <c r="AT17" i="7" s="1"/>
  <c r="AU17" i="7" s="1"/>
  <c r="AV17" i="7" s="1"/>
  <c r="AW17" i="7" s="1"/>
  <c r="AX17" i="7" s="1"/>
  <c r="AY17" i="7" s="1"/>
  <c r="AZ17" i="7" s="1"/>
  <c r="BA17" i="7" s="1"/>
  <c r="BB17" i="7" s="1"/>
  <c r="BC17" i="7" s="1"/>
  <c r="BD17" i="7" s="1"/>
  <c r="BE17" i="7" s="1"/>
  <c r="BF17" i="7" s="1"/>
  <c r="BG17" i="7" s="1"/>
  <c r="BH17" i="7" s="1"/>
  <c r="BI17" i="7" s="1"/>
  <c r="BJ17" i="7" s="1"/>
  <c r="BK17" i="7" s="1"/>
  <c r="BL17" i="7" s="1"/>
  <c r="BM17" i="7" s="1"/>
  <c r="BN17" i="7" s="1"/>
  <c r="BO17" i="7" s="1"/>
  <c r="BP17" i="7" s="1"/>
  <c r="BQ17" i="7" s="1"/>
  <c r="BR17" i="7" s="1"/>
  <c r="BS17" i="7" s="1"/>
  <c r="BT17" i="7" s="1"/>
  <c r="BU17" i="7" s="1"/>
  <c r="BV17" i="7" s="1"/>
  <c r="BW17" i="7" s="1"/>
  <c r="BX17" i="7" s="1"/>
  <c r="BY17" i="7" s="1"/>
  <c r="BZ17" i="7" s="1"/>
  <c r="CA17" i="7" s="1"/>
  <c r="CB17" i="7" s="1"/>
  <c r="CC17" i="7" s="1"/>
  <c r="CD17" i="7" s="1"/>
  <c r="CE17" i="7" s="1"/>
  <c r="CF17" i="7" s="1"/>
  <c r="CG17" i="7" s="1"/>
  <c r="CH17" i="7" s="1"/>
  <c r="CI17" i="7" s="1"/>
  <c r="CJ17" i="7" s="1"/>
  <c r="CK17" i="7" s="1"/>
  <c r="CL17" i="7" s="1"/>
  <c r="CM17" i="7" s="1"/>
  <c r="CN17" i="7" s="1"/>
  <c r="CO17" i="7" s="1"/>
  <c r="CP17" i="7" s="1"/>
  <c r="CQ17" i="7" s="1"/>
  <c r="CR17" i="7" s="1"/>
  <c r="CS17" i="7" s="1"/>
  <c r="CT17" i="7" s="1"/>
  <c r="CU17" i="7" s="1"/>
  <c r="CV17" i="7" s="1"/>
  <c r="CW17" i="7" s="1"/>
  <c r="CX17" i="7" s="1"/>
  <c r="CY17" i="7" s="1"/>
  <c r="CZ17" i="7" s="1"/>
  <c r="DA17" i="7" s="1"/>
  <c r="DB17" i="7" s="1"/>
  <c r="DC17" i="7" s="1"/>
  <c r="DD17" i="7" s="1"/>
  <c r="DE17" i="7" s="1"/>
  <c r="DF17" i="7" s="1"/>
  <c r="DG17" i="7" s="1"/>
  <c r="DH17" i="7" s="1"/>
  <c r="DI17" i="7" s="1"/>
  <c r="DJ17" i="7" s="1"/>
  <c r="DK17" i="7" s="1"/>
  <c r="DL17" i="7" s="1"/>
  <c r="DM17" i="7" s="1"/>
  <c r="DN17" i="7" s="1"/>
  <c r="DO17" i="7" s="1"/>
  <c r="DP17" i="7" s="1"/>
  <c r="DQ17" i="7" s="1"/>
  <c r="DR17" i="7" s="1"/>
  <c r="DS17" i="7" s="1"/>
  <c r="DT17" i="7" s="1"/>
  <c r="DU17" i="7" s="1"/>
  <c r="DV17" i="7" s="1"/>
  <c r="AI34" i="7"/>
  <c r="AJ34" i="7" s="1"/>
  <c r="AK34" i="7" s="1"/>
  <c r="CE74" i="7"/>
  <c r="CF74" i="7" s="1"/>
  <c r="CG74" i="7" s="1"/>
  <c r="CH74" i="7" s="1"/>
  <c r="CI74" i="7" s="1"/>
  <c r="CJ74" i="7" s="1"/>
  <c r="CK74" i="7" s="1"/>
  <c r="CL74" i="7" s="1"/>
  <c r="CM74" i="7" s="1"/>
  <c r="CN74" i="7" s="1"/>
  <c r="CO74" i="7" s="1"/>
  <c r="CP74" i="7" s="1"/>
  <c r="CQ74" i="7" s="1"/>
  <c r="CR74" i="7" s="1"/>
  <c r="CS74" i="7" s="1"/>
  <c r="CT74" i="7" s="1"/>
  <c r="CU74" i="7" s="1"/>
  <c r="CV74" i="7" s="1"/>
  <c r="CW74" i="7" s="1"/>
  <c r="CX74" i="7" s="1"/>
  <c r="CY74" i="7" s="1"/>
  <c r="CZ74" i="7" s="1"/>
  <c r="DA74" i="7" s="1"/>
  <c r="DB74" i="7" s="1"/>
  <c r="DC74" i="7" s="1"/>
  <c r="DD74" i="7" s="1"/>
  <c r="DE74" i="7" s="1"/>
  <c r="DF74" i="7" s="1"/>
  <c r="DG74" i="7" s="1"/>
  <c r="DH74" i="7" s="1"/>
  <c r="DI74" i="7" s="1"/>
  <c r="DJ74" i="7" s="1"/>
  <c r="DK74" i="7" s="1"/>
  <c r="DL74" i="7" s="1"/>
  <c r="DM74" i="7" s="1"/>
  <c r="DN74" i="7" s="1"/>
  <c r="DO74" i="7" s="1"/>
  <c r="DP74" i="7" s="1"/>
  <c r="DQ74" i="7" s="1"/>
  <c r="DR74" i="7" s="1"/>
  <c r="DS74" i="7" s="1"/>
  <c r="DT74" i="7" s="1"/>
  <c r="DU74" i="7" s="1"/>
  <c r="DV74" i="7" s="1"/>
  <c r="AO36" i="7"/>
  <c r="AP36" i="7" s="1"/>
  <c r="DM60" i="7"/>
  <c r="DN60" i="7" s="1"/>
  <c r="DO60" i="7" s="1"/>
  <c r="DP60" i="7" s="1"/>
  <c r="DQ60" i="7" s="1"/>
  <c r="DR60" i="7" s="1"/>
  <c r="DS60" i="7" s="1"/>
  <c r="DT60" i="7" s="1"/>
  <c r="DU60" i="7" s="1"/>
  <c r="DV60" i="7" s="1"/>
  <c r="AP41" i="7"/>
  <c r="AQ41" i="7" s="1"/>
  <c r="AR41" i="7" s="1"/>
  <c r="AS41" i="7" s="1"/>
  <c r="CV64" i="7"/>
  <c r="CW64" i="7" s="1"/>
  <c r="CX64" i="7" s="1"/>
  <c r="CY64" i="7" s="1"/>
  <c r="CZ64" i="7" s="1"/>
  <c r="DA64" i="7" s="1"/>
  <c r="DB64" i="7" s="1"/>
  <c r="DC64" i="7" s="1"/>
  <c r="DD64" i="7" s="1"/>
  <c r="DE64" i="7" s="1"/>
  <c r="DF64" i="7" s="1"/>
  <c r="DG64" i="7" s="1"/>
  <c r="DH64" i="7" s="1"/>
  <c r="DI64" i="7" s="1"/>
  <c r="DJ64" i="7" s="1"/>
  <c r="DK64" i="7" s="1"/>
  <c r="DL64" i="7" s="1"/>
  <c r="DM64" i="7" s="1"/>
  <c r="DN64" i="7" s="1"/>
  <c r="DO64" i="7" s="1"/>
  <c r="DP64" i="7" s="1"/>
  <c r="DQ64" i="7" s="1"/>
  <c r="DR64" i="7" s="1"/>
  <c r="DS64" i="7" s="1"/>
  <c r="DT64" i="7" s="1"/>
  <c r="DU64" i="7" s="1"/>
  <c r="DV64" i="7" s="1"/>
  <c r="AP40" i="7"/>
  <c r="BB43" i="7"/>
  <c r="BC43" i="7" s="1"/>
  <c r="BD43" i="7" s="1"/>
  <c r="BE43" i="7" s="1"/>
  <c r="BF43" i="7" s="1"/>
  <c r="BG43" i="7" s="1"/>
  <c r="BH43" i="7" s="1"/>
  <c r="BI43" i="7" s="1"/>
  <c r="BJ43" i="7" s="1"/>
  <c r="BK43" i="7" s="1"/>
  <c r="BL43" i="7" s="1"/>
  <c r="BM43" i="7" s="1"/>
  <c r="BN43" i="7" s="1"/>
  <c r="BO43" i="7" s="1"/>
  <c r="BP43" i="7" s="1"/>
  <c r="BQ43" i="7" s="1"/>
  <c r="BR43" i="7" s="1"/>
  <c r="BS43" i="7" s="1"/>
  <c r="BT43" i="7" s="1"/>
  <c r="BU43" i="7" s="1"/>
  <c r="BV43" i="7" s="1"/>
  <c r="BW43" i="7" s="1"/>
  <c r="BX43" i="7" s="1"/>
  <c r="BY43" i="7" s="1"/>
  <c r="BZ43" i="7" s="1"/>
  <c r="CA43" i="7" s="1"/>
  <c r="CB43" i="7" s="1"/>
  <c r="CC43" i="7" s="1"/>
  <c r="CD43" i="7" s="1"/>
  <c r="CE43" i="7" s="1"/>
  <c r="CF43" i="7" s="1"/>
  <c r="CG43" i="7" s="1"/>
  <c r="CH43" i="7" s="1"/>
  <c r="CI43" i="7" s="1"/>
  <c r="CJ43" i="7" s="1"/>
  <c r="CK43" i="7" s="1"/>
  <c r="CL43" i="7" s="1"/>
  <c r="CM43" i="7" s="1"/>
  <c r="CN43" i="7" s="1"/>
  <c r="CO43" i="7" s="1"/>
  <c r="CP43" i="7" s="1"/>
  <c r="CQ43" i="7" s="1"/>
  <c r="CR43" i="7" s="1"/>
  <c r="CS43" i="7" s="1"/>
  <c r="CT43" i="7" s="1"/>
  <c r="CU43" i="7" s="1"/>
  <c r="CV43" i="7" s="1"/>
  <c r="CW43" i="7" s="1"/>
  <c r="CX43" i="7" s="1"/>
  <c r="CY43" i="7" s="1"/>
  <c r="CZ43" i="7" s="1"/>
  <c r="DA43" i="7" s="1"/>
  <c r="DB43" i="7" s="1"/>
  <c r="DC43" i="7" s="1"/>
  <c r="DD43" i="7" s="1"/>
  <c r="DE43" i="7" s="1"/>
  <c r="DF43" i="7" s="1"/>
  <c r="DG43" i="7" s="1"/>
  <c r="DH43" i="7" s="1"/>
  <c r="DI43" i="7" s="1"/>
  <c r="DJ43" i="7" s="1"/>
  <c r="DK43" i="7" s="1"/>
  <c r="DL43" i="7" s="1"/>
  <c r="DM43" i="7" s="1"/>
  <c r="DN43" i="7" s="1"/>
  <c r="DO43" i="7" s="1"/>
  <c r="DP43" i="7" s="1"/>
  <c r="DQ43" i="7" s="1"/>
  <c r="DR43" i="7" s="1"/>
  <c r="DS43" i="7" s="1"/>
  <c r="DT43" i="7" s="1"/>
  <c r="DU43" i="7" s="1"/>
  <c r="DV43" i="7" s="1"/>
  <c r="CA69" i="7"/>
  <c r="BN61" i="7"/>
  <c r="BM55" i="7"/>
  <c r="BN55" i="7" s="1"/>
  <c r="BO55" i="7" s="1"/>
  <c r="BP55" i="7" s="1"/>
  <c r="BQ55" i="7" s="1"/>
  <c r="AI28" i="7"/>
  <c r="AJ28" i="7" s="1"/>
  <c r="W19" i="7"/>
  <c r="X19" i="7" s="1"/>
  <c r="Y19" i="7" s="1"/>
  <c r="Z19" i="7" s="1"/>
  <c r="AA19" i="7" s="1"/>
  <c r="AB19" i="7" s="1"/>
  <c r="AC19" i="7" s="1"/>
  <c r="AD19" i="7" s="1"/>
  <c r="AE19" i="7" s="1"/>
  <c r="AF19" i="7" s="1"/>
  <c r="AG19" i="7" s="1"/>
  <c r="AH19" i="7" s="1"/>
  <c r="AI19" i="7" s="1"/>
  <c r="AJ19" i="7" s="1"/>
  <c r="AK19" i="7" s="1"/>
  <c r="AL19" i="7" s="1"/>
  <c r="AM19" i="7" s="1"/>
  <c r="AN19" i="7" s="1"/>
  <c r="AO19" i="7" s="1"/>
  <c r="AP19" i="7" s="1"/>
  <c r="AQ19" i="7" s="1"/>
  <c r="AR19" i="7" s="1"/>
  <c r="AS19" i="7" s="1"/>
  <c r="AT19" i="7" s="1"/>
  <c r="AU19" i="7" s="1"/>
  <c r="AV19" i="7" s="1"/>
  <c r="AW19" i="7" s="1"/>
  <c r="AX19" i="7" s="1"/>
  <c r="AY19" i="7" s="1"/>
  <c r="AZ19" i="7" s="1"/>
  <c r="BA19" i="7" s="1"/>
  <c r="BB19" i="7" s="1"/>
  <c r="BC19" i="7" s="1"/>
  <c r="BD19" i="7" s="1"/>
  <c r="BE19" i="7" s="1"/>
  <c r="BF19" i="7" s="1"/>
  <c r="BG19" i="7" s="1"/>
  <c r="BH19" i="7" s="1"/>
  <c r="BI19" i="7" s="1"/>
  <c r="BJ19" i="7" s="1"/>
  <c r="BK19" i="7" s="1"/>
  <c r="BL19" i="7" s="1"/>
  <c r="BM19" i="7" s="1"/>
  <c r="BN19" i="7" s="1"/>
  <c r="BO19" i="7" s="1"/>
  <c r="BP19" i="7" s="1"/>
  <c r="BQ19" i="7" s="1"/>
  <c r="BR19" i="7" s="1"/>
  <c r="BS19" i="7" s="1"/>
  <c r="BT19" i="7" s="1"/>
  <c r="BU19" i="7" s="1"/>
  <c r="BV19" i="7" s="1"/>
  <c r="BD53" i="7"/>
  <c r="BE53" i="7" s="1"/>
  <c r="BF53" i="7" s="1"/>
  <c r="BG53" i="7" s="1"/>
  <c r="BH53" i="7" s="1"/>
  <c r="BI53" i="7" s="1"/>
  <c r="BJ53" i="7" s="1"/>
  <c r="BK53" i="7" s="1"/>
  <c r="BL53" i="7" s="1"/>
  <c r="BM53" i="7" s="1"/>
  <c r="BN53" i="7" s="1"/>
  <c r="BO53" i="7" s="1"/>
  <c r="BP53" i="7" s="1"/>
  <c r="BQ53" i="7" s="1"/>
  <c r="BR53" i="7" s="1"/>
  <c r="BS53" i="7" s="1"/>
  <c r="BT53" i="7" s="1"/>
  <c r="BU53" i="7" s="1"/>
  <c r="BV53" i="7" s="1"/>
  <c r="BW53" i="7" s="1"/>
  <c r="BX53" i="7" s="1"/>
  <c r="BY53" i="7" s="1"/>
  <c r="BZ53" i="7" s="1"/>
  <c r="CA53" i="7" s="1"/>
  <c r="CB53" i="7" s="1"/>
  <c r="CC53" i="7" s="1"/>
  <c r="CD53" i="7" s="1"/>
  <c r="CE53" i="7" s="1"/>
  <c r="CF53" i="7" s="1"/>
  <c r="CG53" i="7" s="1"/>
  <c r="CH53" i="7" s="1"/>
  <c r="CI53" i="7" s="1"/>
  <c r="CJ53" i="7" s="1"/>
  <c r="CK53" i="7" s="1"/>
  <c r="CL53" i="7" s="1"/>
  <c r="CM53" i="7" s="1"/>
  <c r="CN53" i="7" s="1"/>
  <c r="CO53" i="7" s="1"/>
  <c r="CP53" i="7" s="1"/>
  <c r="CQ53" i="7" s="1"/>
  <c r="CR53" i="7" s="1"/>
  <c r="CS53" i="7" s="1"/>
  <c r="CT53" i="7" s="1"/>
  <c r="CU53" i="7" s="1"/>
  <c r="CV53" i="7" s="1"/>
  <c r="CW53" i="7" s="1"/>
  <c r="CX53" i="7" s="1"/>
  <c r="CY53" i="7" s="1"/>
  <c r="CZ53" i="7" s="1"/>
  <c r="DA53" i="7" s="1"/>
  <c r="DB53" i="7" s="1"/>
  <c r="DC53" i="7" s="1"/>
  <c r="DD53" i="7" s="1"/>
  <c r="DE53" i="7" s="1"/>
  <c r="DF53" i="7" s="1"/>
  <c r="DG53" i="7" s="1"/>
  <c r="DH53" i="7" s="1"/>
  <c r="DI53" i="7" s="1"/>
  <c r="DJ53" i="7" s="1"/>
  <c r="DK53" i="7" s="1"/>
  <c r="DL53" i="7" s="1"/>
  <c r="DM53" i="7" s="1"/>
  <c r="DN53" i="7" s="1"/>
  <c r="DO53" i="7" s="1"/>
  <c r="DP53" i="7" s="1"/>
  <c r="DQ53" i="7" s="1"/>
  <c r="DR53" i="7" s="1"/>
  <c r="DS53" i="7" s="1"/>
  <c r="DT53" i="7" s="1"/>
  <c r="DU53" i="7" s="1"/>
  <c r="DV53" i="7" s="1"/>
  <c r="U18" i="7"/>
  <c r="V18" i="7" s="1"/>
  <c r="W18" i="7" s="1"/>
  <c r="X18" i="7" s="1"/>
  <c r="Y18" i="7" s="1"/>
  <c r="Z18" i="7" s="1"/>
  <c r="AA18" i="7" s="1"/>
  <c r="AB18" i="7" s="1"/>
  <c r="AC18" i="7" s="1"/>
  <c r="AD18" i="7" s="1"/>
  <c r="AE18" i="7" s="1"/>
  <c r="AF18" i="7" s="1"/>
  <c r="AG18" i="7" s="1"/>
  <c r="AH18" i="7" s="1"/>
  <c r="AI18" i="7" s="1"/>
  <c r="AJ18" i="7" s="1"/>
  <c r="AK18" i="7" s="1"/>
  <c r="AL18" i="7" s="1"/>
  <c r="AM18" i="7" s="1"/>
  <c r="AN18" i="7" s="1"/>
  <c r="AO18" i="7" s="1"/>
  <c r="AP18" i="7" s="1"/>
  <c r="AX50" i="7"/>
  <c r="AY50" i="7" s="1"/>
  <c r="AZ50" i="7" s="1"/>
  <c r="BA50" i="7" s="1"/>
  <c r="BB50" i="7" s="1"/>
  <c r="BC50" i="7" s="1"/>
  <c r="BD50" i="7" s="1"/>
  <c r="BE50" i="7" s="1"/>
  <c r="BF50" i="7" s="1"/>
  <c r="BG50" i="7" s="1"/>
  <c r="BH50" i="7" s="1"/>
  <c r="BI50" i="7" s="1"/>
  <c r="BJ50" i="7" s="1"/>
  <c r="BK50" i="7" s="1"/>
  <c r="BL50" i="7" s="1"/>
  <c r="BM50" i="7" s="1"/>
  <c r="BN50" i="7" s="1"/>
  <c r="BO50" i="7" s="1"/>
  <c r="BP50" i="7" s="1"/>
  <c r="BQ50" i="7" s="1"/>
  <c r="BR50" i="7" s="1"/>
  <c r="BS50" i="7" s="1"/>
  <c r="BT50" i="7" s="1"/>
  <c r="BU50" i="7" s="1"/>
  <c r="BV50" i="7" s="1"/>
  <c r="BW50" i="7" s="1"/>
  <c r="BX50" i="7" s="1"/>
  <c r="BY50" i="7" s="1"/>
  <c r="BZ50" i="7" s="1"/>
  <c r="CA50" i="7" s="1"/>
  <c r="CB50" i="7" s="1"/>
  <c r="CC50" i="7" s="1"/>
  <c r="CD50" i="7" s="1"/>
  <c r="CE50" i="7" s="1"/>
  <c r="CF50" i="7" s="1"/>
  <c r="CG50" i="7" s="1"/>
  <c r="CH50" i="7" s="1"/>
  <c r="CI50" i="7" s="1"/>
  <c r="CJ50" i="7" s="1"/>
  <c r="CK50" i="7" s="1"/>
  <c r="CL50" i="7" s="1"/>
  <c r="CM50" i="7" s="1"/>
  <c r="CN50" i="7" s="1"/>
  <c r="CO50" i="7" s="1"/>
  <c r="CP50" i="7" s="1"/>
  <c r="CQ50" i="7" s="1"/>
  <c r="CR50" i="7" s="1"/>
  <c r="CS50" i="7" s="1"/>
  <c r="CT50" i="7" s="1"/>
  <c r="CU50" i="7" s="1"/>
  <c r="CV50" i="7" s="1"/>
  <c r="CW50" i="7" s="1"/>
  <c r="CX50" i="7" s="1"/>
  <c r="CY50" i="7" s="1"/>
  <c r="CZ50" i="7" s="1"/>
  <c r="DA50" i="7" s="1"/>
  <c r="DB50" i="7" s="1"/>
  <c r="DC50" i="7" s="1"/>
  <c r="DD50" i="7" s="1"/>
  <c r="DE50" i="7" s="1"/>
  <c r="DF50" i="7" s="1"/>
  <c r="DG50" i="7" s="1"/>
  <c r="DH50" i="7" s="1"/>
  <c r="DI50" i="7" s="1"/>
  <c r="DJ50" i="7" s="1"/>
  <c r="DK50" i="7" s="1"/>
  <c r="DL50" i="7" s="1"/>
  <c r="DM50" i="7" s="1"/>
  <c r="DN50" i="7" s="1"/>
  <c r="DO50" i="7" s="1"/>
  <c r="DP50" i="7" s="1"/>
  <c r="DQ50" i="7" s="1"/>
  <c r="DR50" i="7" s="1"/>
  <c r="DS50" i="7" s="1"/>
  <c r="DT50" i="7" s="1"/>
  <c r="DU50" i="7" s="1"/>
  <c r="DV50" i="7" s="1"/>
  <c r="AW47" i="7"/>
  <c r="AX47" i="7" s="1"/>
  <c r="AY47" i="7" s="1"/>
  <c r="AZ47" i="7" s="1"/>
  <c r="BA47" i="7" s="1"/>
  <c r="BB47" i="7" s="1"/>
  <c r="BC47" i="7" s="1"/>
  <c r="BD47" i="7" s="1"/>
  <c r="BE47" i="7" s="1"/>
  <c r="BF47" i="7" s="1"/>
  <c r="BG47" i="7" s="1"/>
  <c r="BH47" i="7" s="1"/>
  <c r="BI47" i="7" s="1"/>
  <c r="BJ47" i="7" s="1"/>
  <c r="BK47" i="7" s="1"/>
  <c r="BL47" i="7" s="1"/>
  <c r="BM47" i="7" s="1"/>
  <c r="BN47" i="7" s="1"/>
  <c r="BO47" i="7" s="1"/>
  <c r="BP47" i="7" s="1"/>
  <c r="BQ47" i="7" s="1"/>
  <c r="BR47" i="7" s="1"/>
  <c r="BS47" i="7" s="1"/>
  <c r="BT47" i="7" s="1"/>
  <c r="BU47" i="7" s="1"/>
  <c r="BV47" i="7" s="1"/>
  <c r="BW47" i="7" s="1"/>
  <c r="BX47" i="7" s="1"/>
  <c r="BY47" i="7" s="1"/>
  <c r="BZ47" i="7" s="1"/>
  <c r="CA47" i="7" s="1"/>
  <c r="CB47" i="7" s="1"/>
  <c r="CC47" i="7" s="1"/>
  <c r="CD47" i="7" s="1"/>
  <c r="CE47" i="7" s="1"/>
  <c r="CF47" i="7" s="1"/>
  <c r="CG47" i="7" s="1"/>
  <c r="CH47" i="7" s="1"/>
  <c r="CI47" i="7" s="1"/>
  <c r="CJ47" i="7" s="1"/>
  <c r="CK47" i="7" s="1"/>
  <c r="CL47" i="7" s="1"/>
  <c r="CM47" i="7" s="1"/>
  <c r="CN47" i="7" s="1"/>
  <c r="CO47" i="7" s="1"/>
  <c r="CP47" i="7" s="1"/>
  <c r="CQ47" i="7" s="1"/>
  <c r="CR47" i="7" s="1"/>
  <c r="CS47" i="7" s="1"/>
  <c r="CT47" i="7" s="1"/>
  <c r="CU47" i="7" s="1"/>
  <c r="CV47" i="7" s="1"/>
  <c r="CW47" i="7" s="1"/>
  <c r="CX47" i="7" s="1"/>
  <c r="CY47" i="7" s="1"/>
  <c r="CZ47" i="7" s="1"/>
  <c r="DA47" i="7" s="1"/>
  <c r="DB47" i="7" s="1"/>
  <c r="DC47" i="7" s="1"/>
  <c r="DD47" i="7" s="1"/>
  <c r="DE47" i="7" s="1"/>
  <c r="DF47" i="7" s="1"/>
  <c r="DG47" i="7" s="1"/>
  <c r="DH47" i="7" s="1"/>
  <c r="DI47" i="7" s="1"/>
  <c r="DJ47" i="7" s="1"/>
  <c r="DK47" i="7" s="1"/>
  <c r="DL47" i="7" s="1"/>
  <c r="DM47" i="7" s="1"/>
  <c r="DN47" i="7" s="1"/>
  <c r="DO47" i="7" s="1"/>
  <c r="DP47" i="7" s="1"/>
  <c r="DQ47" i="7" s="1"/>
  <c r="DR47" i="7" s="1"/>
  <c r="DS47" i="7" s="1"/>
  <c r="DT47" i="7" s="1"/>
  <c r="DU47" i="7" s="1"/>
  <c r="DV47" i="7" s="1"/>
  <c r="AQ38" i="7"/>
  <c r="AR38" i="7" s="1"/>
  <c r="AS38" i="7" s="1"/>
  <c r="AT38" i="7" s="1"/>
  <c r="AU38" i="7" s="1"/>
  <c r="AV38" i="7" s="1"/>
  <c r="AW38" i="7" s="1"/>
  <c r="AX38" i="7" s="1"/>
  <c r="AY38" i="7" s="1"/>
  <c r="AZ38" i="7" s="1"/>
  <c r="BA38" i="7" s="1"/>
  <c r="BB38" i="7" s="1"/>
  <c r="Z23" i="7"/>
  <c r="AA23" i="7" s="1"/>
  <c r="AB23" i="7" s="1"/>
  <c r="AC23" i="7" s="1"/>
  <c r="AD23" i="7" s="1"/>
  <c r="AE23" i="7" s="1"/>
  <c r="AF23" i="7" s="1"/>
  <c r="AG23" i="7" s="1"/>
  <c r="AH23" i="7" s="1"/>
  <c r="AI23" i="7" s="1"/>
  <c r="AJ23" i="7" s="1"/>
  <c r="AK23" i="7" s="1"/>
  <c r="AL23" i="7" s="1"/>
  <c r="AM23" i="7" s="1"/>
  <c r="AN23" i="7" s="1"/>
  <c r="AO23" i="7" s="1"/>
  <c r="AP23" i="7" s="1"/>
  <c r="AQ23" i="7" s="1"/>
  <c r="AR23" i="7" s="1"/>
  <c r="AS23" i="7" s="1"/>
  <c r="AT23" i="7" s="1"/>
  <c r="AU23" i="7" s="1"/>
  <c r="AV23" i="7" s="1"/>
  <c r="AW23" i="7" s="1"/>
  <c r="AX23" i="7" s="1"/>
  <c r="AY23" i="7" s="1"/>
  <c r="AZ23" i="7" s="1"/>
  <c r="BA23" i="7" s="1"/>
  <c r="BB23" i="7" s="1"/>
  <c r="BC23" i="7" s="1"/>
  <c r="BD23" i="7" s="1"/>
  <c r="BE23" i="7" s="1"/>
  <c r="BF23" i="7" s="1"/>
  <c r="BG23" i="7" s="1"/>
  <c r="BH23" i="7" s="1"/>
  <c r="BI23" i="7" s="1"/>
  <c r="BJ23" i="7" s="1"/>
  <c r="BK23" i="7" s="1"/>
  <c r="BL23" i="7" s="1"/>
  <c r="BM23" i="7" s="1"/>
  <c r="BN23" i="7" s="1"/>
  <c r="BO23" i="7" s="1"/>
  <c r="BP23" i="7" s="1"/>
  <c r="BQ23" i="7" s="1"/>
  <c r="BR23" i="7" s="1"/>
  <c r="BS23" i="7" s="1"/>
  <c r="BT23" i="7" s="1"/>
  <c r="BU23" i="7" s="1"/>
  <c r="BV23" i="7" s="1"/>
  <c r="BW23" i="7" s="1"/>
  <c r="BX23" i="7" s="1"/>
  <c r="BY23" i="7" s="1"/>
  <c r="BZ23" i="7" s="1"/>
  <c r="CA23" i="7" s="1"/>
  <c r="CB23" i="7" s="1"/>
  <c r="CC23" i="7" s="1"/>
  <c r="CD23" i="7" s="1"/>
  <c r="CE23" i="7" s="1"/>
  <c r="CF23" i="7" s="1"/>
  <c r="CG23" i="7" s="1"/>
  <c r="CH23" i="7" s="1"/>
  <c r="CI23" i="7" s="1"/>
  <c r="CJ23" i="7" s="1"/>
  <c r="CK23" i="7" s="1"/>
  <c r="CL23" i="7" s="1"/>
  <c r="CM23" i="7" s="1"/>
  <c r="CN23" i="7" s="1"/>
  <c r="CO23" i="7" s="1"/>
  <c r="CP23" i="7" s="1"/>
  <c r="CQ23" i="7" s="1"/>
  <c r="CR23" i="7" s="1"/>
  <c r="CS23" i="7" s="1"/>
  <c r="CT23" i="7" s="1"/>
  <c r="CU23" i="7" s="1"/>
  <c r="CV23" i="7" s="1"/>
  <c r="CW23" i="7" s="1"/>
  <c r="CX23" i="7" s="1"/>
  <c r="CY23" i="7" s="1"/>
  <c r="CZ23" i="7" s="1"/>
  <c r="DA23" i="7" s="1"/>
  <c r="DB23" i="7" s="1"/>
  <c r="DC23" i="7" s="1"/>
  <c r="DD23" i="7" s="1"/>
  <c r="DE23" i="7" s="1"/>
  <c r="DF23" i="7" s="1"/>
  <c r="DG23" i="7" s="1"/>
  <c r="DH23" i="7" s="1"/>
  <c r="DI23" i="7" s="1"/>
  <c r="DJ23" i="7" s="1"/>
  <c r="DK23" i="7" s="1"/>
  <c r="DL23" i="7" s="1"/>
  <c r="DM23" i="7" s="1"/>
  <c r="DN23" i="7" s="1"/>
  <c r="DO23" i="7" s="1"/>
  <c r="DP23" i="7" s="1"/>
  <c r="DQ23" i="7" s="1"/>
  <c r="DR23" i="7" s="1"/>
  <c r="DS23" i="7" s="1"/>
  <c r="DT23" i="7" s="1"/>
  <c r="DU23" i="7" s="1"/>
  <c r="DV23" i="7" s="1"/>
  <c r="BK56" i="7"/>
  <c r="BL56" i="7" s="1"/>
  <c r="BM56" i="7" s="1"/>
  <c r="BN56" i="7" s="1"/>
  <c r="BO56" i="7" s="1"/>
  <c r="BP56" i="7" s="1"/>
  <c r="BQ56" i="7" s="1"/>
  <c r="BR56" i="7" s="1"/>
  <c r="BS56" i="7" s="1"/>
  <c r="BT56" i="7" s="1"/>
  <c r="BU56" i="7" s="1"/>
  <c r="BV56" i="7" s="1"/>
  <c r="BW56" i="7" s="1"/>
  <c r="BX56" i="7" s="1"/>
  <c r="BY56" i="7" s="1"/>
  <c r="BZ56" i="7" s="1"/>
  <c r="CA56" i="7" s="1"/>
  <c r="CB56" i="7" s="1"/>
  <c r="CC56" i="7" s="1"/>
  <c r="CD56" i="7" s="1"/>
  <c r="CE56" i="7" s="1"/>
  <c r="CF56" i="7" s="1"/>
  <c r="CG56" i="7" s="1"/>
  <c r="CH56" i="7" s="1"/>
  <c r="CI56" i="7" s="1"/>
  <c r="CJ56" i="7" s="1"/>
  <c r="CK56" i="7" s="1"/>
  <c r="CL56" i="7" s="1"/>
  <c r="CM56" i="7" s="1"/>
  <c r="CN56" i="7" s="1"/>
  <c r="CO56" i="7" s="1"/>
  <c r="CP56" i="7" s="1"/>
  <c r="CQ56" i="7" s="1"/>
  <c r="CR56" i="7" s="1"/>
  <c r="CS56" i="7" s="1"/>
  <c r="CT56" i="7" s="1"/>
  <c r="CU56" i="7" s="1"/>
  <c r="CV56" i="7" s="1"/>
  <c r="CW56" i="7" s="1"/>
  <c r="CX56" i="7" s="1"/>
  <c r="CY56" i="7" s="1"/>
  <c r="CZ56" i="7" s="1"/>
  <c r="DA56" i="7" s="1"/>
  <c r="DB56" i="7" s="1"/>
  <c r="DC56" i="7" s="1"/>
  <c r="DD56" i="7" s="1"/>
  <c r="DE56" i="7" s="1"/>
  <c r="DF56" i="7" s="1"/>
  <c r="DG56" i="7" s="1"/>
  <c r="DH56" i="7" s="1"/>
  <c r="DI56" i="7" s="1"/>
  <c r="DJ56" i="7" s="1"/>
  <c r="DK56" i="7" s="1"/>
  <c r="DL56" i="7" s="1"/>
  <c r="DM56" i="7" s="1"/>
  <c r="DN56" i="7" s="1"/>
  <c r="DO56" i="7" s="1"/>
  <c r="DP56" i="7" s="1"/>
  <c r="DQ56" i="7" s="1"/>
  <c r="DR56" i="7" s="1"/>
  <c r="DS56" i="7" s="1"/>
  <c r="DT56" i="7" s="1"/>
  <c r="DU56" i="7" s="1"/>
  <c r="DV56" i="7" s="1"/>
  <c r="BH51" i="7"/>
  <c r="BI51" i="7" s="1"/>
  <c r="BJ51" i="7" s="1"/>
  <c r="BK51" i="7" s="1"/>
  <c r="BL51" i="7" s="1"/>
  <c r="BK59" i="7"/>
  <c r="BL59" i="7" s="1"/>
  <c r="BM59" i="7" s="1"/>
  <c r="BN59" i="7" s="1"/>
  <c r="BO59" i="7" s="1"/>
  <c r="BP59" i="7" s="1"/>
  <c r="BQ59" i="7" s="1"/>
  <c r="BR59" i="7" s="1"/>
  <c r="BS59" i="7" s="1"/>
  <c r="BT59" i="7" s="1"/>
  <c r="BU59" i="7" s="1"/>
  <c r="BV59" i="7" s="1"/>
  <c r="BW59" i="7" s="1"/>
  <c r="BX59" i="7" s="1"/>
  <c r="BY59" i="7" s="1"/>
  <c r="BZ59" i="7" s="1"/>
  <c r="CA59" i="7" s="1"/>
  <c r="CB59" i="7" s="1"/>
  <c r="CC59" i="7" s="1"/>
  <c r="CD59" i="7" s="1"/>
  <c r="CE59" i="7" s="1"/>
  <c r="CF59" i="7" s="1"/>
  <c r="CG59" i="7" s="1"/>
  <c r="CH59" i="7" s="1"/>
  <c r="CI59" i="7" s="1"/>
  <c r="CJ59" i="7" s="1"/>
  <c r="CK59" i="7" s="1"/>
  <c r="CL59" i="7" s="1"/>
  <c r="CM59" i="7" s="1"/>
  <c r="CN59" i="7" s="1"/>
  <c r="CO59" i="7" s="1"/>
  <c r="CP59" i="7" s="1"/>
  <c r="CQ59" i="7" s="1"/>
  <c r="CR59" i="7" s="1"/>
  <c r="CS59" i="7" s="1"/>
  <c r="CT59" i="7" s="1"/>
  <c r="CU59" i="7" s="1"/>
  <c r="CV59" i="7" s="1"/>
  <c r="CW59" i="7" s="1"/>
  <c r="CX59" i="7" s="1"/>
  <c r="CY59" i="7" s="1"/>
  <c r="CZ59" i="7" s="1"/>
  <c r="DA59" i="7" s="1"/>
  <c r="DB59" i="7" s="1"/>
  <c r="DC59" i="7" s="1"/>
  <c r="DD59" i="7" s="1"/>
  <c r="DE59" i="7" s="1"/>
  <c r="DF59" i="7" s="1"/>
  <c r="DG59" i="7" s="1"/>
  <c r="DH59" i="7" s="1"/>
  <c r="DI59" i="7" s="1"/>
  <c r="DJ59" i="7" s="1"/>
  <c r="DK59" i="7" s="1"/>
  <c r="DL59" i="7" s="1"/>
  <c r="DM59" i="7" s="1"/>
  <c r="DN59" i="7" s="1"/>
  <c r="DO59" i="7" s="1"/>
  <c r="DP59" i="7" s="1"/>
  <c r="DQ59" i="7" s="1"/>
  <c r="DR59" i="7" s="1"/>
  <c r="DS59" i="7" s="1"/>
  <c r="DT59" i="7" s="1"/>
  <c r="DU59" i="7" s="1"/>
  <c r="DV59" i="7" s="1"/>
  <c r="AW46" i="7"/>
  <c r="AX46" i="7" s="1"/>
  <c r="AY46" i="7" s="1"/>
  <c r="AZ46" i="7" s="1"/>
  <c r="BA46" i="7" s="1"/>
  <c r="BB46" i="7" s="1"/>
  <c r="BC46" i="7" s="1"/>
  <c r="BD46" i="7" s="1"/>
  <c r="BE46" i="7" s="1"/>
  <c r="BF46" i="7" s="1"/>
  <c r="BG46" i="7" s="1"/>
  <c r="BH46" i="7" s="1"/>
  <c r="BI46" i="7" s="1"/>
  <c r="BJ46" i="7" s="1"/>
  <c r="BK46" i="7" s="1"/>
  <c r="BL46" i="7" s="1"/>
  <c r="BM46" i="7" s="1"/>
  <c r="BN46" i="7" s="1"/>
  <c r="BO46" i="7" s="1"/>
  <c r="BP46" i="7" s="1"/>
  <c r="BQ46" i="7" s="1"/>
  <c r="BR46" i="7" s="1"/>
  <c r="BS46" i="7" s="1"/>
  <c r="BT46" i="7" s="1"/>
  <c r="BU46" i="7" s="1"/>
  <c r="BV46" i="7" s="1"/>
  <c r="BW46" i="7" s="1"/>
  <c r="BX46" i="7" s="1"/>
  <c r="BY46" i="7" s="1"/>
  <c r="BZ46" i="7" s="1"/>
  <c r="CA46" i="7" s="1"/>
  <c r="CB46" i="7" s="1"/>
  <c r="CC46" i="7" s="1"/>
  <c r="CD46" i="7" s="1"/>
  <c r="CE46" i="7" s="1"/>
  <c r="CF46" i="7" s="1"/>
  <c r="CG46" i="7" s="1"/>
  <c r="CH46" i="7" s="1"/>
  <c r="CI46" i="7" s="1"/>
  <c r="CJ46" i="7" s="1"/>
  <c r="CK46" i="7" s="1"/>
  <c r="CL46" i="7" s="1"/>
  <c r="CM46" i="7" s="1"/>
  <c r="CN46" i="7" s="1"/>
  <c r="CO46" i="7" s="1"/>
  <c r="CP46" i="7" s="1"/>
  <c r="CQ46" i="7" s="1"/>
  <c r="CR46" i="7" s="1"/>
  <c r="CS46" i="7" s="1"/>
  <c r="CT46" i="7" s="1"/>
  <c r="CU46" i="7" s="1"/>
  <c r="CV46" i="7" s="1"/>
  <c r="CW46" i="7" s="1"/>
  <c r="CX46" i="7" s="1"/>
  <c r="CY46" i="7" s="1"/>
  <c r="CZ46" i="7" s="1"/>
  <c r="DA46" i="7" s="1"/>
  <c r="DB46" i="7" s="1"/>
  <c r="DC46" i="7" s="1"/>
  <c r="DD46" i="7" s="1"/>
  <c r="DE46" i="7" s="1"/>
  <c r="DF46" i="7" s="1"/>
  <c r="DG46" i="7" s="1"/>
  <c r="DH46" i="7" s="1"/>
  <c r="DI46" i="7" s="1"/>
  <c r="DJ46" i="7" s="1"/>
  <c r="DK46" i="7" s="1"/>
  <c r="DL46" i="7" s="1"/>
  <c r="DM46" i="7" s="1"/>
  <c r="DN46" i="7" s="1"/>
  <c r="DO46" i="7" s="1"/>
  <c r="DP46" i="7" s="1"/>
  <c r="DQ46" i="7" s="1"/>
  <c r="DR46" i="7" s="1"/>
  <c r="DS46" i="7" s="1"/>
  <c r="DT46" i="7" s="1"/>
  <c r="DU46" i="7" s="1"/>
  <c r="DV46" i="7" s="1"/>
  <c r="AZ16" i="7" l="1"/>
  <c r="BA16" i="7" s="1"/>
  <c r="BB16" i="7" s="1"/>
  <c r="BC16" i="7" s="1"/>
  <c r="BD16" i="7" s="1"/>
  <c r="BE16" i="7" s="1"/>
  <c r="BF16" i="7" s="1"/>
  <c r="BG16" i="7" s="1"/>
  <c r="BH16" i="7" s="1"/>
  <c r="BI16" i="7" s="1"/>
  <c r="BJ16" i="7" s="1"/>
  <c r="BK16" i="7" s="1"/>
  <c r="BL16" i="7" s="1"/>
  <c r="BM16" i="7" s="1"/>
  <c r="BN16" i="7" s="1"/>
  <c r="BO16" i="7" s="1"/>
  <c r="BP16" i="7" s="1"/>
  <c r="BQ16" i="7" s="1"/>
  <c r="BR16" i="7" s="1"/>
  <c r="BS16" i="7" s="1"/>
  <c r="BT16" i="7" s="1"/>
  <c r="BU16" i="7" s="1"/>
  <c r="BV16" i="7" s="1"/>
  <c r="BW16" i="7" s="1"/>
  <c r="BX16" i="7" s="1"/>
  <c r="BY16" i="7" s="1"/>
  <c r="BZ16" i="7" s="1"/>
  <c r="CA16" i="7" s="1"/>
  <c r="CB16" i="7" s="1"/>
  <c r="CC16" i="7" s="1"/>
  <c r="CD16" i="7" s="1"/>
  <c r="CE16" i="7" s="1"/>
  <c r="CF16" i="7" s="1"/>
  <c r="CG16" i="7" s="1"/>
  <c r="CH16" i="7" s="1"/>
  <c r="CI16" i="7" s="1"/>
  <c r="CJ16" i="7" s="1"/>
  <c r="CK16" i="7" s="1"/>
  <c r="CL16" i="7" s="1"/>
  <c r="CM16" i="7" s="1"/>
  <c r="CN16" i="7" s="1"/>
  <c r="CO16" i="7" s="1"/>
  <c r="CP16" i="7" s="1"/>
  <c r="CQ16" i="7" s="1"/>
  <c r="CR16" i="7" s="1"/>
  <c r="CS16" i="7" s="1"/>
  <c r="CT16" i="7" s="1"/>
  <c r="CU16" i="7" s="1"/>
  <c r="CV16" i="7" s="1"/>
  <c r="CW16" i="7" s="1"/>
  <c r="CX16" i="7" s="1"/>
  <c r="CY16" i="7" s="1"/>
  <c r="CZ16" i="7" s="1"/>
  <c r="DA16" i="7" s="1"/>
  <c r="DB16" i="7" s="1"/>
  <c r="DC16" i="7" s="1"/>
  <c r="DD16" i="7" s="1"/>
  <c r="DE16" i="7" s="1"/>
  <c r="DF16" i="7" s="1"/>
  <c r="DG16" i="7" s="1"/>
  <c r="DH16" i="7" s="1"/>
  <c r="DI16" i="7" s="1"/>
  <c r="DJ16" i="7" s="1"/>
  <c r="DK16" i="7" s="1"/>
  <c r="DL16" i="7" s="1"/>
  <c r="DM16" i="7" s="1"/>
  <c r="DN16" i="7" s="1"/>
  <c r="DO16" i="7" s="1"/>
  <c r="DP16" i="7" s="1"/>
  <c r="DQ16" i="7" s="1"/>
  <c r="DR16" i="7" s="1"/>
  <c r="DS16" i="7" s="1"/>
  <c r="DT16" i="7" s="1"/>
  <c r="DU16" i="7" s="1"/>
  <c r="DV16" i="7" s="1"/>
  <c r="DM110" i="7"/>
  <c r="DN110" i="7" s="1"/>
  <c r="P12" i="7"/>
  <c r="Z24" i="6" s="1"/>
  <c r="Z25" i="6" s="1"/>
  <c r="CG72" i="7"/>
  <c r="CH72" i="7" s="1"/>
  <c r="CI72" i="7" s="1"/>
  <c r="CJ72" i="7" s="1"/>
  <c r="CK72" i="7" s="1"/>
  <c r="CL72" i="7" s="1"/>
  <c r="CM72" i="7" s="1"/>
  <c r="CN72" i="7" s="1"/>
  <c r="CO72" i="7" s="1"/>
  <c r="CP72" i="7" s="1"/>
  <c r="CQ72" i="7" s="1"/>
  <c r="CR72" i="7" s="1"/>
  <c r="CS72" i="7" s="1"/>
  <c r="CT72" i="7" s="1"/>
  <c r="CU72" i="7" s="1"/>
  <c r="CV72" i="7" s="1"/>
  <c r="CW72" i="7" s="1"/>
  <c r="CX72" i="7" s="1"/>
  <c r="CY72" i="7" s="1"/>
  <c r="CZ72" i="7" s="1"/>
  <c r="DA72" i="7" s="1"/>
  <c r="DB72" i="7" s="1"/>
  <c r="DC72" i="7" s="1"/>
  <c r="DD72" i="7" s="1"/>
  <c r="DE72" i="7" s="1"/>
  <c r="DF72" i="7" s="1"/>
  <c r="DG72" i="7" s="1"/>
  <c r="DH72" i="7" s="1"/>
  <c r="DI72" i="7" s="1"/>
  <c r="DJ72" i="7" s="1"/>
  <c r="DK72" i="7" s="1"/>
  <c r="DL72" i="7" s="1"/>
  <c r="DM72" i="7" s="1"/>
  <c r="DN72" i="7" s="1"/>
  <c r="DO72" i="7" s="1"/>
  <c r="DP72" i="7" s="1"/>
  <c r="DQ72" i="7" s="1"/>
  <c r="DR72" i="7" s="1"/>
  <c r="DS72" i="7" s="1"/>
  <c r="DT72" i="7" s="1"/>
  <c r="DU72" i="7" s="1"/>
  <c r="DV72" i="7" s="1"/>
  <c r="BM51" i="7"/>
  <c r="BN51" i="7" s="1"/>
  <c r="BO51" i="7" s="1"/>
  <c r="BP51" i="7" s="1"/>
  <c r="BQ51" i="7" s="1"/>
  <c r="BR51" i="7" s="1"/>
  <c r="BS51" i="7" s="1"/>
  <c r="BT51" i="7" s="1"/>
  <c r="BU51" i="7" s="1"/>
  <c r="BV51" i="7" s="1"/>
  <c r="BW51" i="7" s="1"/>
  <c r="BX51" i="7" s="1"/>
  <c r="BY51" i="7" s="1"/>
  <c r="BZ51" i="7" s="1"/>
  <c r="CA51" i="7" s="1"/>
  <c r="CB51" i="7" s="1"/>
  <c r="CC51" i="7" s="1"/>
  <c r="CD51" i="7" s="1"/>
  <c r="CE51" i="7" s="1"/>
  <c r="CF51" i="7" s="1"/>
  <c r="CG51" i="7" s="1"/>
  <c r="CH51" i="7" s="1"/>
  <c r="CI51" i="7" s="1"/>
  <c r="CJ51" i="7" s="1"/>
  <c r="CK51" i="7" s="1"/>
  <c r="CL51" i="7" s="1"/>
  <c r="CM51" i="7" s="1"/>
  <c r="CN51" i="7" s="1"/>
  <c r="CO51" i="7" s="1"/>
  <c r="CP51" i="7" s="1"/>
  <c r="CQ51" i="7" s="1"/>
  <c r="CR51" i="7" s="1"/>
  <c r="CS51" i="7" s="1"/>
  <c r="CT51" i="7" s="1"/>
  <c r="CU51" i="7" s="1"/>
  <c r="CV51" i="7" s="1"/>
  <c r="CW51" i="7" s="1"/>
  <c r="CX51" i="7" s="1"/>
  <c r="CY51" i="7" s="1"/>
  <c r="CZ51" i="7" s="1"/>
  <c r="DA51" i="7" s="1"/>
  <c r="DB51" i="7" s="1"/>
  <c r="DC51" i="7" s="1"/>
  <c r="DD51" i="7" s="1"/>
  <c r="DE51" i="7" s="1"/>
  <c r="DF51" i="7" s="1"/>
  <c r="DG51" i="7" s="1"/>
  <c r="DH51" i="7" s="1"/>
  <c r="DI51" i="7" s="1"/>
  <c r="DJ51" i="7" s="1"/>
  <c r="DK51" i="7" s="1"/>
  <c r="DL51" i="7" s="1"/>
  <c r="DM51" i="7" s="1"/>
  <c r="DN51" i="7" s="1"/>
  <c r="DO51" i="7" s="1"/>
  <c r="DP51" i="7" s="1"/>
  <c r="DQ51" i="7" s="1"/>
  <c r="DR51" i="7" s="1"/>
  <c r="DS51" i="7" s="1"/>
  <c r="DT51" i="7" s="1"/>
  <c r="DU51" i="7" s="1"/>
  <c r="DV51" i="7" s="1"/>
  <c r="AK28" i="7"/>
  <c r="AL28" i="7" s="1"/>
  <c r="AM28" i="7" s="1"/>
  <c r="AN28" i="7" s="1"/>
  <c r="AO28" i="7" s="1"/>
  <c r="AP28" i="7" s="1"/>
  <c r="AQ28" i="7" s="1"/>
  <c r="AR28" i="7" s="1"/>
  <c r="AS28" i="7" s="1"/>
  <c r="AT28" i="7" s="1"/>
  <c r="AU28" i="7" s="1"/>
  <c r="AV28" i="7" s="1"/>
  <c r="AW28" i="7" s="1"/>
  <c r="AX28" i="7" s="1"/>
  <c r="AY28" i="7" s="1"/>
  <c r="AZ28" i="7" s="1"/>
  <c r="BA28" i="7" s="1"/>
  <c r="BB28" i="7" s="1"/>
  <c r="BC28" i="7" s="1"/>
  <c r="BD28" i="7" s="1"/>
  <c r="BE28" i="7" s="1"/>
  <c r="BF28" i="7" s="1"/>
  <c r="BG28" i="7" s="1"/>
  <c r="BH28" i="7" s="1"/>
  <c r="BI28" i="7" s="1"/>
  <c r="BJ28" i="7" s="1"/>
  <c r="BK28" i="7" s="1"/>
  <c r="BL28" i="7" s="1"/>
  <c r="BM28" i="7" s="1"/>
  <c r="BN28" i="7" s="1"/>
  <c r="BO28" i="7" s="1"/>
  <c r="BP28" i="7" s="1"/>
  <c r="BQ28" i="7" s="1"/>
  <c r="BR28" i="7" s="1"/>
  <c r="BS28" i="7" s="1"/>
  <c r="BT28" i="7" s="1"/>
  <c r="BU28" i="7" s="1"/>
  <c r="BV28" i="7" s="1"/>
  <c r="BW28" i="7" s="1"/>
  <c r="BX28" i="7" s="1"/>
  <c r="BY28" i="7" s="1"/>
  <c r="BZ28" i="7" s="1"/>
  <c r="CA28" i="7" s="1"/>
  <c r="CB28" i="7" s="1"/>
  <c r="CC28" i="7" s="1"/>
  <c r="CD28" i="7" s="1"/>
  <c r="CE28" i="7" s="1"/>
  <c r="CF28" i="7" s="1"/>
  <c r="CG28" i="7" s="1"/>
  <c r="CH28" i="7" s="1"/>
  <c r="CI28" i="7" s="1"/>
  <c r="CJ28" i="7" s="1"/>
  <c r="CK28" i="7" s="1"/>
  <c r="CL28" i="7" s="1"/>
  <c r="CM28" i="7" s="1"/>
  <c r="CN28" i="7" s="1"/>
  <c r="CO28" i="7" s="1"/>
  <c r="CP28" i="7" s="1"/>
  <c r="CQ28" i="7" s="1"/>
  <c r="CR28" i="7" s="1"/>
  <c r="CS28" i="7" s="1"/>
  <c r="CT28" i="7" s="1"/>
  <c r="CU28" i="7" s="1"/>
  <c r="CV28" i="7" s="1"/>
  <c r="CW28" i="7" s="1"/>
  <c r="CX28" i="7" s="1"/>
  <c r="CY28" i="7" s="1"/>
  <c r="CZ28" i="7" s="1"/>
  <c r="DA28" i="7" s="1"/>
  <c r="DB28" i="7" s="1"/>
  <c r="DC28" i="7" s="1"/>
  <c r="DD28" i="7" s="1"/>
  <c r="DE28" i="7" s="1"/>
  <c r="DF28" i="7" s="1"/>
  <c r="DG28" i="7" s="1"/>
  <c r="DH28" i="7" s="1"/>
  <c r="DI28" i="7" s="1"/>
  <c r="DJ28" i="7" s="1"/>
  <c r="DK28" i="7" s="1"/>
  <c r="DL28" i="7" s="1"/>
  <c r="DM28" i="7" s="1"/>
  <c r="DN28" i="7" s="1"/>
  <c r="DO28" i="7" s="1"/>
  <c r="DP28" i="7" s="1"/>
  <c r="DQ28" i="7" s="1"/>
  <c r="DR28" i="7" s="1"/>
  <c r="DS28" i="7" s="1"/>
  <c r="DT28" i="7" s="1"/>
  <c r="DU28" i="7" s="1"/>
  <c r="DV28" i="7" s="1"/>
  <c r="AQ36" i="7"/>
  <c r="AR36" i="7" s="1"/>
  <c r="AS36" i="7" s="1"/>
  <c r="AT36" i="7" s="1"/>
  <c r="AU36" i="7" s="1"/>
  <c r="AV36" i="7" s="1"/>
  <c r="AW36" i="7" s="1"/>
  <c r="AX36" i="7" s="1"/>
  <c r="AY36" i="7" s="1"/>
  <c r="AZ36" i="7" s="1"/>
  <c r="BA36" i="7" s="1"/>
  <c r="BB36" i="7" s="1"/>
  <c r="BC36" i="7" s="1"/>
  <c r="BD36" i="7" s="1"/>
  <c r="BE36" i="7" s="1"/>
  <c r="BF36" i="7" s="1"/>
  <c r="BG36" i="7" s="1"/>
  <c r="BH36" i="7" s="1"/>
  <c r="BI36" i="7" s="1"/>
  <c r="BJ36" i="7" s="1"/>
  <c r="BK36" i="7" s="1"/>
  <c r="BL36" i="7" s="1"/>
  <c r="BM36" i="7" s="1"/>
  <c r="BN36" i="7" s="1"/>
  <c r="BO36" i="7" s="1"/>
  <c r="BP36" i="7" s="1"/>
  <c r="BQ36" i="7" s="1"/>
  <c r="BR36" i="7" s="1"/>
  <c r="BS36" i="7" s="1"/>
  <c r="BT36" i="7" s="1"/>
  <c r="BU36" i="7" s="1"/>
  <c r="BV36" i="7" s="1"/>
  <c r="BW36" i="7" s="1"/>
  <c r="BX36" i="7" s="1"/>
  <c r="BY36" i="7" s="1"/>
  <c r="BZ36" i="7" s="1"/>
  <c r="CA36" i="7" s="1"/>
  <c r="CB36" i="7" s="1"/>
  <c r="CC36" i="7" s="1"/>
  <c r="CD36" i="7" s="1"/>
  <c r="CE36" i="7" s="1"/>
  <c r="CF36" i="7" s="1"/>
  <c r="CG36" i="7" s="1"/>
  <c r="CH36" i="7" s="1"/>
  <c r="CI36" i="7" s="1"/>
  <c r="CJ36" i="7" s="1"/>
  <c r="CK36" i="7" s="1"/>
  <c r="CL36" i="7" s="1"/>
  <c r="CM36" i="7" s="1"/>
  <c r="CN36" i="7" s="1"/>
  <c r="CO36" i="7" s="1"/>
  <c r="CP36" i="7" s="1"/>
  <c r="CQ36" i="7" s="1"/>
  <c r="CR36" i="7" s="1"/>
  <c r="CS36" i="7" s="1"/>
  <c r="CT36" i="7" s="1"/>
  <c r="CU36" i="7" s="1"/>
  <c r="CV36" i="7" s="1"/>
  <c r="CW36" i="7" s="1"/>
  <c r="CX36" i="7" s="1"/>
  <c r="CY36" i="7" s="1"/>
  <c r="CZ36" i="7" s="1"/>
  <c r="DA36" i="7" s="1"/>
  <c r="DB36" i="7" s="1"/>
  <c r="DC36" i="7" s="1"/>
  <c r="DD36" i="7" s="1"/>
  <c r="DE36" i="7" s="1"/>
  <c r="DF36" i="7" s="1"/>
  <c r="DG36" i="7" s="1"/>
  <c r="DH36" i="7" s="1"/>
  <c r="DI36" i="7" s="1"/>
  <c r="DJ36" i="7" s="1"/>
  <c r="DK36" i="7" s="1"/>
  <c r="DL36" i="7" s="1"/>
  <c r="DM36" i="7" s="1"/>
  <c r="DN36" i="7" s="1"/>
  <c r="DO36" i="7" s="1"/>
  <c r="DP36" i="7" s="1"/>
  <c r="DQ36" i="7" s="1"/>
  <c r="DR36" i="7" s="1"/>
  <c r="DS36" i="7" s="1"/>
  <c r="DT36" i="7" s="1"/>
  <c r="DU36" i="7" s="1"/>
  <c r="DV36" i="7" s="1"/>
  <c r="AL34" i="7"/>
  <c r="AM34" i="7" s="1"/>
  <c r="AN34" i="7" s="1"/>
  <c r="AO34" i="7" s="1"/>
  <c r="AP34" i="7" s="1"/>
  <c r="AQ34" i="7" s="1"/>
  <c r="AR34" i="7" s="1"/>
  <c r="AS34" i="7" s="1"/>
  <c r="AT34" i="7" s="1"/>
  <c r="AU34" i="7" s="1"/>
  <c r="AV34" i="7" s="1"/>
  <c r="AW34" i="7" s="1"/>
  <c r="AX34" i="7" s="1"/>
  <c r="AY34" i="7" s="1"/>
  <c r="AZ34" i="7" s="1"/>
  <c r="BA34" i="7" s="1"/>
  <c r="BB34" i="7" s="1"/>
  <c r="BC34" i="7" s="1"/>
  <c r="BD34" i="7" s="1"/>
  <c r="BE34" i="7" s="1"/>
  <c r="BF34" i="7" s="1"/>
  <c r="BG34" i="7" s="1"/>
  <c r="BH34" i="7" s="1"/>
  <c r="BI34" i="7" s="1"/>
  <c r="BJ34" i="7" s="1"/>
  <c r="BK34" i="7" s="1"/>
  <c r="BL34" i="7" s="1"/>
  <c r="BM34" i="7" s="1"/>
  <c r="BN34" i="7" s="1"/>
  <c r="BO34" i="7" s="1"/>
  <c r="BP34" i="7" s="1"/>
  <c r="BQ34" i="7" s="1"/>
  <c r="BR34" i="7" s="1"/>
  <c r="BS34" i="7" s="1"/>
  <c r="BT34" i="7" s="1"/>
  <c r="BU34" i="7" s="1"/>
  <c r="BV34" i="7" s="1"/>
  <c r="BW34" i="7" s="1"/>
  <c r="BX34" i="7" s="1"/>
  <c r="BY34" i="7" s="1"/>
  <c r="BZ34" i="7" s="1"/>
  <c r="CA34" i="7" s="1"/>
  <c r="CB34" i="7" s="1"/>
  <c r="CC34" i="7" s="1"/>
  <c r="CD34" i="7" s="1"/>
  <c r="CE34" i="7" s="1"/>
  <c r="CF34" i="7" s="1"/>
  <c r="CG34" i="7" s="1"/>
  <c r="CH34" i="7" s="1"/>
  <c r="CI34" i="7" s="1"/>
  <c r="CJ34" i="7" s="1"/>
  <c r="CK34" i="7" s="1"/>
  <c r="CL34" i="7" s="1"/>
  <c r="CM34" i="7" s="1"/>
  <c r="CN34" i="7" s="1"/>
  <c r="CO34" i="7" s="1"/>
  <c r="CP34" i="7" s="1"/>
  <c r="CQ34" i="7" s="1"/>
  <c r="CR34" i="7" s="1"/>
  <c r="CS34" i="7" s="1"/>
  <c r="CT34" i="7" s="1"/>
  <c r="CU34" i="7" s="1"/>
  <c r="CV34" i="7" s="1"/>
  <c r="CW34" i="7" s="1"/>
  <c r="CX34" i="7" s="1"/>
  <c r="CY34" i="7" s="1"/>
  <c r="CZ34" i="7" s="1"/>
  <c r="DA34" i="7" s="1"/>
  <c r="DB34" i="7" s="1"/>
  <c r="DC34" i="7" s="1"/>
  <c r="DD34" i="7" s="1"/>
  <c r="DE34" i="7" s="1"/>
  <c r="DF34" i="7" s="1"/>
  <c r="DG34" i="7" s="1"/>
  <c r="DH34" i="7" s="1"/>
  <c r="DI34" i="7" s="1"/>
  <c r="DJ34" i="7" s="1"/>
  <c r="DK34" i="7" s="1"/>
  <c r="DL34" i="7" s="1"/>
  <c r="DM34" i="7" s="1"/>
  <c r="DN34" i="7" s="1"/>
  <c r="DO34" i="7" s="1"/>
  <c r="DP34" i="7" s="1"/>
  <c r="DQ34" i="7" s="1"/>
  <c r="DR34" i="7" s="1"/>
  <c r="DS34" i="7" s="1"/>
  <c r="DT34" i="7" s="1"/>
  <c r="DU34" i="7" s="1"/>
  <c r="DV34" i="7" s="1"/>
  <c r="BC38" i="7"/>
  <c r="BD38" i="7" s="1"/>
  <c r="BE38" i="7" s="1"/>
  <c r="BF38" i="7" s="1"/>
  <c r="BG38" i="7" s="1"/>
  <c r="BH38" i="7" s="1"/>
  <c r="BI38" i="7" s="1"/>
  <c r="BJ38" i="7" s="1"/>
  <c r="BK38" i="7" s="1"/>
  <c r="BL38" i="7" s="1"/>
  <c r="BM38" i="7" s="1"/>
  <c r="BN38" i="7" s="1"/>
  <c r="BO38" i="7" s="1"/>
  <c r="BP38" i="7" s="1"/>
  <c r="BQ38" i="7" s="1"/>
  <c r="BR38" i="7" s="1"/>
  <c r="BS38" i="7" s="1"/>
  <c r="BT38" i="7" s="1"/>
  <c r="BU38" i="7" s="1"/>
  <c r="BV38" i="7" s="1"/>
  <c r="BW38" i="7" s="1"/>
  <c r="BX38" i="7" s="1"/>
  <c r="BY38" i="7" s="1"/>
  <c r="BZ38" i="7" s="1"/>
  <c r="CA38" i="7" s="1"/>
  <c r="CB38" i="7" s="1"/>
  <c r="CC38" i="7" s="1"/>
  <c r="CD38" i="7" s="1"/>
  <c r="CE38" i="7" s="1"/>
  <c r="CF38" i="7" s="1"/>
  <c r="CG38" i="7" s="1"/>
  <c r="CH38" i="7" s="1"/>
  <c r="CI38" i="7" s="1"/>
  <c r="CJ38" i="7" s="1"/>
  <c r="CK38" i="7" s="1"/>
  <c r="CL38" i="7" s="1"/>
  <c r="CM38" i="7" s="1"/>
  <c r="CN38" i="7" s="1"/>
  <c r="CO38" i="7" s="1"/>
  <c r="CP38" i="7" s="1"/>
  <c r="CQ38" i="7" s="1"/>
  <c r="CR38" i="7" s="1"/>
  <c r="CS38" i="7" s="1"/>
  <c r="CT38" i="7" s="1"/>
  <c r="CU38" i="7" s="1"/>
  <c r="CV38" i="7" s="1"/>
  <c r="CW38" i="7" s="1"/>
  <c r="CX38" i="7" s="1"/>
  <c r="CY38" i="7" s="1"/>
  <c r="CZ38" i="7" s="1"/>
  <c r="DA38" i="7" s="1"/>
  <c r="DB38" i="7" s="1"/>
  <c r="DC38" i="7" s="1"/>
  <c r="DD38" i="7" s="1"/>
  <c r="DE38" i="7" s="1"/>
  <c r="DF38" i="7" s="1"/>
  <c r="DG38" i="7" s="1"/>
  <c r="DH38" i="7" s="1"/>
  <c r="DI38" i="7" s="1"/>
  <c r="DJ38" i="7" s="1"/>
  <c r="DK38" i="7" s="1"/>
  <c r="DL38" i="7" s="1"/>
  <c r="DM38" i="7" s="1"/>
  <c r="DN38" i="7" s="1"/>
  <c r="DO38" i="7" s="1"/>
  <c r="DP38" i="7" s="1"/>
  <c r="DQ38" i="7" s="1"/>
  <c r="DR38" i="7" s="1"/>
  <c r="DS38" i="7" s="1"/>
  <c r="DT38" i="7" s="1"/>
  <c r="DU38" i="7" s="1"/>
  <c r="DV38" i="7" s="1"/>
  <c r="BW19" i="7"/>
  <c r="BX19" i="7" s="1"/>
  <c r="BY19" i="7" s="1"/>
  <c r="BZ19" i="7" s="1"/>
  <c r="CA19" i="7" s="1"/>
  <c r="CB19" i="7" s="1"/>
  <c r="CC19" i="7" s="1"/>
  <c r="CD19" i="7" s="1"/>
  <c r="CE19" i="7" s="1"/>
  <c r="CF19" i="7" s="1"/>
  <c r="CG19" i="7" s="1"/>
  <c r="CH19" i="7" s="1"/>
  <c r="CI19" i="7" s="1"/>
  <c r="CJ19" i="7" s="1"/>
  <c r="CK19" i="7" s="1"/>
  <c r="CL19" i="7" s="1"/>
  <c r="CM19" i="7" s="1"/>
  <c r="CN19" i="7" s="1"/>
  <c r="CO19" i="7" s="1"/>
  <c r="CP19" i="7" s="1"/>
  <c r="CQ19" i="7" s="1"/>
  <c r="CR19" i="7" s="1"/>
  <c r="CS19" i="7" s="1"/>
  <c r="CT19" i="7" s="1"/>
  <c r="CU19" i="7" s="1"/>
  <c r="CV19" i="7" s="1"/>
  <c r="CW19" i="7" s="1"/>
  <c r="CX19" i="7" s="1"/>
  <c r="CY19" i="7" s="1"/>
  <c r="CZ19" i="7" s="1"/>
  <c r="DA19" i="7" s="1"/>
  <c r="DB19" i="7" s="1"/>
  <c r="DC19" i="7" s="1"/>
  <c r="DD19" i="7" s="1"/>
  <c r="DE19" i="7" s="1"/>
  <c r="DF19" i="7" s="1"/>
  <c r="DG19" i="7" s="1"/>
  <c r="DH19" i="7" s="1"/>
  <c r="DI19" i="7" s="1"/>
  <c r="DJ19" i="7" s="1"/>
  <c r="DK19" i="7" s="1"/>
  <c r="DL19" i="7" s="1"/>
  <c r="DM19" i="7" s="1"/>
  <c r="DN19" i="7" s="1"/>
  <c r="DO19" i="7" s="1"/>
  <c r="DP19" i="7" s="1"/>
  <c r="DQ19" i="7" s="1"/>
  <c r="DR19" i="7" s="1"/>
  <c r="DS19" i="7" s="1"/>
  <c r="DT19" i="7" s="1"/>
  <c r="DU19" i="7" s="1"/>
  <c r="DV19" i="7" s="1"/>
  <c r="BR55" i="7"/>
  <c r="BS55" i="7" s="1"/>
  <c r="BT55" i="7" s="1"/>
  <c r="BU55" i="7" s="1"/>
  <c r="BV55" i="7" s="1"/>
  <c r="BW55" i="7" s="1"/>
  <c r="BX55" i="7" s="1"/>
  <c r="BY55" i="7" s="1"/>
  <c r="BZ55" i="7" s="1"/>
  <c r="CA55" i="7" s="1"/>
  <c r="CB55" i="7" s="1"/>
  <c r="CC55" i="7" s="1"/>
  <c r="CD55" i="7" s="1"/>
  <c r="CE55" i="7" s="1"/>
  <c r="CF55" i="7" s="1"/>
  <c r="CG55" i="7" s="1"/>
  <c r="CH55" i="7" s="1"/>
  <c r="CI55" i="7" s="1"/>
  <c r="CJ55" i="7" s="1"/>
  <c r="CK55" i="7" s="1"/>
  <c r="CL55" i="7" s="1"/>
  <c r="CM55" i="7" s="1"/>
  <c r="CN55" i="7" s="1"/>
  <c r="CO55" i="7" s="1"/>
  <c r="CP55" i="7" s="1"/>
  <c r="CQ55" i="7" s="1"/>
  <c r="CR55" i="7" s="1"/>
  <c r="CS55" i="7" s="1"/>
  <c r="CT55" i="7" s="1"/>
  <c r="CU55" i="7" s="1"/>
  <c r="CV55" i="7" s="1"/>
  <c r="CW55" i="7" s="1"/>
  <c r="CX55" i="7" s="1"/>
  <c r="CY55" i="7" s="1"/>
  <c r="CZ55" i="7" s="1"/>
  <c r="DA55" i="7" s="1"/>
  <c r="DB55" i="7" s="1"/>
  <c r="DC55" i="7" s="1"/>
  <c r="DD55" i="7" s="1"/>
  <c r="DE55" i="7" s="1"/>
  <c r="DF55" i="7" s="1"/>
  <c r="DG55" i="7" s="1"/>
  <c r="DH55" i="7" s="1"/>
  <c r="DI55" i="7" s="1"/>
  <c r="DJ55" i="7" s="1"/>
  <c r="DK55" i="7" s="1"/>
  <c r="DL55" i="7" s="1"/>
  <c r="DM55" i="7" s="1"/>
  <c r="DN55" i="7" s="1"/>
  <c r="DO55" i="7" s="1"/>
  <c r="DP55" i="7" s="1"/>
  <c r="DQ55" i="7" s="1"/>
  <c r="DR55" i="7" s="1"/>
  <c r="DS55" i="7" s="1"/>
  <c r="DT55" i="7" s="1"/>
  <c r="DU55" i="7" s="1"/>
  <c r="DV55" i="7" s="1"/>
  <c r="BO61" i="7"/>
  <c r="CB69" i="7"/>
  <c r="AQ18" i="7"/>
  <c r="AR18" i="7" s="1"/>
  <c r="AS18" i="7" s="1"/>
  <c r="AT18" i="7" s="1"/>
  <c r="AU18" i="7" s="1"/>
  <c r="AV18" i="7" s="1"/>
  <c r="AW18" i="7" s="1"/>
  <c r="AX18" i="7" s="1"/>
  <c r="AY18" i="7" s="1"/>
  <c r="AZ18" i="7" s="1"/>
  <c r="BA18" i="7" s="1"/>
  <c r="BB18" i="7" s="1"/>
  <c r="BC18" i="7" s="1"/>
  <c r="BD18" i="7" s="1"/>
  <c r="BE18" i="7" s="1"/>
  <c r="BF18" i="7" s="1"/>
  <c r="BG18" i="7" s="1"/>
  <c r="BH18" i="7" s="1"/>
  <c r="BI18" i="7" s="1"/>
  <c r="BJ18" i="7" s="1"/>
  <c r="BK18" i="7" s="1"/>
  <c r="BL18" i="7" s="1"/>
  <c r="BM18" i="7" s="1"/>
  <c r="BN18" i="7" s="1"/>
  <c r="BO18" i="7" s="1"/>
  <c r="BP18" i="7" s="1"/>
  <c r="BQ18" i="7" s="1"/>
  <c r="BR18" i="7" s="1"/>
  <c r="BS18" i="7" s="1"/>
  <c r="BT18" i="7" s="1"/>
  <c r="BU18" i="7" s="1"/>
  <c r="BV18" i="7" s="1"/>
  <c r="BW18" i="7" s="1"/>
  <c r="BX18" i="7" s="1"/>
  <c r="BY18" i="7" s="1"/>
  <c r="BZ18" i="7" s="1"/>
  <c r="CA18" i="7" s="1"/>
  <c r="CB18" i="7" s="1"/>
  <c r="CC18" i="7" s="1"/>
  <c r="CD18" i="7" s="1"/>
  <c r="CE18" i="7" s="1"/>
  <c r="CF18" i="7" s="1"/>
  <c r="CG18" i="7" s="1"/>
  <c r="CH18" i="7" s="1"/>
  <c r="CI18" i="7" s="1"/>
  <c r="CJ18" i="7" s="1"/>
  <c r="CK18" i="7" s="1"/>
  <c r="CL18" i="7" s="1"/>
  <c r="CM18" i="7" s="1"/>
  <c r="CN18" i="7" s="1"/>
  <c r="CO18" i="7" s="1"/>
  <c r="CP18" i="7" s="1"/>
  <c r="CQ18" i="7" s="1"/>
  <c r="CR18" i="7" s="1"/>
  <c r="CS18" i="7" s="1"/>
  <c r="CT18" i="7" s="1"/>
  <c r="CU18" i="7" s="1"/>
  <c r="CV18" i="7" s="1"/>
  <c r="CW18" i="7" s="1"/>
  <c r="CX18" i="7" s="1"/>
  <c r="CY18" i="7" s="1"/>
  <c r="CZ18" i="7" s="1"/>
  <c r="DA18" i="7" s="1"/>
  <c r="DB18" i="7" s="1"/>
  <c r="DC18" i="7" s="1"/>
  <c r="DD18" i="7" s="1"/>
  <c r="DE18" i="7" s="1"/>
  <c r="DF18" i="7" s="1"/>
  <c r="DG18" i="7" s="1"/>
  <c r="DH18" i="7" s="1"/>
  <c r="DI18" i="7" s="1"/>
  <c r="DJ18" i="7" s="1"/>
  <c r="DK18" i="7" s="1"/>
  <c r="DL18" i="7" s="1"/>
  <c r="DM18" i="7" s="1"/>
  <c r="DN18" i="7" s="1"/>
  <c r="DO18" i="7" s="1"/>
  <c r="DP18" i="7" s="1"/>
  <c r="DQ18" i="7" s="1"/>
  <c r="DR18" i="7" s="1"/>
  <c r="DS18" i="7" s="1"/>
  <c r="DT18" i="7" s="1"/>
  <c r="DU18" i="7" s="1"/>
  <c r="DV18" i="7" s="1"/>
  <c r="AQ40" i="7"/>
  <c r="AT41" i="7"/>
  <c r="AU41" i="7" s="1"/>
  <c r="AV41" i="7" s="1"/>
  <c r="AW41" i="7" s="1"/>
  <c r="AX41" i="7" s="1"/>
  <c r="AY41" i="7" s="1"/>
  <c r="AZ41" i="7" s="1"/>
  <c r="BA41" i="7" s="1"/>
  <c r="BB41" i="7" s="1"/>
  <c r="BC41" i="7" s="1"/>
  <c r="BD41" i="7" s="1"/>
  <c r="BE41" i="7" s="1"/>
  <c r="BF41" i="7" s="1"/>
  <c r="BG41" i="7" s="1"/>
  <c r="BH41" i="7" s="1"/>
  <c r="BI41" i="7" s="1"/>
  <c r="BJ41" i="7" s="1"/>
  <c r="BK41" i="7" s="1"/>
  <c r="BL41" i="7" s="1"/>
  <c r="BM41" i="7" s="1"/>
  <c r="BN41" i="7" s="1"/>
  <c r="BO41" i="7" s="1"/>
  <c r="BP41" i="7" s="1"/>
  <c r="BQ41" i="7" s="1"/>
  <c r="BR41" i="7" s="1"/>
  <c r="BS41" i="7" s="1"/>
  <c r="BT41" i="7" s="1"/>
  <c r="BU41" i="7" s="1"/>
  <c r="BV41" i="7" s="1"/>
  <c r="BW41" i="7" s="1"/>
  <c r="BX41" i="7" s="1"/>
  <c r="BY41" i="7" s="1"/>
  <c r="BZ41" i="7" s="1"/>
  <c r="CA41" i="7" s="1"/>
  <c r="CB41" i="7" s="1"/>
  <c r="CC41" i="7" s="1"/>
  <c r="CD41" i="7" s="1"/>
  <c r="CE41" i="7" s="1"/>
  <c r="CF41" i="7" s="1"/>
  <c r="CG41" i="7" s="1"/>
  <c r="CH41" i="7" s="1"/>
  <c r="CI41" i="7" s="1"/>
  <c r="CJ41" i="7" s="1"/>
  <c r="CK41" i="7" s="1"/>
  <c r="CL41" i="7" s="1"/>
  <c r="CM41" i="7" s="1"/>
  <c r="CN41" i="7" s="1"/>
  <c r="CO41" i="7" s="1"/>
  <c r="CP41" i="7" s="1"/>
  <c r="CQ41" i="7" s="1"/>
  <c r="CR41" i="7" s="1"/>
  <c r="CS41" i="7" s="1"/>
  <c r="CT41" i="7" s="1"/>
  <c r="CU41" i="7" s="1"/>
  <c r="CV41" i="7" s="1"/>
  <c r="CW41" i="7" s="1"/>
  <c r="CX41" i="7" s="1"/>
  <c r="CY41" i="7" s="1"/>
  <c r="CZ41" i="7" s="1"/>
  <c r="DA41" i="7" s="1"/>
  <c r="DB41" i="7" s="1"/>
  <c r="DC41" i="7" s="1"/>
  <c r="DD41" i="7" s="1"/>
  <c r="DE41" i="7" s="1"/>
  <c r="DF41" i="7" s="1"/>
  <c r="DG41" i="7" s="1"/>
  <c r="DH41" i="7" s="1"/>
  <c r="DI41" i="7" s="1"/>
  <c r="DJ41" i="7" s="1"/>
  <c r="DK41" i="7" s="1"/>
  <c r="DL41" i="7" s="1"/>
  <c r="DM41" i="7" s="1"/>
  <c r="DN41" i="7" s="1"/>
  <c r="DO41" i="7" s="1"/>
  <c r="DP41" i="7" s="1"/>
  <c r="DQ41" i="7" s="1"/>
  <c r="DR41" i="7" s="1"/>
  <c r="DS41" i="7" s="1"/>
  <c r="DT41" i="7" s="1"/>
  <c r="DU41" i="7" s="1"/>
  <c r="DV41" i="7" s="1"/>
  <c r="Q12" i="7"/>
  <c r="AA24" i="6" s="1"/>
  <c r="R15" i="7"/>
  <c r="Z15" i="6" l="1"/>
  <c r="DO110" i="7"/>
  <c r="DP110" i="7" s="1"/>
  <c r="DQ110" i="7" s="1"/>
  <c r="DR110" i="7" s="1"/>
  <c r="DS110" i="7" s="1"/>
  <c r="DT110" i="7" s="1"/>
  <c r="DU110" i="7" s="1"/>
  <c r="DV110" i="7" s="1"/>
  <c r="AR40" i="7"/>
  <c r="AS40" i="7" s="1"/>
  <c r="AT40" i="7" s="1"/>
  <c r="AU40" i="7" s="1"/>
  <c r="AV40" i="7" s="1"/>
  <c r="AW40" i="7" s="1"/>
  <c r="AX40" i="7" s="1"/>
  <c r="AY40" i="7" s="1"/>
  <c r="AZ40" i="7" s="1"/>
  <c r="BA40" i="7" s="1"/>
  <c r="BB40" i="7" s="1"/>
  <c r="BC40" i="7" s="1"/>
  <c r="BD40" i="7" s="1"/>
  <c r="BE40" i="7" s="1"/>
  <c r="BF40" i="7" s="1"/>
  <c r="BG40" i="7" s="1"/>
  <c r="BH40" i="7" s="1"/>
  <c r="BI40" i="7" s="1"/>
  <c r="BJ40" i="7" s="1"/>
  <c r="BK40" i="7" s="1"/>
  <c r="BL40" i="7" s="1"/>
  <c r="BM40" i="7" s="1"/>
  <c r="BN40" i="7" s="1"/>
  <c r="BO40" i="7" s="1"/>
  <c r="BP40" i="7" s="1"/>
  <c r="BQ40" i="7" s="1"/>
  <c r="CC69" i="7"/>
  <c r="CD69" i="7" s="1"/>
  <c r="CE69" i="7" s="1"/>
  <c r="CF69" i="7" s="1"/>
  <c r="CG69" i="7" s="1"/>
  <c r="BP61" i="7"/>
  <c r="BQ61" i="7" s="1"/>
  <c r="BR61" i="7" s="1"/>
  <c r="BS61" i="7" s="1"/>
  <c r="BT61" i="7" s="1"/>
  <c r="BU61" i="7" s="1"/>
  <c r="BV61" i="7" s="1"/>
  <c r="BW61" i="7" s="1"/>
  <c r="BX61" i="7" s="1"/>
  <c r="BY61" i="7" s="1"/>
  <c r="BZ61" i="7" s="1"/>
  <c r="CA61" i="7" s="1"/>
  <c r="CB61" i="7" s="1"/>
  <c r="CC61" i="7" s="1"/>
  <c r="CD61" i="7" s="1"/>
  <c r="CE61" i="7" s="1"/>
  <c r="CF61" i="7" s="1"/>
  <c r="CG61" i="7" s="1"/>
  <c r="CH61" i="7" s="1"/>
  <c r="CI61" i="7" s="1"/>
  <c r="CJ61" i="7" s="1"/>
  <c r="CK61" i="7" s="1"/>
  <c r="CL61" i="7" s="1"/>
  <c r="CM61" i="7" s="1"/>
  <c r="CN61" i="7" s="1"/>
  <c r="CO61" i="7" s="1"/>
  <c r="CP61" i="7" s="1"/>
  <c r="CQ61" i="7" s="1"/>
  <c r="CR61" i="7" s="1"/>
  <c r="CS61" i="7" s="1"/>
  <c r="CT61" i="7" s="1"/>
  <c r="CU61" i="7" s="1"/>
  <c r="CV61" i="7" s="1"/>
  <c r="CW61" i="7" s="1"/>
  <c r="CX61" i="7" s="1"/>
  <c r="CY61" i="7" s="1"/>
  <c r="S15" i="7"/>
  <c r="R12" i="7"/>
  <c r="AB24" i="6" s="1"/>
  <c r="CZ61" i="7" l="1"/>
  <c r="DA61" i="7" s="1"/>
  <c r="DB61" i="7" s="1"/>
  <c r="DC61" i="7" s="1"/>
  <c r="DD61" i="7" s="1"/>
  <c r="DE61" i="7" s="1"/>
  <c r="DF61" i="7" s="1"/>
  <c r="DG61" i="7" s="1"/>
  <c r="DH61" i="7" s="1"/>
  <c r="DI61" i="7" s="1"/>
  <c r="DJ61" i="7" s="1"/>
  <c r="DK61" i="7" s="1"/>
  <c r="DL61" i="7" s="1"/>
  <c r="DM61" i="7" s="1"/>
  <c r="DN61" i="7" s="1"/>
  <c r="DO61" i="7" s="1"/>
  <c r="DP61" i="7" s="1"/>
  <c r="DQ61" i="7" s="1"/>
  <c r="DR61" i="7" s="1"/>
  <c r="DS61" i="7" s="1"/>
  <c r="DT61" i="7" s="1"/>
  <c r="DU61" i="7" s="1"/>
  <c r="DV61" i="7" s="1"/>
  <c r="BR40" i="7"/>
  <c r="BS40" i="7" s="1"/>
  <c r="BT40" i="7" s="1"/>
  <c r="BU40" i="7" s="1"/>
  <c r="BV40" i="7" s="1"/>
  <c r="BW40" i="7" s="1"/>
  <c r="BX40" i="7" s="1"/>
  <c r="BY40" i="7" s="1"/>
  <c r="BZ40" i="7" s="1"/>
  <c r="CA40" i="7" s="1"/>
  <c r="CB40" i="7" s="1"/>
  <c r="CC40" i="7" s="1"/>
  <c r="CD40" i="7" s="1"/>
  <c r="CE40" i="7" s="1"/>
  <c r="CF40" i="7" s="1"/>
  <c r="CG40" i="7" s="1"/>
  <c r="CH40" i="7" s="1"/>
  <c r="CI40" i="7" s="1"/>
  <c r="CJ40" i="7" s="1"/>
  <c r="CK40" i="7" s="1"/>
  <c r="CL40" i="7" s="1"/>
  <c r="CM40" i="7" s="1"/>
  <c r="CN40" i="7" s="1"/>
  <c r="CO40" i="7" s="1"/>
  <c r="CP40" i="7" s="1"/>
  <c r="CQ40" i="7" s="1"/>
  <c r="CR40" i="7" s="1"/>
  <c r="CS40" i="7" s="1"/>
  <c r="CT40" i="7" s="1"/>
  <c r="CU40" i="7" s="1"/>
  <c r="CV40" i="7" s="1"/>
  <c r="CW40" i="7" s="1"/>
  <c r="CX40" i="7" s="1"/>
  <c r="CY40" i="7" s="1"/>
  <c r="CZ40" i="7" s="1"/>
  <c r="DA40" i="7" s="1"/>
  <c r="DB40" i="7" s="1"/>
  <c r="DC40" i="7" s="1"/>
  <c r="DD40" i="7" s="1"/>
  <c r="DE40" i="7" s="1"/>
  <c r="DF40" i="7" s="1"/>
  <c r="DG40" i="7" s="1"/>
  <c r="DH40" i="7" s="1"/>
  <c r="DI40" i="7" s="1"/>
  <c r="DJ40" i="7" s="1"/>
  <c r="DK40" i="7" s="1"/>
  <c r="DL40" i="7" s="1"/>
  <c r="DM40" i="7" s="1"/>
  <c r="DN40" i="7" s="1"/>
  <c r="DO40" i="7" s="1"/>
  <c r="DP40" i="7" s="1"/>
  <c r="DQ40" i="7" s="1"/>
  <c r="DR40" i="7" s="1"/>
  <c r="DS40" i="7" s="1"/>
  <c r="DT40" i="7" s="1"/>
  <c r="DU40" i="7" s="1"/>
  <c r="DV40" i="7" s="1"/>
  <c r="CH69" i="7"/>
  <c r="CI69" i="7" s="1"/>
  <c r="CJ69" i="7" s="1"/>
  <c r="CK69" i="7" s="1"/>
  <c r="CL69" i="7" s="1"/>
  <c r="CM69" i="7" s="1"/>
  <c r="CN69" i="7" s="1"/>
  <c r="CO69" i="7" s="1"/>
  <c r="CP69" i="7" s="1"/>
  <c r="CQ69" i="7" s="1"/>
  <c r="CR69" i="7" s="1"/>
  <c r="CS69" i="7" s="1"/>
  <c r="CT69" i="7" s="1"/>
  <c r="CU69" i="7" s="1"/>
  <c r="CV69" i="7" s="1"/>
  <c r="CW69" i="7" s="1"/>
  <c r="S12" i="7"/>
  <c r="AC24" i="6" s="1"/>
  <c r="T15" i="7"/>
  <c r="CX69" i="7" l="1"/>
  <c r="CY69" i="7" s="1"/>
  <c r="CZ69" i="7" s="1"/>
  <c r="DA69" i="7" s="1"/>
  <c r="DB69" i="7" s="1"/>
  <c r="DC69" i="7" s="1"/>
  <c r="DD69" i="7" s="1"/>
  <c r="DE69" i="7" s="1"/>
  <c r="DF69" i="7" s="1"/>
  <c r="DG69" i="7" s="1"/>
  <c r="DH69" i="7" s="1"/>
  <c r="DI69" i="7" s="1"/>
  <c r="DJ69" i="7" s="1"/>
  <c r="DK69" i="7" s="1"/>
  <c r="DL69" i="7" s="1"/>
  <c r="DM69" i="7" s="1"/>
  <c r="DN69" i="7" s="1"/>
  <c r="DO69" i="7" s="1"/>
  <c r="DP69" i="7" s="1"/>
  <c r="DQ69" i="7" s="1"/>
  <c r="DR69" i="7" s="1"/>
  <c r="DS69" i="7" s="1"/>
  <c r="DT69" i="7" s="1"/>
  <c r="DU69" i="7" s="1"/>
  <c r="DV69" i="7" s="1"/>
  <c r="T12" i="7"/>
  <c r="AD24" i="6" s="1"/>
  <c r="U15" i="7"/>
  <c r="U12" i="7" l="1"/>
  <c r="AE24" i="6" s="1"/>
  <c r="V15" i="7"/>
  <c r="V12" i="7" l="1"/>
  <c r="AF24" i="6" s="1"/>
  <c r="W15" i="7"/>
  <c r="W12" i="7" l="1"/>
  <c r="AG24" i="6" s="1"/>
  <c r="X15" i="7"/>
  <c r="X12" i="7" l="1"/>
  <c r="AH24" i="6" s="1"/>
  <c r="Y15" i="7"/>
  <c r="Y12" i="7" l="1"/>
  <c r="AI24" i="6" s="1"/>
  <c r="Z15" i="7"/>
  <c r="Z12" i="7" l="1"/>
  <c r="AJ24" i="6" s="1"/>
  <c r="AA15" i="7"/>
  <c r="AA12" i="7" l="1"/>
  <c r="AK24" i="6" s="1"/>
  <c r="AB15" i="7"/>
  <c r="AB12" i="7" l="1"/>
  <c r="AL24" i="6" s="1"/>
  <c r="AL25" i="6" s="1"/>
  <c r="AC15" i="7"/>
  <c r="AL15" i="6" l="1"/>
  <c r="AC12" i="7"/>
  <c r="AM24" i="6" s="1"/>
  <c r="AD15" i="7"/>
  <c r="AD12" i="7" l="1"/>
  <c r="AN24" i="6" s="1"/>
  <c r="AE15" i="7"/>
  <c r="AE12" i="7" l="1"/>
  <c r="AO24" i="6" s="1"/>
  <c r="AF15" i="7"/>
  <c r="AF12" i="7" l="1"/>
  <c r="AP24" i="6" s="1"/>
  <c r="AG15" i="7"/>
  <c r="AG12" i="7" l="1"/>
  <c r="AQ24" i="6" s="1"/>
  <c r="AH15" i="7"/>
  <c r="AH12" i="7" l="1"/>
  <c r="AR24" i="6" s="1"/>
  <c r="AI15" i="7"/>
  <c r="AI12" i="7" l="1"/>
  <c r="AS24" i="6" s="1"/>
  <c r="AJ15" i="7"/>
  <c r="AJ12" i="7" l="1"/>
  <c r="AT24" i="6" s="1"/>
  <c r="AK15" i="7"/>
  <c r="AK12" i="7" l="1"/>
  <c r="AU24" i="6" s="1"/>
  <c r="AL15" i="7"/>
  <c r="AL12" i="7" l="1"/>
  <c r="AV24" i="6" s="1"/>
  <c r="AM15" i="7"/>
  <c r="AM12" i="7" l="1"/>
  <c r="AW24" i="6" s="1"/>
  <c r="AN15" i="7"/>
  <c r="AN12" i="7" l="1"/>
  <c r="AX24" i="6" s="1"/>
  <c r="AO15" i="7"/>
  <c r="AX25" i="6" l="1"/>
  <c r="AX15" i="6" s="1"/>
  <c r="AO12" i="7"/>
  <c r="AY24" i="6" s="1"/>
  <c r="AP15" i="7"/>
  <c r="AP12" i="7" l="1"/>
  <c r="AZ24" i="6" s="1"/>
  <c r="AQ15" i="7"/>
  <c r="AQ12" i="7" l="1"/>
  <c r="BA24" i="6" s="1"/>
  <c r="AR15" i="7"/>
  <c r="AR12" i="7" l="1"/>
  <c r="BB24" i="6" s="1"/>
  <c r="AS15" i="7"/>
  <c r="AS12" i="7" l="1"/>
  <c r="BC24" i="6" s="1"/>
  <c r="AT15" i="7"/>
  <c r="AT12" i="7" l="1"/>
  <c r="BD24" i="6" s="1"/>
  <c r="AU15" i="7"/>
  <c r="AU12" i="7" l="1"/>
  <c r="BE24" i="6" s="1"/>
  <c r="AV15" i="7"/>
  <c r="AV12" i="7" l="1"/>
  <c r="BF24" i="6" s="1"/>
  <c r="AW15" i="7"/>
  <c r="AW12" i="7" l="1"/>
  <c r="BG24" i="6" s="1"/>
  <c r="AX15" i="7"/>
  <c r="AX12" i="7" l="1"/>
  <c r="BH24" i="6" s="1"/>
  <c r="AY15" i="7"/>
  <c r="AY12" i="7" l="1"/>
  <c r="BI24" i="6" s="1"/>
  <c r="AZ15" i="7"/>
  <c r="AZ12" i="7" l="1"/>
  <c r="BJ24" i="6" s="1"/>
  <c r="BA15" i="7"/>
  <c r="BJ25" i="6" l="1"/>
  <c r="BJ15" i="6" s="1"/>
  <c r="BA12" i="7"/>
  <c r="BK24" i="6" s="1"/>
  <c r="BB15" i="7"/>
  <c r="BB12" i="7" l="1"/>
  <c r="BL24" i="6" s="1"/>
  <c r="BC15" i="7"/>
  <c r="BC12" i="7" l="1"/>
  <c r="BM24" i="6" s="1"/>
  <c r="BD15" i="7"/>
  <c r="BD12" i="7" l="1"/>
  <c r="BN24" i="6" s="1"/>
  <c r="BE15" i="7"/>
  <c r="BE12" i="7" l="1"/>
  <c r="BO24" i="6" s="1"/>
  <c r="BF15" i="7"/>
  <c r="BF12" i="7" l="1"/>
  <c r="BP24" i="6" s="1"/>
  <c r="BG15" i="7"/>
  <c r="BG12" i="7" l="1"/>
  <c r="BQ24" i="6" s="1"/>
  <c r="BH15" i="7"/>
  <c r="BH12" i="7" l="1"/>
  <c r="BR24" i="6" s="1"/>
  <c r="BI15" i="7"/>
  <c r="BI12" i="7" l="1"/>
  <c r="BS24" i="6" s="1"/>
  <c r="BJ15" i="7"/>
  <c r="BJ12" i="7" l="1"/>
  <c r="BT24" i="6" s="1"/>
  <c r="BK15" i="7"/>
  <c r="BK12" i="7" l="1"/>
  <c r="BU24" i="6" s="1"/>
  <c r="BL15" i="7"/>
  <c r="BL12" i="7" l="1"/>
  <c r="BV24" i="6" s="1"/>
  <c r="BM15" i="7"/>
  <c r="BV25" i="6" l="1"/>
  <c r="BV15" i="6" s="1"/>
  <c r="BM12" i="7"/>
  <c r="BW24" i="6" s="1"/>
  <c r="BN15" i="7"/>
  <c r="BN12" i="7" l="1"/>
  <c r="BX24" i="6" s="1"/>
  <c r="BO15" i="7"/>
  <c r="BO12" i="7" l="1"/>
  <c r="BY24" i="6" s="1"/>
  <c r="BY25" i="6" s="1"/>
  <c r="BP15" i="7"/>
  <c r="BP12" i="7" l="1"/>
  <c r="BZ24" i="6" s="1"/>
  <c r="BQ15" i="7"/>
  <c r="BZ25" i="6" l="1"/>
  <c r="BZ15" i="6" s="1"/>
  <c r="BY15" i="6"/>
  <c r="BQ12" i="7"/>
  <c r="CA24" i="6" s="1"/>
  <c r="BR15" i="7"/>
  <c r="CA25" i="6" l="1"/>
  <c r="CA15" i="6" s="1"/>
  <c r="BR12" i="7"/>
  <c r="CB24" i="6" s="1"/>
  <c r="BS15" i="7"/>
  <c r="CB25" i="6" l="1"/>
  <c r="CB15" i="6" s="1"/>
  <c r="BS12" i="7"/>
  <c r="CC24" i="6" s="1"/>
  <c r="BT15" i="7"/>
  <c r="CC25" i="6" l="1"/>
  <c r="CC15" i="6" s="1"/>
  <c r="BT12" i="7"/>
  <c r="CD24" i="6" s="1"/>
  <c r="BU15" i="7"/>
  <c r="CD25" i="6" l="1"/>
  <c r="CD15" i="6" s="1"/>
  <c r="BU12" i="7"/>
  <c r="CE24" i="6" s="1"/>
  <c r="BV15" i="7"/>
  <c r="CE25" i="6" l="1"/>
  <c r="CE15" i="6" s="1"/>
  <c r="BV12" i="7"/>
  <c r="CF24" i="6" s="1"/>
  <c r="BW15" i="7"/>
  <c r="CF25" i="6" l="1"/>
  <c r="CF15" i="6" s="1"/>
  <c r="BW12" i="7"/>
  <c r="CG24" i="6" s="1"/>
  <c r="BX15" i="7"/>
  <c r="CG25" i="6" l="1"/>
  <c r="CG15" i="6" s="1"/>
  <c r="BX12" i="7"/>
  <c r="CH24" i="6" s="1"/>
  <c r="BY15" i="7"/>
  <c r="CH25" i="6" l="1"/>
  <c r="CH15" i="6" s="1"/>
  <c r="BY12" i="7"/>
  <c r="CI24" i="6" s="1"/>
  <c r="BZ15" i="7"/>
  <c r="CI25" i="6" l="1"/>
  <c r="CI15" i="6" s="1"/>
  <c r="BZ12" i="7"/>
  <c r="CJ24" i="6" s="1"/>
  <c r="CA15" i="7"/>
  <c r="CJ25" i="6" l="1"/>
  <c r="CJ15" i="6" s="1"/>
  <c r="CA12" i="7"/>
  <c r="CK24" i="6" s="1"/>
  <c r="CK25" i="6" s="1"/>
  <c r="CB15" i="7"/>
  <c r="CB12" i="7" l="1"/>
  <c r="CL24" i="6" s="1"/>
  <c r="CC15" i="7"/>
  <c r="CL25" i="6" l="1"/>
  <c r="CL15" i="6" s="1"/>
  <c r="CK15" i="6"/>
  <c r="CC12" i="7"/>
  <c r="CM24" i="6" s="1"/>
  <c r="CD15" i="7"/>
  <c r="CM25" i="6" l="1"/>
  <c r="CM15" i="6" s="1"/>
  <c r="CD12" i="7"/>
  <c r="CN24" i="6" s="1"/>
  <c r="CE15" i="7"/>
  <c r="CN25" i="6" l="1"/>
  <c r="CN15" i="6" s="1"/>
  <c r="CE12" i="7"/>
  <c r="CO24" i="6" s="1"/>
  <c r="CF15" i="7"/>
  <c r="CO25" i="6" l="1"/>
  <c r="CO15" i="6" s="1"/>
  <c r="CF12" i="7"/>
  <c r="CP24" i="6" s="1"/>
  <c r="CG15" i="7"/>
  <c r="CP25" i="6" l="1"/>
  <c r="CP15" i="6" s="1"/>
  <c r="CG12" i="7"/>
  <c r="CQ24" i="6" s="1"/>
  <c r="CH15" i="7"/>
  <c r="CQ25" i="6" l="1"/>
  <c r="CQ15" i="6" s="1"/>
  <c r="CH12" i="7"/>
  <c r="CR24" i="6" s="1"/>
  <c r="CI15" i="7"/>
  <c r="CR25" i="6" l="1"/>
  <c r="CR15" i="6" s="1"/>
  <c r="CI12" i="7"/>
  <c r="CS24" i="6" s="1"/>
  <c r="CJ15" i="7"/>
  <c r="CS25" i="6" l="1"/>
  <c r="CS15" i="6" s="1"/>
  <c r="CJ12" i="7"/>
  <c r="CT24" i="6" s="1"/>
  <c r="CT25" i="6" s="1"/>
  <c r="CK15" i="7"/>
  <c r="CT15" i="6" l="1"/>
  <c r="CK12" i="7"/>
  <c r="CU24" i="6" s="1"/>
  <c r="CL15" i="7"/>
  <c r="CU25" i="6" l="1"/>
  <c r="CU15" i="6" s="1"/>
  <c r="CL12" i="7"/>
  <c r="CV24" i="6" s="1"/>
  <c r="CM15" i="7"/>
  <c r="CV25" i="6" l="1"/>
  <c r="CV15" i="6" s="1"/>
  <c r="CM12" i="7"/>
  <c r="CW24" i="6" s="1"/>
  <c r="CW25" i="6" s="1"/>
  <c r="CN15" i="7"/>
  <c r="CN12" i="7" l="1"/>
  <c r="CX24" i="6" s="1"/>
  <c r="CO15" i="7"/>
  <c r="CX25" i="6" l="1"/>
  <c r="CX15" i="6" s="1"/>
  <c r="CW15" i="6"/>
  <c r="CO12" i="7"/>
  <c r="CY24" i="6" s="1"/>
  <c r="CY25" i="6" s="1"/>
  <c r="CP15" i="7"/>
  <c r="CP12" i="7" l="1"/>
  <c r="CZ24" i="6" s="1"/>
  <c r="CQ15" i="7"/>
  <c r="CZ25" i="6" l="1"/>
  <c r="CZ15" i="6" s="1"/>
  <c r="CY15" i="6"/>
  <c r="CQ12" i="7"/>
  <c r="DA24" i="6" s="1"/>
  <c r="DA25" i="6" s="1"/>
  <c r="CR15" i="7"/>
  <c r="CR12" i="7" l="1"/>
  <c r="DB24" i="6" s="1"/>
  <c r="CS15" i="7"/>
  <c r="DB25" i="6" l="1"/>
  <c r="DB15" i="6" s="1"/>
  <c r="DA15" i="6"/>
  <c r="CS12" i="7"/>
  <c r="DC24" i="6" s="1"/>
  <c r="DC25" i="6" s="1"/>
  <c r="CT15" i="7"/>
  <c r="CT12" i="7" l="1"/>
  <c r="DD24" i="6" s="1"/>
  <c r="CU15" i="7"/>
  <c r="DD25" i="6" l="1"/>
  <c r="DD15" i="6" s="1"/>
  <c r="DC15" i="6"/>
  <c r="CU12" i="7"/>
  <c r="DE24" i="6" s="1"/>
  <c r="CV15" i="7"/>
  <c r="DE25" i="6" l="1"/>
  <c r="DE15" i="6" s="1"/>
  <c r="CV12" i="7"/>
  <c r="DF24" i="6" s="1"/>
  <c r="DF25" i="6" s="1"/>
  <c r="CW15" i="7"/>
  <c r="DF15" i="6" l="1"/>
  <c r="CW12" i="7"/>
  <c r="DG24" i="6" s="1"/>
  <c r="CX15" i="7"/>
  <c r="DG25" i="6" l="1"/>
  <c r="DG15" i="6" s="1"/>
  <c r="CX12" i="7"/>
  <c r="DH24" i="6" s="1"/>
  <c r="CY15" i="7"/>
  <c r="DH25" i="6" l="1"/>
  <c r="DH15" i="6" s="1"/>
  <c r="CY12" i="7"/>
  <c r="DI24" i="6" s="1"/>
  <c r="DI25" i="6" s="1"/>
  <c r="CZ15" i="7"/>
  <c r="CZ12" i="7" l="1"/>
  <c r="DJ24" i="6" s="1"/>
  <c r="DA15" i="7"/>
  <c r="DJ25" i="6" l="1"/>
  <c r="DJ15" i="6" s="1"/>
  <c r="DI15" i="6"/>
  <c r="DA12" i="7"/>
  <c r="DK24" i="6" s="1"/>
  <c r="DK25" i="6" s="1"/>
  <c r="DB15" i="7"/>
  <c r="DB12" i="7" l="1"/>
  <c r="DL24" i="6" s="1"/>
  <c r="DC15" i="7"/>
  <c r="DL25" i="6" l="1"/>
  <c r="DL15" i="6" s="1"/>
  <c r="DK15" i="6"/>
  <c r="DC12" i="7"/>
  <c r="DM24" i="6" s="1"/>
  <c r="DD15" i="7"/>
  <c r="DM25" i="6" l="1"/>
  <c r="DM15" i="6" s="1"/>
  <c r="DD12" i="7"/>
  <c r="DN24" i="6" s="1"/>
  <c r="DN25" i="6" s="1"/>
  <c r="DE15" i="7"/>
  <c r="DE12" i="7" l="1"/>
  <c r="DO24" i="6" s="1"/>
  <c r="DF15" i="7"/>
  <c r="DO25" i="6" l="1"/>
  <c r="DO15" i="6" s="1"/>
  <c r="DN15" i="6"/>
  <c r="DF12" i="7"/>
  <c r="DP24" i="6" s="1"/>
  <c r="DP25" i="6" s="1"/>
  <c r="DG15" i="7"/>
  <c r="DG12" i="7" l="1"/>
  <c r="DQ24" i="6" s="1"/>
  <c r="DH15" i="7"/>
  <c r="DQ25" i="6" l="1"/>
  <c r="DQ15" i="6" s="1"/>
  <c r="DP15" i="6"/>
  <c r="DH12" i="7"/>
  <c r="DR24" i="6" s="1"/>
  <c r="DI15" i="7"/>
  <c r="DR25" i="6" l="1"/>
  <c r="DR15" i="6" s="1"/>
  <c r="DI12" i="7"/>
  <c r="DS24" i="6" s="1"/>
  <c r="DJ15" i="7"/>
  <c r="DS25" i="6" l="1"/>
  <c r="DS15" i="6" s="1"/>
  <c r="DJ12" i="7"/>
  <c r="DT24" i="6" s="1"/>
  <c r="DK15" i="7"/>
  <c r="DT25" i="6" l="1"/>
  <c r="DT15" i="6" s="1"/>
  <c r="DK12" i="7"/>
  <c r="DU24" i="6" s="1"/>
  <c r="DU25" i="6" s="1"/>
  <c r="DL15" i="7"/>
  <c r="DL12" i="7" l="1"/>
  <c r="DV24" i="6" s="1"/>
  <c r="DM15" i="7"/>
  <c r="DV25" i="6" l="1"/>
  <c r="DV15" i="6" s="1"/>
  <c r="DU15" i="6"/>
  <c r="DM12" i="7"/>
  <c r="DW24" i="6" s="1"/>
  <c r="DW25" i="6" s="1"/>
  <c r="DN15" i="7"/>
  <c r="DN12" i="7" l="1"/>
  <c r="DX24" i="6" s="1"/>
  <c r="DO15" i="7"/>
  <c r="DX25" i="6" l="1"/>
  <c r="DX15" i="6" s="1"/>
  <c r="DW15" i="6"/>
  <c r="DO12" i="7"/>
  <c r="DY24" i="6" s="1"/>
  <c r="DY25" i="6" s="1"/>
  <c r="DP15" i="7"/>
  <c r="DP12" i="7" l="1"/>
  <c r="DZ24" i="6" s="1"/>
  <c r="DQ15" i="7"/>
  <c r="DZ25" i="6" l="1"/>
  <c r="DZ15" i="6" s="1"/>
  <c r="DY15" i="6"/>
  <c r="DQ12" i="7"/>
  <c r="EA24" i="6" s="1"/>
  <c r="EA25" i="6" s="1"/>
  <c r="DR15" i="7"/>
  <c r="DR12" i="7" l="1"/>
  <c r="EB24" i="6" s="1"/>
  <c r="DS15" i="7"/>
  <c r="EB25" i="6" l="1"/>
  <c r="EB15" i="6" s="1"/>
  <c r="EA15" i="6"/>
  <c r="DS12" i="7"/>
  <c r="EC24" i="6" s="1"/>
  <c r="EC25" i="6" s="1"/>
  <c r="DT15" i="7"/>
  <c r="DT12" i="7" l="1"/>
  <c r="ED24" i="6" s="1"/>
  <c r="DU15" i="7"/>
  <c r="ED25" i="6" l="1"/>
  <c r="ED15" i="6" s="1"/>
  <c r="EC15" i="6"/>
  <c r="DU12" i="7"/>
  <c r="EE24" i="6" s="1"/>
  <c r="DV15" i="7"/>
  <c r="DV12" i="7" s="1"/>
  <c r="EF24" i="6" s="1"/>
  <c r="EF25" i="6" s="1"/>
  <c r="EE25" i="6" l="1"/>
  <c r="EE15" i="6" s="1"/>
  <c r="E24" i="6"/>
  <c r="F24" i="6"/>
  <c r="C6" i="5" s="1"/>
  <c r="G24" i="6"/>
  <c r="D6" i="5" s="1"/>
  <c r="H24" i="6"/>
  <c r="E6" i="5" s="1"/>
  <c r="I24" i="6"/>
  <c r="F6" i="5" s="1"/>
  <c r="J24" i="6"/>
  <c r="G6" i="5" s="1"/>
  <c r="K24" i="6"/>
  <c r="H6" i="5" s="1"/>
  <c r="L24" i="6"/>
  <c r="I6" i="5" s="1"/>
  <c r="M24" i="6"/>
  <c r="J6" i="5" s="1"/>
  <c r="N24" i="6"/>
  <c r="K6" i="5" s="1"/>
  <c r="F12" i="7"/>
  <c r="B6" i="5" l="1"/>
  <c r="D24" i="6"/>
  <c r="EF15" i="6"/>
  <c r="J25" i="6"/>
  <c r="K25" i="6"/>
  <c r="L25" i="6"/>
  <c r="M25" i="6"/>
  <c r="N25" i="6"/>
  <c r="G51" i="3"/>
  <c r="FH51" i="3"/>
  <c r="Q22" i="6" l="1"/>
  <c r="G4" i="3"/>
  <c r="FI4" i="3"/>
  <c r="Q25" i="6" l="1"/>
  <c r="J51" i="3"/>
  <c r="AE51" i="3"/>
  <c r="BC51" i="3"/>
  <c r="AF51" i="3"/>
  <c r="M51" i="3"/>
  <c r="W51" i="3"/>
  <c r="AA51" i="3"/>
  <c r="AD51" i="3"/>
  <c r="BD51" i="3"/>
  <c r="V51" i="3"/>
  <c r="X51" i="3"/>
  <c r="L51" i="3"/>
  <c r="BI51" i="3"/>
  <c r="K51" i="3"/>
  <c r="AQ51" i="3"/>
  <c r="AC51" i="3"/>
  <c r="AH51" i="3"/>
  <c r="Y51" i="3"/>
  <c r="AO51" i="3"/>
  <c r="Z51" i="3"/>
  <c r="BJ51" i="3"/>
  <c r="AG51" i="3"/>
  <c r="BE51" i="3"/>
  <c r="AP51" i="3"/>
  <c r="AJ51" i="3"/>
  <c r="AK51" i="3"/>
  <c r="BM51" i="3"/>
  <c r="O51" i="3"/>
  <c r="BH51" i="3"/>
  <c r="N51" i="3"/>
  <c r="AM51" i="3"/>
  <c r="BG51" i="3"/>
  <c r="AY51" i="3"/>
  <c r="BN51" i="3"/>
  <c r="AI51" i="3"/>
  <c r="R51" i="3"/>
  <c r="AW51" i="3"/>
  <c r="AS51" i="3"/>
  <c r="AR51" i="3"/>
  <c r="AV51" i="3"/>
  <c r="U51" i="3"/>
  <c r="Q51" i="3"/>
  <c r="S51" i="3"/>
  <c r="AL51" i="3"/>
  <c r="AT51" i="3"/>
  <c r="AX51" i="3"/>
  <c r="BF51" i="3"/>
  <c r="BB51" i="3"/>
  <c r="BA51" i="3"/>
  <c r="T51" i="3"/>
  <c r="AU51" i="3"/>
  <c r="BK51" i="3"/>
  <c r="BW22" i="6" l="1"/>
  <c r="BW25" i="6" s="1"/>
  <c r="BW15" i="6" s="1"/>
  <c r="BM4" i="3"/>
  <c r="Y22" i="6"/>
  <c r="Y25" i="6" s="1"/>
  <c r="Y15" i="6" s="1"/>
  <c r="O4" i="3"/>
  <c r="AQ22" i="6"/>
  <c r="AQ25" i="6" s="1"/>
  <c r="AQ15" i="6" s="1"/>
  <c r="AG4" i="3"/>
  <c r="AE22" i="6"/>
  <c r="AE25" i="6" s="1"/>
  <c r="AE15" i="6" s="1"/>
  <c r="U4" i="3"/>
  <c r="AT22" i="6"/>
  <c r="AT25" i="6" s="1"/>
  <c r="AT15" i="6" s="1"/>
  <c r="AJ4" i="3"/>
  <c r="BU22" i="6"/>
  <c r="BU25" i="6" s="1"/>
  <c r="BU15" i="6" s="1"/>
  <c r="BK4" i="3"/>
  <c r="BE22" i="6"/>
  <c r="BE25" i="6" s="1"/>
  <c r="BE15" i="6" s="1"/>
  <c r="AU4" i="3"/>
  <c r="BL22" i="6"/>
  <c r="BL25" i="6" s="1"/>
  <c r="BL15" i="6" s="1"/>
  <c r="BB4" i="3"/>
  <c r="V22" i="6"/>
  <c r="V25" i="6" s="1"/>
  <c r="V15" i="6" s="1"/>
  <c r="L4" i="3"/>
  <c r="AB22" i="6"/>
  <c r="AB25" i="6" s="1"/>
  <c r="AB15" i="6" s="1"/>
  <c r="R4" i="3"/>
  <c r="BR22" i="6"/>
  <c r="BR25" i="6" s="1"/>
  <c r="BR15" i="6" s="1"/>
  <c r="BH4" i="3"/>
  <c r="BT22" i="6"/>
  <c r="BT25" i="6" s="1"/>
  <c r="BT15" i="6" s="1"/>
  <c r="BJ4" i="3"/>
  <c r="AD22" i="6"/>
  <c r="AD25" i="6" s="1"/>
  <c r="AD15" i="6" s="1"/>
  <c r="T4" i="3"/>
  <c r="AM22" i="6"/>
  <c r="AM25" i="6" s="1"/>
  <c r="AM15" i="6" s="1"/>
  <c r="AC4" i="3"/>
  <c r="AS22" i="6"/>
  <c r="AS25" i="6" s="1"/>
  <c r="AS15" i="6" s="1"/>
  <c r="AI4" i="3"/>
  <c r="X22" i="6"/>
  <c r="X25" i="6" s="1"/>
  <c r="X15" i="6" s="1"/>
  <c r="N4" i="3"/>
  <c r="BO22" i="6"/>
  <c r="BE4" i="3"/>
  <c r="AY22" i="6"/>
  <c r="AY25" i="6" s="1"/>
  <c r="AY15" i="6" s="1"/>
  <c r="AO4" i="3"/>
  <c r="AR22" i="6"/>
  <c r="AR25" i="6" s="1"/>
  <c r="AR15" i="6" s="1"/>
  <c r="AH4" i="3"/>
  <c r="BS22" i="6"/>
  <c r="BS25" i="6" s="1"/>
  <c r="BS15" i="6" s="1"/>
  <c r="BI4" i="3"/>
  <c r="AC22" i="6"/>
  <c r="S4" i="3"/>
  <c r="BN22" i="6"/>
  <c r="BN25" i="6" s="1"/>
  <c r="BN15" i="6" s="1"/>
  <c r="BD4" i="3"/>
  <c r="AK22" i="6"/>
  <c r="AK25" i="6" s="1"/>
  <c r="AK15" i="6" s="1"/>
  <c r="AA4" i="3"/>
  <c r="BG22" i="6"/>
  <c r="BG25" i="6" s="1"/>
  <c r="BG15" i="6" s="1"/>
  <c r="AW4" i="3"/>
  <c r="W22" i="6"/>
  <c r="W25" i="6" s="1"/>
  <c r="W15" i="6" s="1"/>
  <c r="M4" i="3"/>
  <c r="AO22" i="6"/>
  <c r="AE4" i="3"/>
  <c r="AU22" i="6"/>
  <c r="AU25" i="6" s="1"/>
  <c r="AU15" i="6" s="1"/>
  <c r="AK4" i="3"/>
  <c r="AJ22" i="6"/>
  <c r="AJ25" i="6" s="1"/>
  <c r="AJ15" i="6" s="1"/>
  <c r="Z4" i="3"/>
  <c r="BK22" i="6"/>
  <c r="BK25" i="6" s="1"/>
  <c r="BK15" i="6" s="1"/>
  <c r="BA4" i="3"/>
  <c r="BA22" i="6"/>
  <c r="AQ4" i="3"/>
  <c r="U22" i="6"/>
  <c r="U25" i="6" s="1"/>
  <c r="U15" i="6" s="1"/>
  <c r="K4" i="3"/>
  <c r="AH22" i="6"/>
  <c r="X4" i="3"/>
  <c r="AA22" i="6"/>
  <c r="AA25" i="6" s="1"/>
  <c r="AA15" i="6" s="1"/>
  <c r="Q4" i="3"/>
  <c r="BF22" i="6"/>
  <c r="BF25" i="6" s="1"/>
  <c r="BF15" i="6" s="1"/>
  <c r="AV4" i="3"/>
  <c r="BB22" i="6"/>
  <c r="BB25" i="6" s="1"/>
  <c r="BB15" i="6" s="1"/>
  <c r="AR4" i="3"/>
  <c r="AG22" i="6"/>
  <c r="AG25" i="6" s="1"/>
  <c r="AG15" i="6" s="1"/>
  <c r="W4" i="3"/>
  <c r="BM22" i="6"/>
  <c r="BC4" i="3"/>
  <c r="BI22" i="6"/>
  <c r="BI25" i="6" s="1"/>
  <c r="BI15" i="6" s="1"/>
  <c r="AY4" i="3"/>
  <c r="T22" i="6"/>
  <c r="J4" i="3"/>
  <c r="BQ22" i="6"/>
  <c r="BQ25" i="6" s="1"/>
  <c r="BQ15" i="6" s="1"/>
  <c r="BG4" i="3"/>
  <c r="AZ22" i="6"/>
  <c r="AZ25" i="6" s="1"/>
  <c r="AZ15" i="6" s="1"/>
  <c r="AP4" i="3"/>
  <c r="AI22" i="6"/>
  <c r="AI25" i="6" s="1"/>
  <c r="AI15" i="6" s="1"/>
  <c r="Y4" i="3"/>
  <c r="BP22" i="6"/>
  <c r="BP25" i="6" s="1"/>
  <c r="BP15" i="6" s="1"/>
  <c r="BF4" i="3"/>
  <c r="BH22" i="6"/>
  <c r="BH25" i="6" s="1"/>
  <c r="BH15" i="6" s="1"/>
  <c r="AX4" i="3"/>
  <c r="BD22" i="6"/>
  <c r="BD25" i="6" s="1"/>
  <c r="BD15" i="6" s="1"/>
  <c r="AT4" i="3"/>
  <c r="AV22" i="6"/>
  <c r="AV25" i="6" s="1"/>
  <c r="AV15" i="6" s="1"/>
  <c r="AL4" i="3"/>
  <c r="AF22" i="6"/>
  <c r="AF25" i="6" s="1"/>
  <c r="AF15" i="6" s="1"/>
  <c r="V4" i="3"/>
  <c r="AN22" i="6"/>
  <c r="AN25" i="6" s="1"/>
  <c r="AN15" i="6" s="1"/>
  <c r="AD4" i="3"/>
  <c r="BC22" i="6"/>
  <c r="BC25" i="6" s="1"/>
  <c r="BC15" i="6" s="1"/>
  <c r="AS4" i="3"/>
  <c r="AP22" i="6"/>
  <c r="AP25" i="6" s="1"/>
  <c r="AP15" i="6" s="1"/>
  <c r="AF4" i="3"/>
  <c r="BX22" i="6"/>
  <c r="BX25" i="6" s="1"/>
  <c r="BX15" i="6" s="1"/>
  <c r="BN4" i="3"/>
  <c r="AW22" i="6"/>
  <c r="AW25" i="6" s="1"/>
  <c r="AW15" i="6" s="1"/>
  <c r="AM4" i="3"/>
  <c r="F51" i="3"/>
  <c r="H22" i="6" l="1"/>
  <c r="BA25" i="6"/>
  <c r="AH25" i="6"/>
  <c r="AH15" i="6" s="1"/>
  <c r="T25" i="6"/>
  <c r="E22" i="6"/>
  <c r="F22" i="6"/>
  <c r="AC25" i="6"/>
  <c r="F25" i="6" s="1"/>
  <c r="I22" i="6"/>
  <c r="BM25" i="6"/>
  <c r="BM15" i="6"/>
  <c r="G22" i="6"/>
  <c r="AO25" i="6"/>
  <c r="BO25" i="6"/>
  <c r="BO15" i="6" s="1"/>
  <c r="FH4" i="3"/>
  <c r="G25" i="6" l="1"/>
  <c r="AO15" i="6"/>
  <c r="H25" i="6"/>
  <c r="BA15" i="6"/>
  <c r="AC15" i="6"/>
  <c r="I25" i="6"/>
  <c r="T15" i="6"/>
  <c r="E25" i="6"/>
  <c r="D25" i="6" s="1"/>
  <c r="D22" i="6"/>
  <c r="DZ9" i="8"/>
  <c r="DJ9" i="8"/>
  <c r="AY9" i="8"/>
  <c r="AN9" i="8"/>
  <c r="DV9" i="8"/>
  <c r="DG9" i="8"/>
  <c r="BN9" i="8"/>
  <c r="AM9" i="8"/>
  <c r="DS9" i="8"/>
  <c r="BU9" i="8"/>
  <c r="BL9" i="8"/>
  <c r="BK9" i="8"/>
  <c r="S9" i="8"/>
  <c r="CJ9" i="8"/>
  <c r="BX9" i="8"/>
  <c r="AW9" i="8"/>
  <c r="CX9" i="8"/>
  <c r="DP9" i="8"/>
  <c r="DN9" i="8"/>
  <c r="X9" i="8"/>
  <c r="EF9" i="8"/>
  <c r="DM9" i="8"/>
  <c r="AD9" i="8"/>
  <c r="R9" i="8"/>
  <c r="AB9" i="8"/>
  <c r="U9" i="8"/>
  <c r="BR9" i="8"/>
  <c r="DD9" i="8"/>
  <c r="CY9" i="8"/>
  <c r="AQ9" i="8"/>
  <c r="CF9" i="8"/>
  <c r="AV9" i="8"/>
  <c r="BC9" i="8"/>
  <c r="BT9" i="8"/>
  <c r="EC9" i="8"/>
  <c r="DB9" i="8"/>
  <c r="CP9" i="8"/>
  <c r="CD9" i="8"/>
  <c r="AS9" i="8"/>
  <c r="AP9" i="8"/>
  <c r="Y9" i="8"/>
  <c r="AT9" i="8"/>
  <c r="BF9" i="8"/>
  <c r="CS9" i="8"/>
  <c r="BB9" i="8"/>
  <c r="BW9" i="8"/>
  <c r="EE9" i="8"/>
  <c r="BI9" i="8"/>
  <c r="CL9" i="8"/>
  <c r="CV9" i="8"/>
  <c r="DH9" i="8"/>
  <c r="CU9" i="8"/>
  <c r="AA9" i="8"/>
  <c r="AH9" i="8"/>
  <c r="BE9" i="8"/>
  <c r="CI9" i="8"/>
  <c r="DT9" i="8"/>
  <c r="AZ9" i="8"/>
  <c r="CR9" i="8"/>
  <c r="V9" i="8"/>
  <c r="DA9" i="8"/>
  <c r="EB9" i="8"/>
  <c r="CC9" i="8"/>
  <c r="CO9" i="8"/>
  <c r="CA9" i="8"/>
  <c r="CM9" i="8"/>
  <c r="AJ9" i="8"/>
  <c r="DE9" i="8"/>
  <c r="DQ9" i="8"/>
  <c r="AG9" i="8"/>
  <c r="AK9" i="8"/>
  <c r="BH9" i="8"/>
  <c r="AE9" i="8"/>
  <c r="CG9" i="8"/>
  <c r="BO9" i="8"/>
  <c r="BQ9" i="8"/>
  <c r="DK9" i="8"/>
  <c r="DY9" i="8"/>
  <c r="BV9" i="8"/>
  <c r="DW9" i="8"/>
  <c r="T9" i="8"/>
  <c r="AX9" i="8"/>
  <c r="AU9" i="8"/>
  <c r="BG9" i="8"/>
  <c r="BZ9" i="8"/>
  <c r="W9" i="8"/>
  <c r="Z9" i="8"/>
  <c r="AF9" i="8"/>
  <c r="AC9" i="8"/>
  <c r="AI9" i="8"/>
  <c r="AL9" i="8"/>
  <c r="AR9" i="8"/>
  <c r="AO9" i="8"/>
  <c r="BD9" i="8"/>
  <c r="BP9" i="8"/>
  <c r="BS9" i="8"/>
  <c r="BJ9" i="8"/>
  <c r="CE9" i="8"/>
  <c r="BM9" i="8"/>
  <c r="CB9" i="8"/>
  <c r="CH9" i="8"/>
  <c r="BY9" i="8"/>
  <c r="DF9" i="8"/>
  <c r="EA9" i="8"/>
  <c r="CT9" i="8"/>
  <c r="DO9" i="8"/>
  <c r="CN9" i="8"/>
  <c r="CQ9" i="8"/>
  <c r="CK9" i="8"/>
  <c r="CZ9" i="8"/>
  <c r="DC9" i="8"/>
  <c r="DL9" i="8"/>
  <c r="DR9" i="8"/>
  <c r="DX9" i="8"/>
  <c r="DI9" i="8"/>
  <c r="ED9" i="8"/>
  <c r="CW9" i="8"/>
  <c r="DU9" i="8"/>
  <c r="Q9" i="8"/>
  <c r="BA9" i="8"/>
  <c r="Q10" i="8"/>
  <c r="Q12" i="8" s="1"/>
  <c r="Q4" i="8" s="1"/>
  <c r="Q5" i="6" l="1"/>
  <c r="Q4" i="6" l="1"/>
  <c r="Q11" i="6" l="1"/>
  <c r="Q9" i="6"/>
  <c r="Q10" i="6"/>
  <c r="Q8" i="6" l="1"/>
  <c r="Q13" i="6" s="1"/>
  <c r="Q15" i="6" l="1"/>
  <c r="Q27" i="6" s="1"/>
  <c r="Q31" i="6" s="1"/>
  <c r="Q29" i="6" l="1"/>
  <c r="DJ10" i="8"/>
  <c r="DJ12" i="8" s="1"/>
  <c r="DJ4" i="8" s="1"/>
  <c r="DP10" i="8"/>
  <c r="DP12" i="8" s="1"/>
  <c r="DP4" i="8" s="1"/>
  <c r="DD10" i="8"/>
  <c r="DD12" i="8" s="1"/>
  <c r="DD4" i="8" s="1"/>
  <c r="X10" i="8"/>
  <c r="X12" i="8" s="1"/>
  <c r="X4" i="8" s="1"/>
  <c r="X5" i="6" s="1"/>
  <c r="X4" i="6" s="1"/>
  <c r="DZ10" i="8"/>
  <c r="DZ12" i="8" s="1"/>
  <c r="DZ4" i="8" s="1"/>
  <c r="BR10" i="8"/>
  <c r="BR12" i="8" s="1"/>
  <c r="BR4" i="8" s="1"/>
  <c r="AD10" i="8"/>
  <c r="AD12" i="8" s="1"/>
  <c r="AD4" i="8" s="1"/>
  <c r="DG10" i="8"/>
  <c r="DG12" i="8"/>
  <c r="DG4" i="8" s="1"/>
  <c r="DG5" i="6" s="1"/>
  <c r="DG4" i="6" s="1"/>
  <c r="DN10" i="8"/>
  <c r="DN12" i="8" s="1"/>
  <c r="DN4" i="8" s="1"/>
  <c r="BN10" i="8"/>
  <c r="BN12" i="8" s="1"/>
  <c r="EF10" i="8"/>
  <c r="EF12" i="8" s="1"/>
  <c r="BL10" i="8"/>
  <c r="BL12" i="8" s="1"/>
  <c r="BL4" i="8" s="1"/>
  <c r="CF10" i="8"/>
  <c r="CF12" i="8" s="1"/>
  <c r="CF4" i="8" s="1"/>
  <c r="AA10" i="8"/>
  <c r="AA12" i="8" s="1"/>
  <c r="BK10" i="8"/>
  <c r="BK12" i="8" s="1"/>
  <c r="BK4" i="8" s="1"/>
  <c r="AM10" i="8"/>
  <c r="AM12" i="8" s="1"/>
  <c r="U10" i="8"/>
  <c r="U12" i="8" s="1"/>
  <c r="AW10" i="8"/>
  <c r="AW12" i="8" s="1"/>
  <c r="AW4" i="8" s="1"/>
  <c r="DS10" i="8"/>
  <c r="DS12" i="8" s="1"/>
  <c r="DS4" i="8" s="1"/>
  <c r="AN10" i="8"/>
  <c r="AN12" i="8" s="1"/>
  <c r="AN4" i="8" s="1"/>
  <c r="BU10" i="8"/>
  <c r="BU12" i="8" s="1"/>
  <c r="CY10" i="8"/>
  <c r="CY12" i="8" s="1"/>
  <c r="CY4" i="8" s="1"/>
  <c r="CI10" i="8"/>
  <c r="CI12" i="8" s="1"/>
  <c r="CI4" i="8" s="1"/>
  <c r="S10" i="8"/>
  <c r="S12" i="8" s="1"/>
  <c r="Y10" i="8"/>
  <c r="Y12" i="8" s="1"/>
  <c r="Y4" i="8" s="1"/>
  <c r="BX10" i="8"/>
  <c r="BX12" i="8" s="1"/>
  <c r="EB10" i="8"/>
  <c r="EB12" i="8" s="1"/>
  <c r="AY10" i="8"/>
  <c r="AY12" i="8" s="1"/>
  <c r="AY4" i="8" s="1"/>
  <c r="AG10" i="8"/>
  <c r="AG12" i="8" s="1"/>
  <c r="EE10" i="8"/>
  <c r="EE12" i="8" s="1"/>
  <c r="CL10" i="8"/>
  <c r="CL12" i="8" s="1"/>
  <c r="DB10" i="8"/>
  <c r="DB12" i="8" s="1"/>
  <c r="DB4" i="8" s="1"/>
  <c r="CS10" i="8"/>
  <c r="CS12" i="8" s="1"/>
  <c r="CS4" i="8" s="1"/>
  <c r="BW10" i="8"/>
  <c r="BW12" i="8" s="1"/>
  <c r="BW4" i="8" s="1"/>
  <c r="AJ10" i="8"/>
  <c r="AJ12" i="8" s="1"/>
  <c r="AJ4" i="8" s="1"/>
  <c r="BQ10" i="8"/>
  <c r="BQ12" i="8" s="1"/>
  <c r="BQ4" i="8" s="1"/>
  <c r="AT10" i="8"/>
  <c r="AT12" i="8" s="1"/>
  <c r="AT4" i="8" s="1"/>
  <c r="CX10" i="8"/>
  <c r="CX12" i="8" s="1"/>
  <c r="CX4" i="8" s="1"/>
  <c r="CV10" i="8"/>
  <c r="CV12" i="8" s="1"/>
  <c r="CP10" i="8"/>
  <c r="CP12" i="8" s="1"/>
  <c r="CP4" i="8" s="1"/>
  <c r="DQ10" i="8"/>
  <c r="DQ12" i="8" s="1"/>
  <c r="DQ4" i="8" s="1"/>
  <c r="BC10" i="8"/>
  <c r="BC12" i="8" s="1"/>
  <c r="BC4" i="8" s="1"/>
  <c r="BT10" i="8"/>
  <c r="BT12" i="8" s="1"/>
  <c r="BT4" i="8" s="1"/>
  <c r="V10" i="8"/>
  <c r="V12" i="8" s="1"/>
  <c r="V4" i="8" s="1"/>
  <c r="CC10" i="8"/>
  <c r="CC12" i="8" s="1"/>
  <c r="CC4" i="8" s="1"/>
  <c r="CD10" i="8"/>
  <c r="CD12" i="8" s="1"/>
  <c r="CD4" i="8" s="1"/>
  <c r="AB10" i="8"/>
  <c r="AB12" i="8" s="1"/>
  <c r="AB4" i="8" s="1"/>
  <c r="AQ10" i="8"/>
  <c r="AQ12" i="8" s="1"/>
  <c r="AQ4" i="8" s="1"/>
  <c r="AV10" i="8"/>
  <c r="AV12" i="8" s="1"/>
  <c r="AV4" i="8" s="1"/>
  <c r="CJ10" i="8"/>
  <c r="CJ12" i="8" s="1"/>
  <c r="CJ4" i="8" s="1"/>
  <c r="AS10" i="8"/>
  <c r="AS12" i="8" s="1"/>
  <c r="AS4" i="8" s="1"/>
  <c r="CA10" i="8"/>
  <c r="CA12" i="8" s="1"/>
  <c r="CA4" i="8" s="1"/>
  <c r="DV10" i="8"/>
  <c r="DV12" i="8" s="1"/>
  <c r="DV4" i="8" s="1"/>
  <c r="DM10" i="8"/>
  <c r="DM12" i="8" s="1"/>
  <c r="AE10" i="8"/>
  <c r="AE12" i="8" s="1"/>
  <c r="AE4" i="8" s="1"/>
  <c r="AP10" i="8"/>
  <c r="AP12" i="8" s="1"/>
  <c r="AP4" i="8" s="1"/>
  <c r="BI10" i="8"/>
  <c r="BI12" i="8" s="1"/>
  <c r="DH10" i="8"/>
  <c r="DH12" i="8" s="1"/>
  <c r="BF10" i="8"/>
  <c r="BF12" i="8" s="1"/>
  <c r="BF4" i="8" s="1"/>
  <c r="CR10" i="8"/>
  <c r="CR12" i="8" s="1"/>
  <c r="CR4" i="8" s="1"/>
  <c r="DW10" i="8"/>
  <c r="DW12" i="8" s="1"/>
  <c r="DW4" i="8" s="1"/>
  <c r="AH10" i="8"/>
  <c r="AH12" i="8" s="1"/>
  <c r="BB10" i="8"/>
  <c r="BB12" i="8" s="1"/>
  <c r="T10" i="8"/>
  <c r="T12" i="8" s="1"/>
  <c r="CG10" i="8"/>
  <c r="CG12" i="8" s="1"/>
  <c r="CG4" i="8" s="1"/>
  <c r="DK10" i="8"/>
  <c r="DK12" i="8" s="1"/>
  <c r="DK4" i="8" s="1"/>
  <c r="DT10" i="8"/>
  <c r="DT12" i="8" s="1"/>
  <c r="DT4" i="8" s="1"/>
  <c r="AZ10" i="8"/>
  <c r="AZ12" i="8" s="1"/>
  <c r="AZ4" i="8" s="1"/>
  <c r="AR10" i="8"/>
  <c r="AR12" i="8" s="1"/>
  <c r="AK10" i="8"/>
  <c r="AK12" i="8" s="1"/>
  <c r="AK4" i="8" s="1"/>
  <c r="BE10" i="8"/>
  <c r="BE12" i="8" s="1"/>
  <c r="BE4" i="8" s="1"/>
  <c r="Z10" i="8"/>
  <c r="Z12" i="8" s="1"/>
  <c r="Z4" i="8" s="1"/>
  <c r="CO10" i="8"/>
  <c r="CO12" i="8" s="1"/>
  <c r="DF10" i="8"/>
  <c r="DF12" i="8" s="1"/>
  <c r="BZ10" i="8"/>
  <c r="BZ12" i="8" s="1"/>
  <c r="BZ4" i="8" s="1"/>
  <c r="BO10" i="8"/>
  <c r="BO12" i="8" s="1"/>
  <c r="CU10" i="8"/>
  <c r="CU12" i="8" s="1"/>
  <c r="CU4" i="8" s="1"/>
  <c r="DA10" i="8"/>
  <c r="DA12" i="8" s="1"/>
  <c r="CM10" i="8"/>
  <c r="CM12" i="8" s="1"/>
  <c r="CM4" i="8" s="1"/>
  <c r="EC10" i="8"/>
  <c r="EC12" i="8" s="1"/>
  <c r="EC4" i="8" s="1"/>
  <c r="AI10" i="8"/>
  <c r="AI12" i="8" s="1"/>
  <c r="AI4" i="8" s="1"/>
  <c r="BH10" i="8"/>
  <c r="BH12" i="8" s="1"/>
  <c r="BH4" i="8" s="1"/>
  <c r="EA10" i="8"/>
  <c r="EA12" i="8" s="1"/>
  <c r="EA4" i="8" s="1"/>
  <c r="BD10" i="8"/>
  <c r="BD12" i="8" s="1"/>
  <c r="CB10" i="8"/>
  <c r="CB12" i="8" s="1"/>
  <c r="CB4" i="8" s="1"/>
  <c r="DC10" i="8"/>
  <c r="DC12" i="8" s="1"/>
  <c r="DC4" i="8" s="1"/>
  <c r="BP10" i="8"/>
  <c r="BP12" i="8" s="1"/>
  <c r="BP4" i="8" s="1"/>
  <c r="CH10" i="8"/>
  <c r="CH12" i="8" s="1"/>
  <c r="CH4" i="8" s="1"/>
  <c r="ED10" i="8"/>
  <c r="ED12" i="8" s="1"/>
  <c r="AF10" i="8"/>
  <c r="AF12" i="8" s="1"/>
  <c r="BY10" i="8"/>
  <c r="BY12" i="8" s="1"/>
  <c r="BY4" i="8" s="1"/>
  <c r="CQ10" i="8"/>
  <c r="CQ12" i="8" s="1"/>
  <c r="CQ4" i="8" s="1"/>
  <c r="BA10" i="8"/>
  <c r="BA12" i="8" s="1"/>
  <c r="BA4" i="8" s="1"/>
  <c r="CW10" i="8"/>
  <c r="CW12" i="8" s="1"/>
  <c r="BG10" i="8"/>
  <c r="BG12" i="8" s="1"/>
  <c r="BG4" i="8" s="1"/>
  <c r="CZ10" i="8"/>
  <c r="CZ12" i="8" s="1"/>
  <c r="BJ10" i="8"/>
  <c r="BJ12" i="8" s="1"/>
  <c r="BJ4" i="8" s="1"/>
  <c r="CN10" i="8"/>
  <c r="CN12" i="8" s="1"/>
  <c r="DE10" i="8"/>
  <c r="DE12" i="8" s="1"/>
  <c r="DE4" i="8" s="1"/>
  <c r="AU10" i="8"/>
  <c r="AU12" i="8" s="1"/>
  <c r="DY10" i="8"/>
  <c r="DY12" i="8" s="1"/>
  <c r="DY4" i="8" s="1"/>
  <c r="DI10" i="8"/>
  <c r="DI12" i="8" s="1"/>
  <c r="DI4" i="8" s="1"/>
  <c r="AC10" i="8"/>
  <c r="AC12" i="8" s="1"/>
  <c r="AC4" i="8" s="1"/>
  <c r="DR10" i="8"/>
  <c r="DR12" i="8" s="1"/>
  <c r="DR4" i="8" s="1"/>
  <c r="AO10" i="8"/>
  <c r="AO12" i="8" s="1"/>
  <c r="AO4" i="8" s="1"/>
  <c r="CE10" i="8"/>
  <c r="CE12" i="8" s="1"/>
  <c r="CE4" i="8" s="1"/>
  <c r="R10" i="8"/>
  <c r="R12" i="8" s="1"/>
  <c r="R4" i="8" s="1"/>
  <c r="CT10" i="8"/>
  <c r="CT12" i="8" s="1"/>
  <c r="DL10" i="8"/>
  <c r="DL12" i="8" s="1"/>
  <c r="AX10" i="8"/>
  <c r="AX12" i="8" s="1"/>
  <c r="AX4" i="8" s="1"/>
  <c r="BV10" i="8"/>
  <c r="BV12" i="8" s="1"/>
  <c r="BV4" i="8" s="1"/>
  <c r="AL10" i="8"/>
  <c r="AL12" i="8" s="1"/>
  <c r="AL4" i="8" s="1"/>
  <c r="DO10" i="8"/>
  <c r="DO12" i="8" s="1"/>
  <c r="BS10" i="8"/>
  <c r="BS12" i="8" s="1"/>
  <c r="BS4" i="8" s="1"/>
  <c r="W10" i="8"/>
  <c r="W12" i="8" s="1"/>
  <c r="W4" i="8" s="1"/>
  <c r="CK10" i="8"/>
  <c r="CK12" i="8" s="1"/>
  <c r="CK4" i="8" s="1"/>
  <c r="DU10" i="8"/>
  <c r="DU12" i="8" s="1"/>
  <c r="DU4" i="8" s="1"/>
  <c r="BM10" i="8"/>
  <c r="BM12" i="8" s="1"/>
  <c r="BM4" i="8" s="1"/>
  <c r="DX10" i="8"/>
  <c r="DX12" i="8" s="1"/>
  <c r="DX4" i="8" s="1"/>
  <c r="CV4" i="8" l="1"/>
  <c r="CV5" i="6" s="1"/>
  <c r="CV4" i="6" s="1"/>
  <c r="CW4" i="8"/>
  <c r="CW5" i="6" s="1"/>
  <c r="CW4" i="6" s="1"/>
  <c r="DM4" i="8"/>
  <c r="DM5" i="6" s="1"/>
  <c r="DM4" i="6" s="1"/>
  <c r="CT4" i="8"/>
  <c r="CT5" i="6" s="1"/>
  <c r="CT4" i="6" s="1"/>
  <c r="AU4" i="8"/>
  <c r="AU5" i="6" s="1"/>
  <c r="AU4" i="6" s="1"/>
  <c r="AU10" i="6" s="1"/>
  <c r="BD4" i="8"/>
  <c r="BD5" i="6" s="1"/>
  <c r="BD4" i="6" s="1"/>
  <c r="BO4" i="8"/>
  <c r="BO5" i="6" s="1"/>
  <c r="BO4" i="6" s="1"/>
  <c r="EB4" i="8"/>
  <c r="EB5" i="6" s="1"/>
  <c r="EB4" i="6" s="1"/>
  <c r="EF4" i="8"/>
  <c r="EF5" i="6" s="1"/>
  <c r="EF4" i="6" s="1"/>
  <c r="EF10" i="6" s="1"/>
  <c r="CN4" i="8"/>
  <c r="CN5" i="6" s="1"/>
  <c r="CN4" i="6" s="1"/>
  <c r="AF4" i="8"/>
  <c r="AF5" i="6" s="1"/>
  <c r="AF4" i="6" s="1"/>
  <c r="DF4" i="8"/>
  <c r="DF5" i="6" s="1"/>
  <c r="DF4" i="6" s="1"/>
  <c r="DO4" i="8"/>
  <c r="DO5" i="6" s="1"/>
  <c r="DO4" i="6" s="1"/>
  <c r="DO10" i="6" s="1"/>
  <c r="ED4" i="8"/>
  <c r="ED5" i="6" s="1"/>
  <c r="ED4" i="6" s="1"/>
  <c r="CO4" i="8"/>
  <c r="CO5" i="6" s="1"/>
  <c r="CO4" i="6" s="1"/>
  <c r="BI4" i="8"/>
  <c r="BI5" i="6" s="1"/>
  <c r="BI4" i="6" s="1"/>
  <c r="U4" i="8"/>
  <c r="U5" i="6" s="1"/>
  <c r="U4" i="6" s="1"/>
  <c r="U10" i="6" s="1"/>
  <c r="DH4" i="8"/>
  <c r="DH5" i="6" s="1"/>
  <c r="DH4" i="6" s="1"/>
  <c r="BX4" i="8"/>
  <c r="BX5" i="6" s="1"/>
  <c r="BX4" i="6" s="1"/>
  <c r="BN4" i="8"/>
  <c r="BN5" i="6" s="1"/>
  <c r="BN4" i="6" s="1"/>
  <c r="CZ4" i="8"/>
  <c r="CZ5" i="6" s="1"/>
  <c r="CZ4" i="6" s="1"/>
  <c r="T4" i="8"/>
  <c r="T5" i="6" s="1"/>
  <c r="T4" i="6" s="1"/>
  <c r="S4" i="8"/>
  <c r="S5" i="6" s="1"/>
  <c r="S4" i="6" s="1"/>
  <c r="AM4" i="8"/>
  <c r="AM5" i="6" s="1"/>
  <c r="AM4" i="6" s="1"/>
  <c r="BB4" i="8"/>
  <c r="BB5" i="6" s="1"/>
  <c r="BB4" i="6" s="1"/>
  <c r="BB9" i="6" s="1"/>
  <c r="CL4" i="8"/>
  <c r="CL5" i="6" s="1"/>
  <c r="CL4" i="6" s="1"/>
  <c r="DA4" i="8"/>
  <c r="DA5" i="6" s="1"/>
  <c r="DA4" i="6" s="1"/>
  <c r="AH4" i="8"/>
  <c r="EE4" i="8"/>
  <c r="EE5" i="6" s="1"/>
  <c r="EE4" i="6" s="1"/>
  <c r="EE9" i="6" s="1"/>
  <c r="AA4" i="8"/>
  <c r="AA5" i="6" s="1"/>
  <c r="AA4" i="6" s="1"/>
  <c r="DL4" i="8"/>
  <c r="DL5" i="6" s="1"/>
  <c r="DL4" i="6" s="1"/>
  <c r="AR4" i="8"/>
  <c r="AR5" i="6" s="1"/>
  <c r="AR4" i="6" s="1"/>
  <c r="AG4" i="8"/>
  <c r="AG5" i="6" s="1"/>
  <c r="AG4" i="6" s="1"/>
  <c r="BU4" i="8"/>
  <c r="BU5" i="6" s="1"/>
  <c r="BU4" i="6" s="1"/>
  <c r="AT5" i="6"/>
  <c r="AT4" i="6" s="1"/>
  <c r="AT10" i="6" s="1"/>
  <c r="BE5" i="6"/>
  <c r="BE4" i="6" s="1"/>
  <c r="BE10" i="6" s="1"/>
  <c r="CG5" i="6"/>
  <c r="CG4" i="6" s="1"/>
  <c r="DS5" i="6"/>
  <c r="DS4" i="6" s="1"/>
  <c r="CI5" i="6"/>
  <c r="CI4" i="6" s="1"/>
  <c r="BS5" i="6"/>
  <c r="BS4" i="6" s="1"/>
  <c r="AO5" i="6"/>
  <c r="AO4" i="6" s="1"/>
  <c r="DN5" i="6"/>
  <c r="DN4" i="6" s="1"/>
  <c r="CE5" i="6"/>
  <c r="CE4" i="6" s="1"/>
  <c r="DR5" i="6"/>
  <c r="DR4" i="6" s="1"/>
  <c r="BP5" i="6"/>
  <c r="BP4" i="6" s="1"/>
  <c r="W5" i="6"/>
  <c r="W4" i="6" s="1"/>
  <c r="BA5" i="6"/>
  <c r="AX5" i="6"/>
  <c r="AX4" i="6" s="1"/>
  <c r="BV5" i="6"/>
  <c r="BV4" i="6" s="1"/>
  <c r="BM5" i="6"/>
  <c r="AC5" i="6"/>
  <c r="BG5" i="6"/>
  <c r="BG4" i="6" s="1"/>
  <c r="CQ5" i="6"/>
  <c r="CQ4" i="6" s="1"/>
  <c r="DX5" i="6"/>
  <c r="DX4" i="6" s="1"/>
  <c r="AL5" i="6"/>
  <c r="AL4" i="6" s="1"/>
  <c r="DI5" i="6"/>
  <c r="BJ5" i="6"/>
  <c r="BJ4" i="6" s="1"/>
  <c r="DE5" i="6"/>
  <c r="DE4" i="6" s="1"/>
  <c r="BY5" i="6"/>
  <c r="CH5" i="6"/>
  <c r="CH4" i="6" s="1"/>
  <c r="CB5" i="6"/>
  <c r="CB4" i="6" s="1"/>
  <c r="CK5" i="6"/>
  <c r="DY5" i="6"/>
  <c r="DY4" i="6" s="1"/>
  <c r="CU5" i="6"/>
  <c r="CU4" i="6" s="1"/>
  <c r="Z5" i="6"/>
  <c r="Z4" i="6" s="1"/>
  <c r="EC5" i="6"/>
  <c r="EC4" i="6" s="1"/>
  <c r="DK5" i="6"/>
  <c r="DK4" i="6" s="1"/>
  <c r="BZ5" i="6"/>
  <c r="BZ4" i="6" s="1"/>
  <c r="DU5" i="6"/>
  <c r="N5" i="6" s="1"/>
  <c r="AI5" i="6"/>
  <c r="AI4" i="6" s="1"/>
  <c r="AK5" i="6"/>
  <c r="AK4" i="6" s="1"/>
  <c r="AZ5" i="6"/>
  <c r="AZ4" i="6" s="1"/>
  <c r="CM5" i="6"/>
  <c r="CM4" i="6" s="1"/>
  <c r="DC5" i="6"/>
  <c r="DC4" i="6" s="1"/>
  <c r="EA5" i="6"/>
  <c r="EA4" i="6" s="1"/>
  <c r="BH5" i="6"/>
  <c r="BH4" i="6" s="1"/>
  <c r="R5" i="6"/>
  <c r="DT5" i="6"/>
  <c r="DT4" i="6" s="1"/>
  <c r="BF5" i="6"/>
  <c r="BF4" i="6" s="1"/>
  <c r="AE5" i="6"/>
  <c r="AE4" i="6" s="1"/>
  <c r="DV5" i="6"/>
  <c r="DV4" i="6" s="1"/>
  <c r="AB5" i="6"/>
  <c r="AB4" i="6" s="1"/>
  <c r="BQ5" i="6"/>
  <c r="BQ4" i="6" s="1"/>
  <c r="BW5" i="6"/>
  <c r="BW4" i="6" s="1"/>
  <c r="AS5" i="6"/>
  <c r="AS4" i="6" s="1"/>
  <c r="AV5" i="6"/>
  <c r="AV4" i="6" s="1"/>
  <c r="BT5" i="6"/>
  <c r="BT4" i="6" s="1"/>
  <c r="DQ5" i="6"/>
  <c r="DQ4" i="6" s="1"/>
  <c r="CC5" i="6"/>
  <c r="CC4" i="6" s="1"/>
  <c r="AJ5" i="6"/>
  <c r="AJ4" i="6" s="1"/>
  <c r="CS5" i="6"/>
  <c r="CS4" i="6" s="1"/>
  <c r="CR5" i="6"/>
  <c r="CR4" i="6" s="1"/>
  <c r="AQ5" i="6"/>
  <c r="AQ4" i="6" s="1"/>
  <c r="CP5" i="6"/>
  <c r="CP4" i="6" s="1"/>
  <c r="AP5" i="6"/>
  <c r="AP4" i="6" s="1"/>
  <c r="CA5" i="6"/>
  <c r="CA4" i="6" s="1"/>
  <c r="CJ5" i="6"/>
  <c r="CJ4" i="6" s="1"/>
  <c r="BC5" i="6"/>
  <c r="BC4" i="6" s="1"/>
  <c r="AN5" i="6"/>
  <c r="AN4" i="6" s="1"/>
  <c r="CD5" i="6"/>
  <c r="CD4" i="6" s="1"/>
  <c r="V5" i="6"/>
  <c r="V4" i="6" s="1"/>
  <c r="DW5" i="6"/>
  <c r="DW4" i="6" s="1"/>
  <c r="CX5" i="6"/>
  <c r="CX4" i="6" s="1"/>
  <c r="DB5" i="6"/>
  <c r="DB4" i="6" s="1"/>
  <c r="CF5" i="6"/>
  <c r="CF4" i="6" s="1"/>
  <c r="BK5" i="6"/>
  <c r="BK4" i="6" s="1"/>
  <c r="CY5" i="6"/>
  <c r="CY4" i="6" s="1"/>
  <c r="AW5" i="6"/>
  <c r="AW4" i="6" s="1"/>
  <c r="BL5" i="6"/>
  <c r="BL4" i="6" s="1"/>
  <c r="Y5" i="6"/>
  <c r="Y4" i="6" s="1"/>
  <c r="AY5" i="6"/>
  <c r="AY4" i="6" s="1"/>
  <c r="DG11" i="6"/>
  <c r="DG10" i="6"/>
  <c r="DG9" i="6"/>
  <c r="DP5" i="6"/>
  <c r="DP4" i="6" s="1"/>
  <c r="X9" i="6"/>
  <c r="X10" i="6"/>
  <c r="X11" i="6"/>
  <c r="DD5" i="6"/>
  <c r="DD4" i="6" s="1"/>
  <c r="DZ5" i="6"/>
  <c r="DZ4" i="6" s="1"/>
  <c r="AD5" i="6"/>
  <c r="AD4" i="6" s="1"/>
  <c r="BR5" i="6"/>
  <c r="BR4" i="6" s="1"/>
  <c r="DJ5" i="6"/>
  <c r="DJ4" i="6" s="1"/>
  <c r="E5" i="6" l="1"/>
  <c r="CV11" i="6"/>
  <c r="CV9" i="6"/>
  <c r="T11" i="6"/>
  <c r="T9" i="6"/>
  <c r="T10" i="6"/>
  <c r="BD10" i="6"/>
  <c r="BD9" i="6"/>
  <c r="BD11" i="6"/>
  <c r="AG10" i="6"/>
  <c r="AG11" i="6"/>
  <c r="AT9" i="6"/>
  <c r="ED10" i="6"/>
  <c r="ED11" i="6"/>
  <c r="ED9" i="6"/>
  <c r="BU10" i="6"/>
  <c r="BU11" i="6"/>
  <c r="BU9" i="6"/>
  <c r="CL11" i="6"/>
  <c r="CL10" i="6"/>
  <c r="CL9" i="6"/>
  <c r="DH11" i="6"/>
  <c r="DH10" i="6"/>
  <c r="DH9" i="6"/>
  <c r="CN11" i="6"/>
  <c r="CN10" i="6"/>
  <c r="CN9" i="6"/>
  <c r="AA11" i="6"/>
  <c r="AA10" i="6"/>
  <c r="AA9" i="6"/>
  <c r="CZ10" i="6"/>
  <c r="CZ9" i="6"/>
  <c r="BE11" i="6"/>
  <c r="AT11" i="6"/>
  <c r="D4" i="8"/>
  <c r="BN11" i="6"/>
  <c r="BN10" i="6"/>
  <c r="BN9" i="6"/>
  <c r="CT10" i="6"/>
  <c r="CT11" i="6"/>
  <c r="CT9" i="6"/>
  <c r="BX11" i="6"/>
  <c r="BX9" i="6"/>
  <c r="BX10" i="6"/>
  <c r="DM10" i="6"/>
  <c r="DM11" i="6"/>
  <c r="DM9" i="6"/>
  <c r="AR10" i="6"/>
  <c r="AR11" i="6"/>
  <c r="AR9" i="6"/>
  <c r="DL11" i="6"/>
  <c r="DL9" i="6"/>
  <c r="DL10" i="6"/>
  <c r="AM9" i="6"/>
  <c r="AM10" i="6"/>
  <c r="AM11" i="6"/>
  <c r="EB10" i="6"/>
  <c r="EB11" i="6"/>
  <c r="EB9" i="6"/>
  <c r="S11" i="6"/>
  <c r="S10" i="6"/>
  <c r="S9" i="6"/>
  <c r="BO9" i="6"/>
  <c r="BO11" i="6"/>
  <c r="BO10" i="6"/>
  <c r="BI11" i="6"/>
  <c r="BI10" i="6"/>
  <c r="BI9" i="6"/>
  <c r="DF9" i="6"/>
  <c r="DF10" i="6"/>
  <c r="DF11" i="6"/>
  <c r="CO10" i="6"/>
  <c r="CO9" i="6"/>
  <c r="CO11" i="6"/>
  <c r="DA11" i="6"/>
  <c r="DA9" i="6"/>
  <c r="DA10" i="6"/>
  <c r="AF10" i="6"/>
  <c r="AF9" i="6"/>
  <c r="AF11" i="6"/>
  <c r="EE10" i="6"/>
  <c r="U11" i="6"/>
  <c r="DO11" i="6"/>
  <c r="AU11" i="6"/>
  <c r="EE11" i="6"/>
  <c r="EF11" i="6"/>
  <c r="BB11" i="6"/>
  <c r="U9" i="6"/>
  <c r="DO9" i="6"/>
  <c r="AU9" i="6"/>
  <c r="AG9" i="6"/>
  <c r="EF9" i="6"/>
  <c r="BB10" i="6"/>
  <c r="AH5" i="6"/>
  <c r="AH4" i="6" s="1"/>
  <c r="CZ11" i="6"/>
  <c r="CV10" i="6"/>
  <c r="CV8" i="6" s="1"/>
  <c r="CV13" i="6" s="1"/>
  <c r="CI11" i="6"/>
  <c r="DS9" i="6"/>
  <c r="CI9" i="6"/>
  <c r="DN10" i="6"/>
  <c r="CG11" i="6"/>
  <c r="BE9" i="6"/>
  <c r="BS9" i="6"/>
  <c r="CI10" i="6"/>
  <c r="CG9" i="6"/>
  <c r="BS11" i="6"/>
  <c r="DN9" i="6"/>
  <c r="BS10" i="6"/>
  <c r="DN11" i="6"/>
  <c r="CG10" i="6"/>
  <c r="DS11" i="6"/>
  <c r="DS10" i="6"/>
  <c r="DG8" i="6"/>
  <c r="DG13" i="6" s="1"/>
  <c r="L5" i="6"/>
  <c r="L4" i="6" s="1"/>
  <c r="L55" i="6" s="1"/>
  <c r="AJ11" i="6"/>
  <c r="AJ10" i="6"/>
  <c r="AJ9" i="6"/>
  <c r="EC9" i="6"/>
  <c r="EC10" i="6"/>
  <c r="EC11" i="6"/>
  <c r="DI4" i="6"/>
  <c r="M5" i="6"/>
  <c r="M4" i="6" s="1"/>
  <c r="M55" i="6" s="1"/>
  <c r="W9" i="6"/>
  <c r="W10" i="6"/>
  <c r="W11" i="6"/>
  <c r="AW11" i="6"/>
  <c r="AW9" i="6"/>
  <c r="AW10" i="6"/>
  <c r="AT8" i="6"/>
  <c r="AT13" i="6" s="1"/>
  <c r="DW9" i="6"/>
  <c r="DW11" i="6"/>
  <c r="DW10" i="6"/>
  <c r="CR9" i="6"/>
  <c r="CR11" i="6"/>
  <c r="CR10" i="6"/>
  <c r="AS9" i="6"/>
  <c r="AS11" i="6"/>
  <c r="AS10" i="6"/>
  <c r="G5" i="6"/>
  <c r="G4" i="6" s="1"/>
  <c r="G55" i="6" s="1"/>
  <c r="AZ9" i="6"/>
  <c r="AZ10" i="6"/>
  <c r="AZ11" i="6"/>
  <c r="DX9" i="6"/>
  <c r="DX11" i="6"/>
  <c r="DX10" i="6"/>
  <c r="CJ11" i="6"/>
  <c r="CJ10" i="6"/>
  <c r="CJ9" i="6"/>
  <c r="CA11" i="6"/>
  <c r="CA9" i="6"/>
  <c r="CA10" i="6"/>
  <c r="CC9" i="6"/>
  <c r="CC11" i="6"/>
  <c r="CC10" i="6"/>
  <c r="BW9" i="6"/>
  <c r="BW11" i="6"/>
  <c r="BW10" i="6"/>
  <c r="AE9" i="6"/>
  <c r="AE11" i="6"/>
  <c r="AE10" i="6"/>
  <c r="AO11" i="6"/>
  <c r="AO10" i="6"/>
  <c r="AO9" i="6"/>
  <c r="BH10" i="6"/>
  <c r="BH11" i="6"/>
  <c r="BH9" i="6"/>
  <c r="CM9" i="6"/>
  <c r="CM10" i="6"/>
  <c r="CM11" i="6"/>
  <c r="DY9" i="6"/>
  <c r="DY11" i="6"/>
  <c r="DY10" i="6"/>
  <c r="BY4" i="6"/>
  <c r="J5" i="6"/>
  <c r="J4" i="6" s="1"/>
  <c r="J55" i="6" s="1"/>
  <c r="BV9" i="6"/>
  <c r="BV10" i="6"/>
  <c r="BV11" i="6"/>
  <c r="BP10" i="6"/>
  <c r="BP11" i="6"/>
  <c r="BP9" i="6"/>
  <c r="X8" i="6"/>
  <c r="X13" i="6" s="1"/>
  <c r="V10" i="6"/>
  <c r="V9" i="6"/>
  <c r="V11" i="6"/>
  <c r="DQ9" i="6"/>
  <c r="DQ11" i="6"/>
  <c r="DQ10" i="6"/>
  <c r="R4" i="6"/>
  <c r="AK11" i="6"/>
  <c r="AK9" i="6"/>
  <c r="AK10" i="6"/>
  <c r="CQ9" i="6"/>
  <c r="CQ10" i="6"/>
  <c r="CQ11" i="6"/>
  <c r="BG9" i="6"/>
  <c r="BG11" i="6"/>
  <c r="BG10" i="6"/>
  <c r="DV10" i="6"/>
  <c r="DV9" i="6"/>
  <c r="DV11" i="6"/>
  <c r="Y9" i="6"/>
  <c r="Y10" i="6"/>
  <c r="Y11" i="6"/>
  <c r="CY9" i="6"/>
  <c r="CY11" i="6"/>
  <c r="CY10" i="6"/>
  <c r="AN9" i="6"/>
  <c r="AN11" i="6"/>
  <c r="AN10" i="6"/>
  <c r="AP9" i="6"/>
  <c r="AP10" i="6"/>
  <c r="AP11" i="6"/>
  <c r="BQ9" i="6"/>
  <c r="BQ11" i="6"/>
  <c r="BQ10" i="6"/>
  <c r="EA10" i="6"/>
  <c r="EA11" i="6"/>
  <c r="EA9" i="6"/>
  <c r="Z9" i="6"/>
  <c r="Z10" i="6"/>
  <c r="Z11" i="6"/>
  <c r="K5" i="6"/>
  <c r="K4" i="6" s="1"/>
  <c r="K55" i="6" s="1"/>
  <c r="CK4" i="6"/>
  <c r="DE9" i="6"/>
  <c r="DE10" i="6"/>
  <c r="DE11" i="6"/>
  <c r="AX11" i="6"/>
  <c r="AX10" i="6"/>
  <c r="AX9" i="6"/>
  <c r="DT11" i="6"/>
  <c r="DT10" i="6"/>
  <c r="DT9" i="6"/>
  <c r="CH9" i="6"/>
  <c r="CH11" i="6"/>
  <c r="CH10" i="6"/>
  <c r="BR9" i="6"/>
  <c r="BR10" i="6"/>
  <c r="BR11" i="6"/>
  <c r="BL9" i="6"/>
  <c r="BL11" i="6"/>
  <c r="BL10" i="6"/>
  <c r="CF9" i="6"/>
  <c r="CF11" i="6"/>
  <c r="CF10" i="6"/>
  <c r="DB11" i="6"/>
  <c r="DB10" i="6"/>
  <c r="DB9" i="6"/>
  <c r="CD9" i="6"/>
  <c r="CD11" i="6"/>
  <c r="CD10" i="6"/>
  <c r="CP10" i="6"/>
  <c r="CP11" i="6"/>
  <c r="CP9" i="6"/>
  <c r="BT10" i="6"/>
  <c r="BT9" i="6"/>
  <c r="BT11" i="6"/>
  <c r="BF9" i="6"/>
  <c r="BF10" i="6"/>
  <c r="BF11" i="6"/>
  <c r="AI9" i="6"/>
  <c r="AI11" i="6"/>
  <c r="AI10" i="6"/>
  <c r="AC4" i="6"/>
  <c r="DR9" i="6"/>
  <c r="DR10" i="6"/>
  <c r="DR11" i="6"/>
  <c r="AY10" i="6"/>
  <c r="AY11" i="6"/>
  <c r="AY9" i="6"/>
  <c r="AD10" i="6"/>
  <c r="AD9" i="6"/>
  <c r="AD11" i="6"/>
  <c r="DZ10" i="6"/>
  <c r="DZ11" i="6"/>
  <c r="DZ9" i="6"/>
  <c r="BC11" i="6"/>
  <c r="BC9" i="6"/>
  <c r="BC10" i="6"/>
  <c r="AB10" i="6"/>
  <c r="AB9" i="6"/>
  <c r="AB11" i="6"/>
  <c r="DC9" i="6"/>
  <c r="DC10" i="6"/>
  <c r="DC11" i="6"/>
  <c r="DU4" i="6"/>
  <c r="N4" i="6"/>
  <c r="N55" i="6" s="1"/>
  <c r="BZ9" i="6"/>
  <c r="BZ10" i="6"/>
  <c r="BZ11" i="6"/>
  <c r="DK9" i="6"/>
  <c r="DK11" i="6"/>
  <c r="DK10" i="6"/>
  <c r="CU9" i="6"/>
  <c r="CU11" i="6"/>
  <c r="CU10" i="6"/>
  <c r="CB9" i="6"/>
  <c r="CB11" i="6"/>
  <c r="CB10" i="6"/>
  <c r="AL9" i="6"/>
  <c r="AL11" i="6"/>
  <c r="AL10" i="6"/>
  <c r="H5" i="6"/>
  <c r="H4" i="6" s="1"/>
  <c r="H55" i="6" s="1"/>
  <c r="BA4" i="6"/>
  <c r="DD9" i="6"/>
  <c r="DD11" i="6"/>
  <c r="DD10" i="6"/>
  <c r="DJ9" i="6"/>
  <c r="DJ10" i="6"/>
  <c r="DJ11" i="6"/>
  <c r="DP9" i="6"/>
  <c r="DP10" i="6"/>
  <c r="DP11" i="6"/>
  <c r="BK11" i="6"/>
  <c r="BK10" i="6"/>
  <c r="BK9" i="6"/>
  <c r="CX11" i="6"/>
  <c r="CX10" i="6"/>
  <c r="CX9" i="6"/>
  <c r="AQ10" i="6"/>
  <c r="AQ11" i="6"/>
  <c r="AQ9" i="6"/>
  <c r="CS9" i="6"/>
  <c r="CS11" i="6"/>
  <c r="CS10" i="6"/>
  <c r="AV9" i="6"/>
  <c r="AV11" i="6"/>
  <c r="AV10" i="6"/>
  <c r="CW11" i="6"/>
  <c r="CW9" i="6"/>
  <c r="CW10" i="6"/>
  <c r="BJ9" i="6"/>
  <c r="BJ10" i="6"/>
  <c r="BJ11" i="6"/>
  <c r="BM4" i="6"/>
  <c r="I5" i="6"/>
  <c r="I4" i="6" s="1"/>
  <c r="I55" i="6" s="1"/>
  <c r="CE9" i="6"/>
  <c r="CE10" i="6"/>
  <c r="CE11" i="6"/>
  <c r="CZ8" i="6" l="1"/>
  <c r="CZ13" i="6" s="1"/>
  <c r="AG8" i="6"/>
  <c r="AG13" i="6" s="1"/>
  <c r="BO8" i="6"/>
  <c r="BO13" i="6" s="1"/>
  <c r="CT8" i="6"/>
  <c r="CT13" i="6" s="1"/>
  <c r="AA8" i="6"/>
  <c r="AA13" i="6" s="1"/>
  <c r="T8" i="6"/>
  <c r="T13" i="6" s="1"/>
  <c r="AF8" i="6"/>
  <c r="AF13" i="6" s="1"/>
  <c r="BD8" i="6"/>
  <c r="BD13" i="6" s="1"/>
  <c r="AM8" i="6"/>
  <c r="AM13" i="6" s="1"/>
  <c r="DO8" i="6"/>
  <c r="DO13" i="6" s="1"/>
  <c r="EB8" i="6"/>
  <c r="EB13" i="6" s="1"/>
  <c r="CN8" i="6"/>
  <c r="CN13" i="6" s="1"/>
  <c r="U8" i="6"/>
  <c r="U13" i="6" s="1"/>
  <c r="CO8" i="6"/>
  <c r="CO13" i="6" s="1"/>
  <c r="AR8" i="6"/>
  <c r="AR13" i="6" s="1"/>
  <c r="BU8" i="6"/>
  <c r="BU13" i="6" s="1"/>
  <c r="DH8" i="6"/>
  <c r="DH13" i="6" s="1"/>
  <c r="BB8" i="6"/>
  <c r="BB13" i="6" s="1"/>
  <c r="DF8" i="6"/>
  <c r="DF13" i="6" s="1"/>
  <c r="DM8" i="6"/>
  <c r="DM13" i="6" s="1"/>
  <c r="ED8" i="6"/>
  <c r="ED13" i="6" s="1"/>
  <c r="F5" i="6"/>
  <c r="EE8" i="6"/>
  <c r="EE13" i="6" s="1"/>
  <c r="BE8" i="6"/>
  <c r="BE13" i="6" s="1"/>
  <c r="AU8" i="6"/>
  <c r="AU13" i="6" s="1"/>
  <c r="EF8" i="6"/>
  <c r="EF13" i="6" s="1"/>
  <c r="S8" i="6"/>
  <c r="S13" i="6" s="1"/>
  <c r="BN8" i="6"/>
  <c r="BN13" i="6" s="1"/>
  <c r="CL8" i="6"/>
  <c r="CL13" i="6" s="1"/>
  <c r="DA8" i="6"/>
  <c r="DA13" i="6" s="1"/>
  <c r="BX8" i="6"/>
  <c r="BX13" i="6" s="1"/>
  <c r="BI8" i="6"/>
  <c r="BI13" i="6" s="1"/>
  <c r="BI27" i="6" s="1"/>
  <c r="BI31" i="6" s="1"/>
  <c r="DL8" i="6"/>
  <c r="DL13" i="6" s="1"/>
  <c r="AH10" i="6"/>
  <c r="AH11" i="6"/>
  <c r="AH9" i="6"/>
  <c r="CI8" i="6"/>
  <c r="CI13" i="6" s="1"/>
  <c r="CG8" i="6"/>
  <c r="CG13" i="6" s="1"/>
  <c r="BS8" i="6"/>
  <c r="BS13" i="6" s="1"/>
  <c r="DN8" i="6"/>
  <c r="DN13" i="6" s="1"/>
  <c r="DS8" i="6"/>
  <c r="DS13" i="6" s="1"/>
  <c r="CE8" i="6"/>
  <c r="CE13" i="6" s="1"/>
  <c r="DD8" i="6"/>
  <c r="DD13" i="6" s="1"/>
  <c r="AQ8" i="6"/>
  <c r="AQ13" i="6" s="1"/>
  <c r="CX8" i="6"/>
  <c r="CX13" i="6" s="1"/>
  <c r="CU8" i="6"/>
  <c r="CU13" i="6" s="1"/>
  <c r="AZ8" i="6"/>
  <c r="AZ13" i="6" s="1"/>
  <c r="L11" i="6"/>
  <c r="AP8" i="6"/>
  <c r="AP13" i="6" s="1"/>
  <c r="DK8" i="6"/>
  <c r="DK13" i="6" s="1"/>
  <c r="CH8" i="6"/>
  <c r="CH13" i="6" s="1"/>
  <c r="AX8" i="6"/>
  <c r="AX13" i="6" s="1"/>
  <c r="CY8" i="6"/>
  <c r="CY13" i="6" s="1"/>
  <c r="BG8" i="6"/>
  <c r="BG13" i="6" s="1"/>
  <c r="CR8" i="6"/>
  <c r="CR13" i="6" s="1"/>
  <c r="W8" i="6"/>
  <c r="W13" i="6" s="1"/>
  <c r="CD8" i="6"/>
  <c r="CD13" i="6" s="1"/>
  <c r="AN8" i="6"/>
  <c r="AN13" i="6" s="1"/>
  <c r="CJ8" i="6"/>
  <c r="CJ13" i="6" s="1"/>
  <c r="BZ8" i="6"/>
  <c r="BZ13" i="6" s="1"/>
  <c r="DC8" i="6"/>
  <c r="DC13" i="6" s="1"/>
  <c r="AC11" i="6"/>
  <c r="AC10" i="6"/>
  <c r="AC9" i="6"/>
  <c r="BF8" i="6"/>
  <c r="BF13" i="6" s="1"/>
  <c r="CF8" i="6"/>
  <c r="CF13" i="6" s="1"/>
  <c r="DE8" i="6"/>
  <c r="DE13" i="6" s="1"/>
  <c r="CQ8" i="6"/>
  <c r="CQ13" i="6" s="1"/>
  <c r="BV8" i="6"/>
  <c r="BV13" i="6" s="1"/>
  <c r="G9" i="6"/>
  <c r="AO8" i="6"/>
  <c r="AO13" i="6" s="1"/>
  <c r="L10" i="6"/>
  <c r="DP8" i="6"/>
  <c r="DP13" i="6" s="1"/>
  <c r="AL8" i="6"/>
  <c r="AL13" i="6" s="1"/>
  <c r="AB8" i="6"/>
  <c r="AB13" i="6" s="1"/>
  <c r="DZ8" i="6"/>
  <c r="DZ13" i="6" s="1"/>
  <c r="CK11" i="6"/>
  <c r="K11" i="6" s="1"/>
  <c r="CK10" i="6"/>
  <c r="K10" i="6" s="1"/>
  <c r="CK9" i="6"/>
  <c r="DV8" i="6"/>
  <c r="DV13" i="6" s="1"/>
  <c r="E4" i="6"/>
  <c r="E55" i="6" s="1"/>
  <c r="BH8" i="6"/>
  <c r="BH13" i="6" s="1"/>
  <c r="DR8" i="6"/>
  <c r="DR13" i="6" s="1"/>
  <c r="BT8" i="6"/>
  <c r="BT13" i="6" s="1"/>
  <c r="Z8" i="6"/>
  <c r="Z13" i="6" s="1"/>
  <c r="AK8" i="6"/>
  <c r="AK13" i="6" s="1"/>
  <c r="R10" i="6"/>
  <c r="E10" i="6" s="1"/>
  <c r="R11" i="6"/>
  <c r="E11" i="6" s="1"/>
  <c r="R9" i="6"/>
  <c r="BY11" i="6"/>
  <c r="J11" i="6" s="1"/>
  <c r="BY9" i="6"/>
  <c r="BY10" i="6"/>
  <c r="J10" i="6" s="1"/>
  <c r="AE8" i="6"/>
  <c r="AE13" i="6" s="1"/>
  <c r="DI10" i="6"/>
  <c r="M10" i="6" s="1"/>
  <c r="DI11" i="6"/>
  <c r="M11" i="6" s="1"/>
  <c r="DI9" i="6"/>
  <c r="AJ8" i="6"/>
  <c r="AJ13" i="6" s="1"/>
  <c r="BM11" i="6"/>
  <c r="I11" i="6" s="1"/>
  <c r="BM10" i="6"/>
  <c r="I10" i="6" s="1"/>
  <c r="BM9" i="6"/>
  <c r="BJ8" i="6"/>
  <c r="BJ13" i="6" s="1"/>
  <c r="L9" i="6"/>
  <c r="CW8" i="6"/>
  <c r="CW13" i="6" s="1"/>
  <c r="CB8" i="6"/>
  <c r="CB13" i="6" s="1"/>
  <c r="DU11" i="6"/>
  <c r="N11" i="6" s="1"/>
  <c r="DU10" i="6"/>
  <c r="N10" i="6" s="1"/>
  <c r="DU9" i="6"/>
  <c r="AD8" i="6"/>
  <c r="AD13" i="6" s="1"/>
  <c r="BR8" i="6"/>
  <c r="BR13" i="6" s="1"/>
  <c r="DT8" i="6"/>
  <c r="DT13" i="6" s="1"/>
  <c r="BQ8" i="6"/>
  <c r="BQ13" i="6" s="1"/>
  <c r="G10" i="6"/>
  <c r="AS8" i="6"/>
  <c r="AS13" i="6" s="1"/>
  <c r="G11" i="6"/>
  <c r="DX8" i="6"/>
  <c r="DX13" i="6" s="1"/>
  <c r="AI8" i="6"/>
  <c r="AI13" i="6" s="1"/>
  <c r="CP8" i="6"/>
  <c r="CP13" i="6" s="1"/>
  <c r="EA8" i="6"/>
  <c r="EA13" i="6" s="1"/>
  <c r="DQ8" i="6"/>
  <c r="DQ13" i="6" s="1"/>
  <c r="BP8" i="6"/>
  <c r="BP13" i="6" s="1"/>
  <c r="CC8" i="6"/>
  <c r="CC13" i="6" s="1"/>
  <c r="DW8" i="6"/>
  <c r="DW13" i="6" s="1"/>
  <c r="AW8" i="6"/>
  <c r="AW13" i="6" s="1"/>
  <c r="AV8" i="6"/>
  <c r="AV13" i="6" s="1"/>
  <c r="BK8" i="6"/>
  <c r="BK13" i="6" s="1"/>
  <c r="DJ8" i="6"/>
  <c r="DJ13" i="6" s="1"/>
  <c r="BA11" i="6"/>
  <c r="H11" i="6" s="1"/>
  <c r="BA10" i="6"/>
  <c r="H10" i="6" s="1"/>
  <c r="BA9" i="6"/>
  <c r="BC8" i="6"/>
  <c r="BC13" i="6" s="1"/>
  <c r="AY8" i="6"/>
  <c r="AY13" i="6" s="1"/>
  <c r="BL8" i="6"/>
  <c r="BL13" i="6" s="1"/>
  <c r="V8" i="6"/>
  <c r="V13" i="6" s="1"/>
  <c r="DY8" i="6"/>
  <c r="DY13" i="6" s="1"/>
  <c r="CA8" i="6"/>
  <c r="CA13" i="6" s="1"/>
  <c r="CS8" i="6"/>
  <c r="CS13" i="6" s="1"/>
  <c r="DB8" i="6"/>
  <c r="DB13" i="6" s="1"/>
  <c r="Y8" i="6"/>
  <c r="Y13" i="6" s="1"/>
  <c r="CM8" i="6"/>
  <c r="CM13" i="6" s="1"/>
  <c r="BW8" i="6"/>
  <c r="BW13" i="6" s="1"/>
  <c r="EC8" i="6"/>
  <c r="EC13" i="6" s="1"/>
  <c r="O5" i="6" l="1"/>
  <c r="D5" i="6"/>
  <c r="F4" i="6"/>
  <c r="F55" i="6" s="1"/>
  <c r="D55" i="6"/>
  <c r="AH8" i="6"/>
  <c r="AH13" i="6" s="1"/>
  <c r="AH27" i="6" s="1"/>
  <c r="AH31" i="6" s="1"/>
  <c r="F10" i="6"/>
  <c r="D10" i="6" s="1"/>
  <c r="F11" i="6"/>
  <c r="D11" i="6" s="1"/>
  <c r="BI29" i="6"/>
  <c r="AT27" i="6"/>
  <c r="AT31" i="6" s="1"/>
  <c r="BE27" i="6"/>
  <c r="BE31" i="6" s="1"/>
  <c r="CZ27" i="6"/>
  <c r="CZ31" i="6" s="1"/>
  <c r="X27" i="6"/>
  <c r="X31" i="6" s="1"/>
  <c r="DM27" i="6"/>
  <c r="DM31" i="6" s="1"/>
  <c r="U27" i="6"/>
  <c r="U31" i="6" s="1"/>
  <c r="CO27" i="6"/>
  <c r="CO31" i="6" s="1"/>
  <c r="DS27" i="6"/>
  <c r="DS31" i="6" s="1"/>
  <c r="AM27" i="6"/>
  <c r="AM31" i="6" s="1"/>
  <c r="EF27" i="6"/>
  <c r="EF31" i="6" s="1"/>
  <c r="DG27" i="6"/>
  <c r="DG31" i="6" s="1"/>
  <c r="BO27" i="6"/>
  <c r="BO31" i="6" s="1"/>
  <c r="BS27" i="6"/>
  <c r="BS31" i="6" s="1"/>
  <c r="DO27" i="6"/>
  <c r="DO31" i="6" s="1"/>
  <c r="BB27" i="6"/>
  <c r="BB31" i="6" s="1"/>
  <c r="AR27" i="6"/>
  <c r="AR31" i="6" s="1"/>
  <c r="CN27" i="6"/>
  <c r="CN31" i="6" s="1"/>
  <c r="CI27" i="6"/>
  <c r="CI31" i="6" s="1"/>
  <c r="CT27" i="6"/>
  <c r="CT31" i="6" s="1"/>
  <c r="BU27" i="6"/>
  <c r="BU31" i="6" s="1"/>
  <c r="EE27" i="6"/>
  <c r="EE31" i="6" s="1"/>
  <c r="BA8" i="6"/>
  <c r="BA13" i="6" s="1"/>
  <c r="H9" i="6"/>
  <c r="L8" i="6"/>
  <c r="CV27" i="6"/>
  <c r="CV31" i="6" s="1"/>
  <c r="D4" i="6"/>
  <c r="K9" i="6"/>
  <c r="CK8" i="6"/>
  <c r="CK13" i="6" s="1"/>
  <c r="DH27" i="6"/>
  <c r="DH31" i="6" s="1"/>
  <c r="BX27" i="6"/>
  <c r="BX31" i="6" s="1"/>
  <c r="J9" i="6"/>
  <c r="BY8" i="6"/>
  <c r="BY13" i="6" s="1"/>
  <c r="F9" i="6"/>
  <c r="AC8" i="6"/>
  <c r="AC13" i="6" s="1"/>
  <c r="BN27" i="6"/>
  <c r="BN31" i="6" s="1"/>
  <c r="AG27" i="6"/>
  <c r="AG31" i="6" s="1"/>
  <c r="DL27" i="6"/>
  <c r="DL31" i="6" s="1"/>
  <c r="DF27" i="6"/>
  <c r="DF31" i="6" s="1"/>
  <c r="AU27" i="6"/>
  <c r="AU31" i="6" s="1"/>
  <c r="ED27" i="6"/>
  <c r="ED31" i="6" s="1"/>
  <c r="AF27" i="6"/>
  <c r="AF31" i="6" s="1"/>
  <c r="BD27" i="6"/>
  <c r="BD31" i="6" s="1"/>
  <c r="N9" i="6"/>
  <c r="DU8" i="6"/>
  <c r="DU13" i="6" s="1"/>
  <c r="BM8" i="6"/>
  <c r="BM13" i="6" s="1"/>
  <c r="I9" i="6"/>
  <c r="G8" i="6"/>
  <c r="EB27" i="6"/>
  <c r="EB31" i="6" s="1"/>
  <c r="AA27" i="6"/>
  <c r="AA31" i="6" s="1"/>
  <c r="DA27" i="6"/>
  <c r="DA31" i="6" s="1"/>
  <c r="DI8" i="6"/>
  <c r="DI13" i="6" s="1"/>
  <c r="M9" i="6"/>
  <c r="CG27" i="6"/>
  <c r="CG31" i="6" s="1"/>
  <c r="T27" i="6"/>
  <c r="T31" i="6" s="1"/>
  <c r="R8" i="6"/>
  <c r="R13" i="6" s="1"/>
  <c r="E9" i="6"/>
  <c r="CL27" i="6"/>
  <c r="CL31" i="6" s="1"/>
  <c r="O6" i="6" l="1"/>
  <c r="O7" i="6" s="1"/>
  <c r="L13" i="6"/>
  <c r="L59" i="6" s="1"/>
  <c r="L57" i="6"/>
  <c r="G13" i="6"/>
  <c r="G59" i="6" s="1"/>
  <c r="G57" i="6"/>
  <c r="AA29" i="6"/>
  <c r="CV29" i="6"/>
  <c r="BU29" i="6"/>
  <c r="BS29" i="6"/>
  <c r="DM29" i="6"/>
  <c r="DA29" i="6"/>
  <c r="BD29" i="6"/>
  <c r="AG29" i="6"/>
  <c r="BX29" i="6"/>
  <c r="CT29" i="6"/>
  <c r="BO29" i="6"/>
  <c r="X29" i="6"/>
  <c r="DO29" i="6"/>
  <c r="U29" i="6"/>
  <c r="T29" i="6"/>
  <c r="AF29" i="6"/>
  <c r="BN29" i="6"/>
  <c r="CI29" i="6"/>
  <c r="DG29" i="6"/>
  <c r="CZ29" i="6"/>
  <c r="ED29" i="6"/>
  <c r="DH29" i="6"/>
  <c r="EF29" i="6"/>
  <c r="BE29" i="6"/>
  <c r="EE29" i="6"/>
  <c r="AU29" i="6"/>
  <c r="AR29" i="6"/>
  <c r="AM29" i="6"/>
  <c r="DF29" i="6"/>
  <c r="AH29" i="6"/>
  <c r="CO29" i="6"/>
  <c r="BW27" i="6"/>
  <c r="BW31" i="6" s="1"/>
  <c r="DZ27" i="6"/>
  <c r="DZ31" i="6" s="1"/>
  <c r="DJ27" i="6"/>
  <c r="DJ31" i="6" s="1"/>
  <c r="DN27" i="6"/>
  <c r="DN31" i="6" s="1"/>
  <c r="DX27" i="6"/>
  <c r="DX31" i="6" s="1"/>
  <c r="Y27" i="6"/>
  <c r="Y31" i="6" s="1"/>
  <c r="CY27" i="6"/>
  <c r="CY31" i="6" s="1"/>
  <c r="CC27" i="6"/>
  <c r="CC31" i="6" s="1"/>
  <c r="AV27" i="6"/>
  <c r="AV31" i="6" s="1"/>
  <c r="AW27" i="6"/>
  <c r="AW31" i="6" s="1"/>
  <c r="BP27" i="6"/>
  <c r="BP31" i="6" s="1"/>
  <c r="DS29" i="6"/>
  <c r="V27" i="6"/>
  <c r="V31" i="6" s="1"/>
  <c r="BV27" i="6"/>
  <c r="BV31" i="6" s="1"/>
  <c r="AJ27" i="6"/>
  <c r="AJ31" i="6" s="1"/>
  <c r="DW27" i="6"/>
  <c r="DW31" i="6" s="1"/>
  <c r="AY27" i="6"/>
  <c r="AY31" i="6" s="1"/>
  <c r="AT29" i="6"/>
  <c r="EC27" i="6"/>
  <c r="EC31" i="6" s="1"/>
  <c r="CS27" i="6"/>
  <c r="CS31" i="6" s="1"/>
  <c r="DY27" i="6"/>
  <c r="DY31" i="6" s="1"/>
  <c r="CM27" i="6"/>
  <c r="CM31" i="6" s="1"/>
  <c r="BC27" i="6"/>
  <c r="BC31" i="6" s="1"/>
  <c r="CR27" i="6"/>
  <c r="CR31" i="6" s="1"/>
  <c r="DD27" i="6"/>
  <c r="DD31" i="6" s="1"/>
  <c r="DB27" i="6"/>
  <c r="DB31" i="6" s="1"/>
  <c r="BL27" i="6"/>
  <c r="BL31" i="6" s="1"/>
  <c r="AD27" i="6"/>
  <c r="AD31" i="6" s="1"/>
  <c r="CX27" i="6"/>
  <c r="CX31" i="6" s="1"/>
  <c r="BR27" i="6"/>
  <c r="BR31" i="6" s="1"/>
  <c r="AS27" i="6"/>
  <c r="AS31" i="6" s="1"/>
  <c r="AK27" i="6"/>
  <c r="AK31" i="6" s="1"/>
  <c r="AE27" i="6"/>
  <c r="AE31" i="6" s="1"/>
  <c r="AZ27" i="6"/>
  <c r="AZ31" i="6" s="1"/>
  <c r="BK27" i="6"/>
  <c r="BK31" i="6" s="1"/>
  <c r="CA27" i="6"/>
  <c r="CA31" i="6" s="1"/>
  <c r="CN29" i="6"/>
  <c r="FQ4" i="3"/>
  <c r="CJ27" i="6"/>
  <c r="CJ31" i="6" s="1"/>
  <c r="AP27" i="6"/>
  <c r="AP31" i="6" s="1"/>
  <c r="BT27" i="6"/>
  <c r="BT31" i="6" s="1"/>
  <c r="BH27" i="6"/>
  <c r="BH31" i="6" s="1"/>
  <c r="BG27" i="6"/>
  <c r="BG31" i="6" s="1"/>
  <c r="AL27" i="6"/>
  <c r="AL31" i="6" s="1"/>
  <c r="CP27" i="6"/>
  <c r="CP31" i="6" s="1"/>
  <c r="BQ27" i="6"/>
  <c r="BQ31" i="6" s="1"/>
  <c r="DT27" i="6"/>
  <c r="DT31" i="6" s="1"/>
  <c r="BJ27" i="6"/>
  <c r="BJ31" i="6" s="1"/>
  <c r="DC27" i="6"/>
  <c r="DC31" i="6" s="1"/>
  <c r="DR27" i="6"/>
  <c r="DR31" i="6" s="1"/>
  <c r="EA27" i="6"/>
  <c r="EA31" i="6" s="1"/>
  <c r="AN27" i="6"/>
  <c r="AN31" i="6" s="1"/>
  <c r="FS4" i="3"/>
  <c r="S27" i="6"/>
  <c r="S31" i="6" s="1"/>
  <c r="BB29" i="6"/>
  <c r="FR4" i="3"/>
  <c r="FM4" i="3"/>
  <c r="CD27" i="6"/>
  <c r="CD31" i="6" s="1"/>
  <c r="CF27" i="6"/>
  <c r="CF31" i="6" s="1"/>
  <c r="FL4" i="3"/>
  <c r="AI27" i="6"/>
  <c r="AI31" i="6" s="1"/>
  <c r="F8" i="6"/>
  <c r="DK27" i="6"/>
  <c r="DK31" i="6" s="1"/>
  <c r="BF27" i="6"/>
  <c r="BF31" i="6" s="1"/>
  <c r="N8" i="6"/>
  <c r="BZ27" i="6"/>
  <c r="BZ31" i="6" s="1"/>
  <c r="CE27" i="6"/>
  <c r="CE31" i="6" s="1"/>
  <c r="CQ27" i="6"/>
  <c r="CQ31" i="6" s="1"/>
  <c r="AQ27" i="6"/>
  <c r="AQ31" i="6" s="1"/>
  <c r="DL29" i="6"/>
  <c r="H8" i="6"/>
  <c r="CB27" i="6"/>
  <c r="CB31" i="6" s="1"/>
  <c r="FO4" i="3"/>
  <c r="CW27" i="6"/>
  <c r="CW31" i="6" s="1"/>
  <c r="CL29" i="6"/>
  <c r="FJ4" i="3"/>
  <c r="E8" i="6"/>
  <c r="D9" i="6"/>
  <c r="CG29" i="6"/>
  <c r="EB29" i="6"/>
  <c r="DE27" i="6"/>
  <c r="DE31" i="6" s="1"/>
  <c r="I8" i="6"/>
  <c r="AB27" i="6"/>
  <c r="AB31" i="6" s="1"/>
  <c r="FP4" i="3"/>
  <c r="J8" i="6"/>
  <c r="CH27" i="6"/>
  <c r="CH31" i="6" s="1"/>
  <c r="DQ27" i="6"/>
  <c r="DQ31" i="6" s="1"/>
  <c r="DV27" i="6"/>
  <c r="DV31" i="6" s="1"/>
  <c r="M8" i="6"/>
  <c r="DP27" i="6"/>
  <c r="DP31" i="6" s="1"/>
  <c r="AX27" i="6"/>
  <c r="AX31" i="6" s="1"/>
  <c r="Z27" i="6"/>
  <c r="Z31" i="6" s="1"/>
  <c r="FK4" i="3"/>
  <c r="K8" i="6"/>
  <c r="W27" i="6"/>
  <c r="W31" i="6" s="1"/>
  <c r="FN4" i="3"/>
  <c r="CU27" i="6"/>
  <c r="CU31" i="6" s="1"/>
  <c r="H13" i="6" l="1"/>
  <c r="H59" i="6" s="1"/>
  <c r="H57" i="6"/>
  <c r="J13" i="6"/>
  <c r="J59" i="6" s="1"/>
  <c r="J57" i="6"/>
  <c r="E13" i="6"/>
  <c r="E57" i="6"/>
  <c r="N13" i="6"/>
  <c r="N59" i="6" s="1"/>
  <c r="N57" i="6"/>
  <c r="M13" i="6"/>
  <c r="M59" i="6" s="1"/>
  <c r="M57" i="6"/>
  <c r="I13" i="6"/>
  <c r="I59" i="6" s="1"/>
  <c r="I57" i="6"/>
  <c r="K13" i="6"/>
  <c r="K59" i="6" s="1"/>
  <c r="K57" i="6"/>
  <c r="F13" i="6"/>
  <c r="F59" i="6" s="1"/>
  <c r="F57" i="6"/>
  <c r="AB29" i="6"/>
  <c r="W29" i="6"/>
  <c r="AQ29" i="6"/>
  <c r="DT29" i="6"/>
  <c r="AP29" i="6"/>
  <c r="AK29" i="6"/>
  <c r="CR29" i="6"/>
  <c r="DW29" i="6"/>
  <c r="CC29" i="6"/>
  <c r="DB29" i="6"/>
  <c r="BT29" i="6"/>
  <c r="DD29" i="6"/>
  <c r="DV29" i="6"/>
  <c r="DQ29" i="6"/>
  <c r="CW29" i="6"/>
  <c r="CQ29" i="6"/>
  <c r="S29" i="6"/>
  <c r="BQ29" i="6"/>
  <c r="CJ29" i="6"/>
  <c r="AS29" i="6"/>
  <c r="BC29" i="6"/>
  <c r="CY29" i="6"/>
  <c r="AV29" i="6"/>
  <c r="Y29" i="6"/>
  <c r="AN29" i="6"/>
  <c r="CX29" i="6"/>
  <c r="DY29" i="6"/>
  <c r="V29" i="6"/>
  <c r="DX29" i="6"/>
  <c r="DC29" i="6"/>
  <c r="AW29" i="6"/>
  <c r="DZ29" i="6"/>
  <c r="BJ29" i="6"/>
  <c r="AY29" i="6"/>
  <c r="BW29" i="6"/>
  <c r="CH29" i="6"/>
  <c r="BR29" i="6"/>
  <c r="BZ29" i="6"/>
  <c r="AL29" i="6"/>
  <c r="CB29" i="6"/>
  <c r="CF29" i="6"/>
  <c r="EA29" i="6"/>
  <c r="BG29" i="6"/>
  <c r="CA29" i="6"/>
  <c r="AD29" i="6"/>
  <c r="CS29" i="6"/>
  <c r="DN29" i="6"/>
  <c r="AZ29" i="6"/>
  <c r="AE29" i="6"/>
  <c r="CP29" i="6"/>
  <c r="CM29" i="6"/>
  <c r="CD29" i="6"/>
  <c r="DR29" i="6"/>
  <c r="BK29" i="6"/>
  <c r="BL29" i="6"/>
  <c r="BP29" i="6"/>
  <c r="V45" i="6"/>
  <c r="DB45" i="6"/>
  <c r="AT45" i="6"/>
  <c r="DH45" i="6"/>
  <c r="EC29" i="6"/>
  <c r="AH45" i="6"/>
  <c r="EC45" i="6"/>
  <c r="BU45" i="6"/>
  <c r="BH29" i="6"/>
  <c r="CP45" i="6"/>
  <c r="AW45" i="6"/>
  <c r="EF45" i="6"/>
  <c r="DN45" i="6"/>
  <c r="Z29" i="6"/>
  <c r="CE29" i="6"/>
  <c r="AJ29" i="6"/>
  <c r="AI29" i="6"/>
  <c r="DP29" i="6"/>
  <c r="BV29" i="6"/>
  <c r="DJ29" i="6"/>
  <c r="BF29" i="6"/>
  <c r="D8" i="6"/>
  <c r="DK29" i="6"/>
  <c r="CU29" i="6"/>
  <c r="L15" i="6"/>
  <c r="AX29" i="6"/>
  <c r="DE29" i="6"/>
  <c r="AO27" i="6"/>
  <c r="AO31" i="6" s="1"/>
  <c r="D57" i="6" l="1"/>
  <c r="E59" i="6"/>
  <c r="D59" i="6" s="1"/>
  <c r="D13" i="6"/>
  <c r="L27" i="6"/>
  <c r="L29" i="6" s="1"/>
  <c r="L61" i="6"/>
  <c r="L31" i="6"/>
  <c r="L63" i="6"/>
  <c r="AN45" i="6"/>
  <c r="DT45" i="6"/>
  <c r="DZ45" i="6"/>
  <c r="BR45" i="6"/>
  <c r="BI45" i="6"/>
  <c r="CS45" i="6"/>
  <c r="BL45" i="6"/>
  <c r="AZ45" i="6"/>
  <c r="BF45" i="6"/>
  <c r="BM27" i="6"/>
  <c r="BM31" i="6" s="1"/>
  <c r="DQ45" i="6"/>
  <c r="DU27" i="6"/>
  <c r="DU31" i="6" s="1"/>
  <c r="BY27" i="6"/>
  <c r="BY31" i="6" s="1"/>
  <c r="F4" i="3"/>
  <c r="DI27" i="6"/>
  <c r="DI31" i="6" s="1"/>
  <c r="AO29" i="6"/>
  <c r="CJ45" i="6"/>
  <c r="BX45" i="6"/>
  <c r="AK45" i="6"/>
  <c r="CD45" i="6"/>
  <c r="R27" i="6"/>
  <c r="R31" i="6" s="1"/>
  <c r="Y45" i="6"/>
  <c r="CY45" i="6"/>
  <c r="CK27" i="6"/>
  <c r="CK31" i="6" s="1"/>
  <c r="CV45" i="6"/>
  <c r="DE45" i="6"/>
  <c r="I4" i="5"/>
  <c r="CG45" i="6"/>
  <c r="AC27" i="6"/>
  <c r="AC31" i="6" s="1"/>
  <c r="G15" i="6"/>
  <c r="AB45" i="6"/>
  <c r="BA27" i="6"/>
  <c r="BA31" i="6" s="1"/>
  <c r="G27" i="6" l="1"/>
  <c r="G61" i="6"/>
  <c r="G31" i="6"/>
  <c r="D4" i="5" s="1"/>
  <c r="G63" i="6"/>
  <c r="L45" i="6"/>
  <c r="M15" i="6"/>
  <c r="R29" i="6"/>
  <c r="AQ45" i="6"/>
  <c r="G45" i="6" s="1"/>
  <c r="E15" i="6"/>
  <c r="E61" i="6" s="1"/>
  <c r="BY29" i="6"/>
  <c r="BM29" i="6"/>
  <c r="G29" i="6"/>
  <c r="I15" i="6"/>
  <c r="J15" i="6"/>
  <c r="AC29" i="6"/>
  <c r="CK29" i="6"/>
  <c r="DI29" i="6"/>
  <c r="DU29" i="6"/>
  <c r="F15" i="6"/>
  <c r="N15" i="6"/>
  <c r="BA29" i="6"/>
  <c r="K15" i="6"/>
  <c r="H15" i="6"/>
  <c r="M27" i="6" l="1"/>
  <c r="M61" i="6"/>
  <c r="I27" i="6"/>
  <c r="I61" i="6"/>
  <c r="J27" i="6"/>
  <c r="J61" i="6"/>
  <c r="F27" i="6"/>
  <c r="F61" i="6"/>
  <c r="N27" i="6"/>
  <c r="N61" i="6"/>
  <c r="K27" i="6"/>
  <c r="K29" i="6" s="1"/>
  <c r="K61" i="6"/>
  <c r="H27" i="6"/>
  <c r="H29" i="6" s="1"/>
  <c r="H61" i="6"/>
  <c r="H31" i="6"/>
  <c r="E4" i="5" s="1"/>
  <c r="H63" i="6"/>
  <c r="CM45" i="6"/>
  <c r="K45" i="6" s="1"/>
  <c r="S46" i="6"/>
  <c r="S45" i="6"/>
  <c r="DK45" i="6"/>
  <c r="M45" i="6" s="1"/>
  <c r="F29" i="6"/>
  <c r="D15" i="6"/>
  <c r="E27" i="6"/>
  <c r="AE45" i="6"/>
  <c r="F45" i="6" s="1"/>
  <c r="BO45" i="6"/>
  <c r="I45" i="6" s="1"/>
  <c r="DW45" i="6"/>
  <c r="N45" i="6" s="1"/>
  <c r="BC45" i="6"/>
  <c r="H45" i="6" s="1"/>
  <c r="CA45" i="6"/>
  <c r="J45" i="6" s="1"/>
  <c r="K63" i="6" l="1"/>
  <c r="K31" i="6"/>
  <c r="H4" i="5" s="1"/>
  <c r="M31" i="6"/>
  <c r="J4" i="5" s="1"/>
  <c r="M63" i="6"/>
  <c r="M29" i="6"/>
  <c r="I31" i="6"/>
  <c r="F4" i="5" s="1"/>
  <c r="I63" i="6"/>
  <c r="I29" i="6"/>
  <c r="J31" i="6"/>
  <c r="G4" i="5" s="1"/>
  <c r="J63" i="6"/>
  <c r="D63" i="6" s="1"/>
  <c r="D69" i="6" s="1"/>
  <c r="J29" i="6"/>
  <c r="F31" i="6"/>
  <c r="C4" i="5" s="1"/>
  <c r="F63" i="6"/>
  <c r="N31" i="6"/>
  <c r="K4" i="5" s="1"/>
  <c r="N63" i="6"/>
  <c r="N29" i="6"/>
  <c r="D61" i="6"/>
  <c r="E31" i="6"/>
  <c r="E63" i="6"/>
  <c r="S49" i="6"/>
  <c r="S51" i="6" s="1"/>
  <c r="D27" i="6"/>
  <c r="D29" i="6" s="1"/>
  <c r="E29" i="6"/>
  <c r="E45" i="6"/>
  <c r="D45" i="6" s="1"/>
  <c r="S47" i="6"/>
  <c r="T44" i="6" s="1"/>
  <c r="T47" i="6" s="1"/>
  <c r="U44" i="6" s="1"/>
  <c r="U47" i="6" s="1"/>
  <c r="V44" i="6" s="1"/>
  <c r="D31" i="6" l="1"/>
  <c r="S52" i="6"/>
  <c r="S37" i="6" s="1"/>
  <c r="S50" i="6"/>
  <c r="S35" i="6" s="1"/>
  <c r="B4" i="5"/>
  <c r="V46" i="6"/>
  <c r="V47" i="6" s="1"/>
  <c r="W44" i="6" s="1"/>
  <c r="W47" i="6" s="1"/>
  <c r="X44" i="6" s="1"/>
  <c r="X47" i="6" s="1"/>
  <c r="Y44" i="6" s="1"/>
  <c r="S36" i="6"/>
  <c r="S34" i="6" l="1"/>
  <c r="S33" i="6" s="1"/>
  <c r="S39" i="6" s="1"/>
  <c r="V49" i="6"/>
  <c r="Y46" i="6"/>
  <c r="Y49" i="6" s="1"/>
  <c r="Y47" i="6" l="1"/>
  <c r="Z44" i="6" s="1"/>
  <c r="Z47" i="6" s="1"/>
  <c r="AA44" i="6" s="1"/>
  <c r="AA47" i="6" s="1"/>
  <c r="AB44" i="6" s="1"/>
  <c r="V52" i="6"/>
  <c r="V51" i="6"/>
  <c r="V50" i="6"/>
  <c r="Y50" i="6"/>
  <c r="Y35" i="6" s="1"/>
  <c r="Y51" i="6"/>
  <c r="Y36" i="6" s="1"/>
  <c r="Y52" i="6"/>
  <c r="Y37" i="6" s="1"/>
  <c r="Y34" i="6" l="1"/>
  <c r="Y33" i="6" s="1"/>
  <c r="Y39" i="6" s="1"/>
  <c r="V36" i="6"/>
  <c r="V37" i="6"/>
  <c r="V35" i="6"/>
  <c r="AB46" i="6"/>
  <c r="AB47" i="6" s="1"/>
  <c r="AC44" i="6" s="1"/>
  <c r="AC47" i="6" s="1"/>
  <c r="AD44" i="6" s="1"/>
  <c r="AD47" i="6" s="1"/>
  <c r="AE44" i="6" s="1"/>
  <c r="AE46" i="6" l="1"/>
  <c r="V34" i="6"/>
  <c r="V33" i="6" s="1"/>
  <c r="V39" i="6" s="1"/>
  <c r="AB49" i="6"/>
  <c r="E46" i="6"/>
  <c r="AE49" i="6" l="1"/>
  <c r="AE47" i="6"/>
  <c r="AF44" i="6" s="1"/>
  <c r="AF47" i="6" s="1"/>
  <c r="AG44" i="6" s="1"/>
  <c r="AG47" i="6" s="1"/>
  <c r="AH44" i="6" s="1"/>
  <c r="AB51" i="6"/>
  <c r="AB50" i="6"/>
  <c r="AB52" i="6"/>
  <c r="AB36" i="6" l="1"/>
  <c r="E36" i="6" s="1"/>
  <c r="E51" i="6"/>
  <c r="AB37" i="6"/>
  <c r="E37" i="6" s="1"/>
  <c r="E52" i="6"/>
  <c r="AB35" i="6"/>
  <c r="E50" i="6"/>
  <c r="AH46" i="6"/>
  <c r="AE52" i="6"/>
  <c r="AE51" i="6"/>
  <c r="AE50" i="6"/>
  <c r="AE37" i="6" l="1"/>
  <c r="AH49" i="6"/>
  <c r="AH47" i="6"/>
  <c r="AI44" i="6" s="1"/>
  <c r="AI47" i="6" s="1"/>
  <c r="AJ44" i="6" s="1"/>
  <c r="AJ47" i="6" s="1"/>
  <c r="AK44" i="6" s="1"/>
  <c r="E49" i="6"/>
  <c r="E44" i="6"/>
  <c r="AB34" i="6"/>
  <c r="AB33" i="6" s="1"/>
  <c r="AB39" i="6" s="1"/>
  <c r="E35" i="6"/>
  <c r="AE35" i="6"/>
  <c r="AE36" i="6"/>
  <c r="AE34" i="6" l="1"/>
  <c r="AE33" i="6" s="1"/>
  <c r="AE39" i="6" s="1"/>
  <c r="AK46" i="6"/>
  <c r="AH51" i="6"/>
  <c r="AH52" i="6"/>
  <c r="AH50" i="6"/>
  <c r="E34" i="6"/>
  <c r="AH36" i="6" l="1"/>
  <c r="E33" i="6"/>
  <c r="E65" i="6" s="1"/>
  <c r="AH37" i="6"/>
  <c r="AK49" i="6"/>
  <c r="AK47" i="6"/>
  <c r="AL44" i="6" s="1"/>
  <c r="AL47" i="6" s="1"/>
  <c r="AM44" i="6" s="1"/>
  <c r="AM47" i="6" s="1"/>
  <c r="AN44" i="6" s="1"/>
  <c r="AH35" i="6"/>
  <c r="E39" i="6" l="1"/>
  <c r="E67" i="6" s="1"/>
  <c r="B5" i="5"/>
  <c r="B8" i="5" s="1"/>
  <c r="B9" i="5" s="1"/>
  <c r="AK51" i="6"/>
  <c r="AK52" i="6"/>
  <c r="AK50" i="6"/>
  <c r="AH34" i="6"/>
  <c r="AH33" i="6" s="1"/>
  <c r="AH39" i="6" s="1"/>
  <c r="AN46" i="6"/>
  <c r="AK36" i="6" l="1"/>
  <c r="AK35" i="6"/>
  <c r="AK37" i="6"/>
  <c r="AN49" i="6"/>
  <c r="F46" i="6"/>
  <c r="AN47" i="6"/>
  <c r="AO44" i="6" s="1"/>
  <c r="AO47" i="6" s="1"/>
  <c r="AP44" i="6" s="1"/>
  <c r="AP47" i="6" s="1"/>
  <c r="AQ44" i="6" s="1"/>
  <c r="E47" i="6"/>
  <c r="E41" i="6"/>
  <c r="AK34" i="6" l="1"/>
  <c r="AK33" i="6" s="1"/>
  <c r="AK39" i="6" s="1"/>
  <c r="AN52" i="6"/>
  <c r="AN50" i="6"/>
  <c r="AN51" i="6"/>
  <c r="AQ46" i="6"/>
  <c r="AQ47" i="6" s="1"/>
  <c r="AR44" i="6" s="1"/>
  <c r="AR47" i="6" s="1"/>
  <c r="AS44" i="6" s="1"/>
  <c r="AS47" i="6" s="1"/>
  <c r="AT44" i="6" s="1"/>
  <c r="AT46" i="6" l="1"/>
  <c r="AT49" i="6" s="1"/>
  <c r="AQ49" i="6"/>
  <c r="AN36" i="6"/>
  <c r="F51" i="6"/>
  <c r="AN35" i="6"/>
  <c r="F50" i="6"/>
  <c r="AN37" i="6"/>
  <c r="F52" i="6"/>
  <c r="F49" i="6" l="1"/>
  <c r="AN34" i="6"/>
  <c r="AN33" i="6" s="1"/>
  <c r="AN39" i="6" s="1"/>
  <c r="F35" i="6"/>
  <c r="AQ51" i="6"/>
  <c r="AQ52" i="6"/>
  <c r="AQ50" i="6"/>
  <c r="AT52" i="6"/>
  <c r="AT37" i="6" s="1"/>
  <c r="AT51" i="6"/>
  <c r="AT36" i="6" s="1"/>
  <c r="AT50" i="6"/>
  <c r="AT35" i="6" s="1"/>
  <c r="AT47" i="6"/>
  <c r="AU44" i="6" s="1"/>
  <c r="AU47" i="6" s="1"/>
  <c r="AV44" i="6" s="1"/>
  <c r="AV47" i="6" s="1"/>
  <c r="AW44" i="6" s="1"/>
  <c r="AT34" i="6" l="1"/>
  <c r="AT33" i="6" s="1"/>
  <c r="AT39" i="6" s="1"/>
  <c r="AQ35" i="6"/>
  <c r="AQ37" i="6"/>
  <c r="AQ36" i="6"/>
  <c r="AW46" i="6"/>
  <c r="AW49" i="6" l="1"/>
  <c r="AW47" i="6"/>
  <c r="AX44" i="6" s="1"/>
  <c r="AX47" i="6" s="1"/>
  <c r="AY44" i="6" s="1"/>
  <c r="AY47" i="6" s="1"/>
  <c r="AZ44" i="6" s="1"/>
  <c r="AQ34" i="6"/>
  <c r="AQ33" i="6" s="1"/>
  <c r="AQ39" i="6" s="1"/>
  <c r="AZ46" i="6" l="1"/>
  <c r="AW52" i="6"/>
  <c r="AW51" i="6"/>
  <c r="AW50" i="6"/>
  <c r="AZ49" i="6" l="1"/>
  <c r="G46" i="6"/>
  <c r="AZ47" i="6"/>
  <c r="BA44" i="6" s="1"/>
  <c r="BA47" i="6" s="1"/>
  <c r="BB44" i="6" s="1"/>
  <c r="BB47" i="6" s="1"/>
  <c r="BC44" i="6" s="1"/>
  <c r="AW35" i="6"/>
  <c r="AW36" i="6"/>
  <c r="AW37" i="6"/>
  <c r="AW34" i="6" l="1"/>
  <c r="AW33" i="6" s="1"/>
  <c r="AW39" i="6" s="1"/>
  <c r="BC46" i="6"/>
  <c r="AZ52" i="6"/>
  <c r="AZ50" i="6"/>
  <c r="AZ51" i="6"/>
  <c r="BC49" i="6" l="1"/>
  <c r="AZ37" i="6"/>
  <c r="G37" i="6" s="1"/>
  <c r="G52" i="6"/>
  <c r="BC47" i="6"/>
  <c r="BD44" i="6" s="1"/>
  <c r="BD47" i="6" s="1"/>
  <c r="BE44" i="6" s="1"/>
  <c r="BE47" i="6" s="1"/>
  <c r="BF44" i="6" s="1"/>
  <c r="AZ35" i="6"/>
  <c r="G50" i="6"/>
  <c r="AZ36" i="6"/>
  <c r="G36" i="6" s="1"/>
  <c r="G44" i="6" s="1"/>
  <c r="G51" i="6"/>
  <c r="G49" i="6" l="1"/>
  <c r="AZ34" i="6"/>
  <c r="AZ33" i="6" s="1"/>
  <c r="AZ39" i="6" s="1"/>
  <c r="G35" i="6"/>
  <c r="BF46" i="6"/>
  <c r="BC51" i="6"/>
  <c r="BC50" i="6"/>
  <c r="BC52" i="6"/>
  <c r="BC36" i="6" l="1"/>
  <c r="BF49" i="6"/>
  <c r="BF47" i="6"/>
  <c r="BG44" i="6" s="1"/>
  <c r="BG47" i="6" s="1"/>
  <c r="BH44" i="6" s="1"/>
  <c r="BH47" i="6" s="1"/>
  <c r="BI44" i="6" s="1"/>
  <c r="G34" i="6"/>
  <c r="G33" i="6" s="1"/>
  <c r="G65" i="6" s="1"/>
  <c r="BC37" i="6"/>
  <c r="BC35" i="6"/>
  <c r="G39" i="6" l="1"/>
  <c r="G67" i="6" s="1"/>
  <c r="D5" i="5"/>
  <c r="D8" i="5" s="1"/>
  <c r="BI46" i="6"/>
  <c r="BC34" i="6"/>
  <c r="BC33" i="6" s="1"/>
  <c r="BC39" i="6" s="1"/>
  <c r="BF50" i="6"/>
  <c r="BF52" i="6"/>
  <c r="BF51" i="6"/>
  <c r="BF35" i="6" l="1"/>
  <c r="BI49" i="6"/>
  <c r="BI47" i="6"/>
  <c r="BJ44" i="6" s="1"/>
  <c r="BJ47" i="6" s="1"/>
  <c r="BK44" i="6" s="1"/>
  <c r="BK47" i="6" s="1"/>
  <c r="BL44" i="6" s="1"/>
  <c r="BF36" i="6"/>
  <c r="G41" i="6"/>
  <c r="G47" i="6"/>
  <c r="BF37" i="6"/>
  <c r="BL46" i="6" l="1"/>
  <c r="BI52" i="6"/>
  <c r="BI50" i="6"/>
  <c r="BI51" i="6"/>
  <c r="BF34" i="6"/>
  <c r="BF33" i="6" s="1"/>
  <c r="BF39" i="6" s="1"/>
  <c r="BI35" i="6" l="1"/>
  <c r="BI37" i="6"/>
  <c r="BI36" i="6"/>
  <c r="BL49" i="6"/>
  <c r="H46" i="6"/>
  <c r="BL47" i="6"/>
  <c r="BM44" i="6" s="1"/>
  <c r="BM47" i="6" s="1"/>
  <c r="BN44" i="6" s="1"/>
  <c r="BN47" i="6" s="1"/>
  <c r="BO44" i="6" s="1"/>
  <c r="BL50" i="6" l="1"/>
  <c r="BL51" i="6"/>
  <c r="BL52" i="6"/>
  <c r="BO46" i="6"/>
  <c r="BI34" i="6"/>
  <c r="BI33" i="6" s="1"/>
  <c r="BI39" i="6" s="1"/>
  <c r="BO49" i="6" l="1"/>
  <c r="BO47" i="6"/>
  <c r="BP44" i="6" s="1"/>
  <c r="BP47" i="6" s="1"/>
  <c r="BQ44" i="6" s="1"/>
  <c r="BQ47" i="6" s="1"/>
  <c r="BR44" i="6" s="1"/>
  <c r="BL37" i="6"/>
  <c r="H52" i="6"/>
  <c r="BL36" i="6"/>
  <c r="H51" i="6"/>
  <c r="BL35" i="6"/>
  <c r="H50" i="6"/>
  <c r="BL34" i="6" l="1"/>
  <c r="BL33" i="6" s="1"/>
  <c r="BL39" i="6" s="1"/>
  <c r="H35" i="6"/>
  <c r="BR46" i="6"/>
  <c r="BO51" i="6"/>
  <c r="BO52" i="6"/>
  <c r="BO50" i="6"/>
  <c r="H49" i="6"/>
  <c r="BR49" i="6" l="1"/>
  <c r="BO35" i="6"/>
  <c r="BO37" i="6"/>
  <c r="BO36" i="6"/>
  <c r="BR47" i="6"/>
  <c r="BS44" i="6" s="1"/>
  <c r="BS47" i="6" s="1"/>
  <c r="BT44" i="6" s="1"/>
  <c r="BT47" i="6" s="1"/>
  <c r="BU44" i="6" s="1"/>
  <c r="BO34" i="6" l="1"/>
  <c r="BO33" i="6" s="1"/>
  <c r="BO39" i="6" s="1"/>
  <c r="BU46" i="6"/>
  <c r="BR51" i="6"/>
  <c r="BR52" i="6"/>
  <c r="BR50" i="6"/>
  <c r="BU49" i="6" l="1"/>
  <c r="BU47" i="6"/>
  <c r="BV44" i="6" s="1"/>
  <c r="BV47" i="6" s="1"/>
  <c r="BW44" i="6" s="1"/>
  <c r="BW47" i="6" s="1"/>
  <c r="BX44" i="6" s="1"/>
  <c r="BR37" i="6"/>
  <c r="BR36" i="6"/>
  <c r="BR35" i="6"/>
  <c r="BR34" i="6" l="1"/>
  <c r="BR33" i="6" s="1"/>
  <c r="BR39" i="6" s="1"/>
  <c r="BX46" i="6"/>
  <c r="BU50" i="6"/>
  <c r="BU51" i="6"/>
  <c r="BU52" i="6"/>
  <c r="BU35" i="6" l="1"/>
  <c r="BX49" i="6"/>
  <c r="I46" i="6"/>
  <c r="BX47" i="6"/>
  <c r="BY44" i="6" s="1"/>
  <c r="BY47" i="6" s="1"/>
  <c r="BZ44" i="6" s="1"/>
  <c r="BZ47" i="6" s="1"/>
  <c r="CA44" i="6" s="1"/>
  <c r="BU36" i="6"/>
  <c r="BU37" i="6"/>
  <c r="CA46" i="6" l="1"/>
  <c r="CA47" i="6" s="1"/>
  <c r="CB44" i="6" s="1"/>
  <c r="CB47" i="6" s="1"/>
  <c r="CC44" i="6" s="1"/>
  <c r="CC47" i="6" s="1"/>
  <c r="CD44" i="6" s="1"/>
  <c r="BX51" i="6"/>
  <c r="BX52" i="6"/>
  <c r="BX50" i="6"/>
  <c r="BU34" i="6"/>
  <c r="BU33" i="6" s="1"/>
  <c r="BU39" i="6" s="1"/>
  <c r="BX35" i="6" l="1"/>
  <c r="I50" i="6"/>
  <c r="BX36" i="6"/>
  <c r="I51" i="6"/>
  <c r="BX37" i="6"/>
  <c r="I52" i="6"/>
  <c r="CA49" i="6"/>
  <c r="CD46" i="6"/>
  <c r="CD49" i="6" s="1"/>
  <c r="CA52" i="6" l="1"/>
  <c r="CA51" i="6"/>
  <c r="CA50" i="6"/>
  <c r="I49" i="6"/>
  <c r="CD50" i="6"/>
  <c r="CD35" i="6" s="1"/>
  <c r="CD51" i="6"/>
  <c r="CD36" i="6" s="1"/>
  <c r="CD52" i="6"/>
  <c r="CD37" i="6" s="1"/>
  <c r="CD47" i="6"/>
  <c r="CE44" i="6" s="1"/>
  <c r="CE47" i="6" s="1"/>
  <c r="CF44" i="6" s="1"/>
  <c r="CF47" i="6" s="1"/>
  <c r="CG44" i="6" s="1"/>
  <c r="BX34" i="6"/>
  <c r="BX33" i="6" s="1"/>
  <c r="BX39" i="6" s="1"/>
  <c r="I35" i="6"/>
  <c r="CD34" i="6" l="1"/>
  <c r="CD33" i="6" s="1"/>
  <c r="CD39" i="6" s="1"/>
  <c r="CA35" i="6"/>
  <c r="CA36" i="6"/>
  <c r="CG46" i="6"/>
  <c r="CA37" i="6"/>
  <c r="CG49" i="6" l="1"/>
  <c r="CA34" i="6"/>
  <c r="CA33" i="6" s="1"/>
  <c r="CA39" i="6" s="1"/>
  <c r="CG47" i="6"/>
  <c r="CH44" i="6" s="1"/>
  <c r="CH47" i="6" s="1"/>
  <c r="CI44" i="6" s="1"/>
  <c r="CI47" i="6" s="1"/>
  <c r="CJ44" i="6" s="1"/>
  <c r="CJ46" i="6" l="1"/>
  <c r="CG50" i="6"/>
  <c r="CG52" i="6"/>
  <c r="CG51" i="6"/>
  <c r="CG37" i="6" l="1"/>
  <c r="CG36" i="6"/>
  <c r="CG35" i="6"/>
  <c r="CJ49" i="6"/>
  <c r="J46" i="6"/>
  <c r="CJ47" i="6"/>
  <c r="CK44" i="6" s="1"/>
  <c r="CK47" i="6" s="1"/>
  <c r="CL44" i="6" s="1"/>
  <c r="CL47" i="6" s="1"/>
  <c r="CM44" i="6" s="1"/>
  <c r="CG34" i="6" l="1"/>
  <c r="CG33" i="6" s="1"/>
  <c r="CG39" i="6" s="1"/>
  <c r="CJ51" i="6"/>
  <c r="CJ50" i="6"/>
  <c r="CJ52" i="6"/>
  <c r="CM46" i="6"/>
  <c r="CM49" i="6" l="1"/>
  <c r="CM47" i="6"/>
  <c r="CN44" i="6" s="1"/>
  <c r="CN47" i="6" s="1"/>
  <c r="CO44" i="6" s="1"/>
  <c r="CO47" i="6" s="1"/>
  <c r="CP44" i="6" s="1"/>
  <c r="CJ37" i="6"/>
  <c r="J37" i="6" s="1"/>
  <c r="J52" i="6"/>
  <c r="CJ35" i="6"/>
  <c r="J50" i="6"/>
  <c r="CJ36" i="6"/>
  <c r="J36" i="6" s="1"/>
  <c r="J44" i="6" s="1"/>
  <c r="J51" i="6"/>
  <c r="CP46" i="6" l="1"/>
  <c r="J49" i="6"/>
  <c r="CJ34" i="6"/>
  <c r="CJ33" i="6" s="1"/>
  <c r="CJ39" i="6" s="1"/>
  <c r="J35" i="6"/>
  <c r="J34" i="6" s="1"/>
  <c r="J33" i="6" s="1"/>
  <c r="J65" i="6" s="1"/>
  <c r="CM50" i="6"/>
  <c r="CM51" i="6"/>
  <c r="CM52" i="6"/>
  <c r="CM37" i="6" l="1"/>
  <c r="CM36" i="6"/>
  <c r="CM35" i="6"/>
  <c r="CP49" i="6"/>
  <c r="J39" i="6"/>
  <c r="J67" i="6" s="1"/>
  <c r="G5" i="5"/>
  <c r="G8" i="5" s="1"/>
  <c r="CP47" i="6"/>
  <c r="CQ44" i="6" s="1"/>
  <c r="CQ47" i="6" s="1"/>
  <c r="CR44" i="6" s="1"/>
  <c r="CR47" i="6" s="1"/>
  <c r="CS44" i="6" s="1"/>
  <c r="CM34" i="6" l="1"/>
  <c r="CM33" i="6" s="1"/>
  <c r="CM39" i="6" s="1"/>
  <c r="CS46" i="6"/>
  <c r="CP51" i="6"/>
  <c r="CP52" i="6"/>
  <c r="CP50" i="6"/>
  <c r="J47" i="6"/>
  <c r="J41" i="6"/>
  <c r="CS49" i="6" l="1"/>
  <c r="CP35" i="6"/>
  <c r="CP37" i="6"/>
  <c r="CP36" i="6"/>
  <c r="CS47" i="6"/>
  <c r="CT44" i="6" s="1"/>
  <c r="CT47" i="6" s="1"/>
  <c r="CU44" i="6" s="1"/>
  <c r="CU47" i="6" s="1"/>
  <c r="CV44" i="6" s="1"/>
  <c r="CP34" i="6" l="1"/>
  <c r="CP33" i="6" s="1"/>
  <c r="CP39" i="6" s="1"/>
  <c r="CV46" i="6"/>
  <c r="CS50" i="6"/>
  <c r="CS52" i="6"/>
  <c r="CS51" i="6"/>
  <c r="CV49" i="6" l="1"/>
  <c r="K46" i="6"/>
  <c r="CS37" i="6"/>
  <c r="CS35" i="6"/>
  <c r="CV47" i="6"/>
  <c r="CW44" i="6" s="1"/>
  <c r="CW47" i="6" s="1"/>
  <c r="CX44" i="6" s="1"/>
  <c r="CX47" i="6" s="1"/>
  <c r="CY44" i="6" s="1"/>
  <c r="CS36" i="6"/>
  <c r="CS34" i="6" l="1"/>
  <c r="CS33" i="6" s="1"/>
  <c r="CS39" i="6" s="1"/>
  <c r="CY46" i="6"/>
  <c r="CV52" i="6"/>
  <c r="CV50" i="6"/>
  <c r="CV51" i="6"/>
  <c r="CV36" i="6" l="1"/>
  <c r="K51" i="6"/>
  <c r="CV35" i="6"/>
  <c r="K50" i="6"/>
  <c r="CV37" i="6"/>
  <c r="K52" i="6"/>
  <c r="CY49" i="6"/>
  <c r="CY47" i="6"/>
  <c r="CZ44" i="6" s="1"/>
  <c r="CZ47" i="6" s="1"/>
  <c r="DA44" i="6" s="1"/>
  <c r="DA47" i="6" s="1"/>
  <c r="DB44" i="6" s="1"/>
  <c r="K49" i="6" l="1"/>
  <c r="CY51" i="6"/>
  <c r="CY50" i="6"/>
  <c r="CY52" i="6"/>
  <c r="CV34" i="6"/>
  <c r="CV33" i="6" s="1"/>
  <c r="CV39" i="6" s="1"/>
  <c r="K35" i="6"/>
  <c r="DB46" i="6"/>
  <c r="DB49" i="6" l="1"/>
  <c r="DB47" i="6"/>
  <c r="DC44" i="6" s="1"/>
  <c r="DC47" i="6" s="1"/>
  <c r="DD44" i="6" s="1"/>
  <c r="DD47" i="6" s="1"/>
  <c r="DE44" i="6" s="1"/>
  <c r="CY35" i="6"/>
  <c r="CY37" i="6"/>
  <c r="CY36" i="6"/>
  <c r="CY34" i="6" l="1"/>
  <c r="CY33" i="6" s="1"/>
  <c r="CY39" i="6" s="1"/>
  <c r="DE46" i="6"/>
  <c r="DE47" i="6" s="1"/>
  <c r="DF44" i="6" s="1"/>
  <c r="DF47" i="6" s="1"/>
  <c r="DG44" i="6" s="1"/>
  <c r="DG47" i="6" s="1"/>
  <c r="DH44" i="6" s="1"/>
  <c r="DB50" i="6"/>
  <c r="DB52" i="6"/>
  <c r="DB51" i="6"/>
  <c r="DH46" i="6" l="1"/>
  <c r="DH49" i="6" s="1"/>
  <c r="DB37" i="6"/>
  <c r="DB35" i="6"/>
  <c r="DE49" i="6"/>
  <c r="DB36" i="6"/>
  <c r="L46" i="6" l="1"/>
  <c r="DE51" i="6"/>
  <c r="DE52" i="6"/>
  <c r="DE50" i="6"/>
  <c r="DB34" i="6"/>
  <c r="DB33" i="6" s="1"/>
  <c r="DB39" i="6" s="1"/>
  <c r="DH50" i="6"/>
  <c r="DH35" i="6" s="1"/>
  <c r="DH51" i="6"/>
  <c r="DH36" i="6" s="1"/>
  <c r="DH52" i="6"/>
  <c r="DH37" i="6" s="1"/>
  <c r="DH47" i="6"/>
  <c r="DI44" i="6" s="1"/>
  <c r="DI47" i="6" s="1"/>
  <c r="DJ44" i="6" s="1"/>
  <c r="DJ47" i="6" s="1"/>
  <c r="DK44" i="6" s="1"/>
  <c r="DH34" i="6" l="1"/>
  <c r="DH33" i="6" s="1"/>
  <c r="DH39" i="6" s="1"/>
  <c r="DE37" i="6"/>
  <c r="L37" i="6" s="1"/>
  <c r="L52" i="6"/>
  <c r="DK46" i="6"/>
  <c r="DE35" i="6"/>
  <c r="L50" i="6"/>
  <c r="DE36" i="6"/>
  <c r="L36" i="6" s="1"/>
  <c r="L44" i="6" s="1"/>
  <c r="L51" i="6"/>
  <c r="L49" i="6" l="1"/>
  <c r="DE34" i="6"/>
  <c r="DE33" i="6" s="1"/>
  <c r="DE39" i="6" s="1"/>
  <c r="L35" i="6"/>
  <c r="L34" i="6" s="1"/>
  <c r="L33" i="6" s="1"/>
  <c r="L65" i="6" s="1"/>
  <c r="DK49" i="6"/>
  <c r="DK47" i="6"/>
  <c r="DL44" i="6" s="1"/>
  <c r="DL47" i="6" s="1"/>
  <c r="DM44" i="6" s="1"/>
  <c r="DM47" i="6" s="1"/>
  <c r="DN44" i="6" s="1"/>
  <c r="DN46" i="6" l="1"/>
  <c r="DK51" i="6"/>
  <c r="DK52" i="6"/>
  <c r="DK50" i="6"/>
  <c r="I5" i="5"/>
  <c r="I8" i="5" s="1"/>
  <c r="L39" i="6"/>
  <c r="L67" i="6" s="1"/>
  <c r="L41" i="6" l="1"/>
  <c r="L47" i="6"/>
  <c r="DK35" i="6"/>
  <c r="DN49" i="6"/>
  <c r="DK37" i="6"/>
  <c r="DK36" i="6"/>
  <c r="DN47" i="6"/>
  <c r="DO44" i="6" s="1"/>
  <c r="DO47" i="6" s="1"/>
  <c r="DP44" i="6" s="1"/>
  <c r="DP47" i="6" s="1"/>
  <c r="DQ44" i="6" s="1"/>
  <c r="DQ46" i="6" l="1"/>
  <c r="DN51" i="6"/>
  <c r="DN50" i="6"/>
  <c r="DN52" i="6"/>
  <c r="DK34" i="6"/>
  <c r="DK33" i="6" s="1"/>
  <c r="DK39" i="6" s="1"/>
  <c r="DN35" i="6" l="1"/>
  <c r="DN36" i="6"/>
  <c r="DN37" i="6"/>
  <c r="DQ49" i="6"/>
  <c r="DQ47" i="6"/>
  <c r="DR44" i="6" s="1"/>
  <c r="DR47" i="6" s="1"/>
  <c r="DS44" i="6" s="1"/>
  <c r="DS47" i="6" s="1"/>
  <c r="DT44" i="6" s="1"/>
  <c r="DQ52" i="6" l="1"/>
  <c r="DQ51" i="6"/>
  <c r="DQ50" i="6"/>
  <c r="DT46" i="6"/>
  <c r="DN34" i="6"/>
  <c r="DN33" i="6" s="1"/>
  <c r="DN39" i="6" s="1"/>
  <c r="DT49" i="6" l="1"/>
  <c r="M46" i="6"/>
  <c r="DT47" i="6"/>
  <c r="DU44" i="6" s="1"/>
  <c r="DU47" i="6" s="1"/>
  <c r="DV44" i="6" s="1"/>
  <c r="DV47" i="6" s="1"/>
  <c r="DW44" i="6" s="1"/>
  <c r="DQ35" i="6"/>
  <c r="DQ36" i="6"/>
  <c r="DQ37" i="6"/>
  <c r="DQ34" i="6" l="1"/>
  <c r="DQ33" i="6" s="1"/>
  <c r="DQ39" i="6" s="1"/>
  <c r="DW46" i="6"/>
  <c r="DT51" i="6"/>
  <c r="DT50" i="6"/>
  <c r="DT52" i="6"/>
  <c r="DT35" i="6" l="1"/>
  <c r="M50" i="6"/>
  <c r="DW49" i="6"/>
  <c r="DT37" i="6"/>
  <c r="M52" i="6"/>
  <c r="DT36" i="6"/>
  <c r="M51" i="6"/>
  <c r="DW47" i="6"/>
  <c r="DX44" i="6" s="1"/>
  <c r="DX47" i="6" s="1"/>
  <c r="DY44" i="6" s="1"/>
  <c r="DY47" i="6" s="1"/>
  <c r="DZ44" i="6" s="1"/>
  <c r="DW51" i="6" l="1"/>
  <c r="DW52" i="6"/>
  <c r="DW50" i="6"/>
  <c r="M49" i="6"/>
  <c r="DZ46" i="6"/>
  <c r="DT34" i="6"/>
  <c r="DT33" i="6" s="1"/>
  <c r="DT39" i="6" s="1"/>
  <c r="M35" i="6"/>
  <c r="DZ49" i="6" l="1"/>
  <c r="DW35" i="6"/>
  <c r="DZ47" i="6"/>
  <c r="EA44" i="6" s="1"/>
  <c r="EA47" i="6" s="1"/>
  <c r="EB44" i="6" s="1"/>
  <c r="EB47" i="6" s="1"/>
  <c r="EC44" i="6" s="1"/>
  <c r="DW37" i="6"/>
  <c r="DW36" i="6"/>
  <c r="EC46" i="6" l="1"/>
  <c r="EC47" i="6" s="1"/>
  <c r="ED44" i="6" s="1"/>
  <c r="ED47" i="6" s="1"/>
  <c r="EE44" i="6" s="1"/>
  <c r="EE47" i="6" s="1"/>
  <c r="EF44" i="6" s="1"/>
  <c r="DW34" i="6"/>
  <c r="DW33" i="6" s="1"/>
  <c r="DW39" i="6" s="1"/>
  <c r="DZ51" i="6"/>
  <c r="DZ52" i="6"/>
  <c r="DZ50" i="6"/>
  <c r="EF46" i="6" l="1"/>
  <c r="EF49" i="6" s="1"/>
  <c r="DZ37" i="6"/>
  <c r="DZ35" i="6"/>
  <c r="DZ36" i="6"/>
  <c r="EC49" i="6"/>
  <c r="N46" i="6"/>
  <c r="D46" i="6" s="1"/>
  <c r="DZ34" i="6" l="1"/>
  <c r="DZ33" i="6" s="1"/>
  <c r="DZ39" i="6" s="1"/>
  <c r="EF52" i="6"/>
  <c r="EF37" i="6" s="1"/>
  <c r="EF50" i="6"/>
  <c r="EF35" i="6" s="1"/>
  <c r="EF51" i="6"/>
  <c r="EF36" i="6" s="1"/>
  <c r="EC50" i="6"/>
  <c r="EC52" i="6"/>
  <c r="EC51" i="6"/>
  <c r="EF47" i="6"/>
  <c r="EC37" i="6" l="1"/>
  <c r="N37" i="6" s="1"/>
  <c r="N52" i="6"/>
  <c r="D52" i="6" s="1"/>
  <c r="EC35" i="6"/>
  <c r="N50" i="6"/>
  <c r="F37" i="6"/>
  <c r="H37" i="6"/>
  <c r="I37" i="6"/>
  <c r="K37" i="6"/>
  <c r="M37" i="6"/>
  <c r="F36" i="6"/>
  <c r="H36" i="6"/>
  <c r="I36" i="6"/>
  <c r="K36" i="6"/>
  <c r="M36" i="6"/>
  <c r="EF34" i="6"/>
  <c r="EF33" i="6" s="1"/>
  <c r="EF39" i="6" s="1"/>
  <c r="EC36" i="6"/>
  <c r="N36" i="6" s="1"/>
  <c r="N44" i="6" s="1"/>
  <c r="N51" i="6"/>
  <c r="D51" i="6" s="1"/>
  <c r="M44" i="6" l="1"/>
  <c r="M34" i="6"/>
  <c r="M33" i="6" s="1"/>
  <c r="M65" i="6" s="1"/>
  <c r="K44" i="6"/>
  <c r="K34" i="6"/>
  <c r="K33" i="6" s="1"/>
  <c r="K65" i="6" s="1"/>
  <c r="D37" i="6"/>
  <c r="I44" i="6"/>
  <c r="I34" i="6"/>
  <c r="I33" i="6" s="1"/>
  <c r="I65" i="6" s="1"/>
  <c r="N49" i="6"/>
  <c r="D49" i="6" s="1"/>
  <c r="D50" i="6"/>
  <c r="H44" i="6"/>
  <c r="H34" i="6"/>
  <c r="H33" i="6" s="1"/>
  <c r="H65" i="6" s="1"/>
  <c r="EC34" i="6"/>
  <c r="EC33" i="6" s="1"/>
  <c r="EC39" i="6" s="1"/>
  <c r="N35" i="6"/>
  <c r="F44" i="6"/>
  <c r="D36" i="6"/>
  <c r="F34" i="6"/>
  <c r="F33" i="6" l="1"/>
  <c r="F65" i="6" s="1"/>
  <c r="H5" i="5"/>
  <c r="H8" i="5" s="1"/>
  <c r="K39" i="6"/>
  <c r="K67" i="6" s="1"/>
  <c r="N34" i="6"/>
  <c r="N33" i="6" s="1"/>
  <c r="N65" i="6" s="1"/>
  <c r="D35" i="6"/>
  <c r="J5" i="5"/>
  <c r="J8" i="5" s="1"/>
  <c r="M39" i="6"/>
  <c r="M67" i="6" s="1"/>
  <c r="I39" i="6"/>
  <c r="I67" i="6" s="1"/>
  <c r="F5" i="5"/>
  <c r="F8" i="5" s="1"/>
  <c r="E5" i="5"/>
  <c r="E8" i="5" s="1"/>
  <c r="H39" i="6"/>
  <c r="H67" i="6" s="1"/>
  <c r="D65" i="6" l="1"/>
  <c r="D33" i="6"/>
  <c r="K5" i="5"/>
  <c r="K8" i="5" s="1"/>
  <c r="N39" i="6"/>
  <c r="N67" i="6" s="1"/>
  <c r="M41" i="6"/>
  <c r="M47" i="6"/>
  <c r="H47" i="6"/>
  <c r="H41" i="6"/>
  <c r="K47" i="6"/>
  <c r="K41" i="6"/>
  <c r="D34" i="6"/>
  <c r="I47" i="6"/>
  <c r="I41" i="6"/>
  <c r="F39" i="6"/>
  <c r="F67" i="6" s="1"/>
  <c r="C5" i="5"/>
  <c r="C8" i="5" s="1"/>
  <c r="C9" i="5" s="1"/>
  <c r="D9" i="5" s="1"/>
  <c r="E9" i="5" s="1"/>
  <c r="F9" i="5" s="1"/>
  <c r="G9" i="5" s="1"/>
  <c r="H9" i="5" s="1"/>
  <c r="I9" i="5" s="1"/>
  <c r="J9" i="5" s="1"/>
  <c r="K9" i="5" l="1"/>
  <c r="D67" i="6"/>
  <c r="D71" i="6" s="1"/>
  <c r="B12" i="5"/>
  <c r="B13" i="5"/>
  <c r="D39" i="6"/>
  <c r="D41" i="6" s="1"/>
  <c r="F47" i="6"/>
  <c r="F41" i="6"/>
  <c r="N41" i="6"/>
  <c r="N47" i="6"/>
</calcChain>
</file>

<file path=xl/sharedStrings.xml><?xml version="1.0" encoding="utf-8"?>
<sst xmlns="http://schemas.openxmlformats.org/spreadsheetml/2006/main" count="296" uniqueCount="173">
  <si>
    <t>c</t>
  </si>
  <si>
    <t>Custos e Despesas 
Operacionais e Administrativas</t>
  </si>
  <si>
    <t>(-) Custos e Despesas Totais</t>
  </si>
  <si>
    <t xml:space="preserve">(-) Despesas Administrativas gerais </t>
  </si>
  <si>
    <t>Locação de Imóvel</t>
  </si>
  <si>
    <t>Água</t>
  </si>
  <si>
    <t>Limpeza</t>
  </si>
  <si>
    <t>Histograma</t>
  </si>
  <si>
    <t>Energia</t>
  </si>
  <si>
    <t>Internet fixa</t>
  </si>
  <si>
    <t>Equipe de Operação</t>
  </si>
  <si>
    <t>Equipe Manutenção</t>
  </si>
  <si>
    <t>Custos com Veículos</t>
  </si>
  <si>
    <t>Veículo de Apoio</t>
  </si>
  <si>
    <t>Custos com Softwares e Hardwares</t>
  </si>
  <si>
    <t>Custos com Datacenter</t>
  </si>
  <si>
    <t xml:space="preserve">Investimentos </t>
  </si>
  <si>
    <t>(-) Investimentos Totais</t>
  </si>
  <si>
    <t>(-) Investimentos em Hardware</t>
  </si>
  <si>
    <t>(-) Investimentos em Software</t>
  </si>
  <si>
    <t>(-) Investimentos em Veículos</t>
  </si>
  <si>
    <t>Configuração servidores, migração de dados e personalização</t>
  </si>
  <si>
    <t>Desenvolvimento customizado para implantação</t>
  </si>
  <si>
    <t>Sistema de Fiscalização Intensiva Móvel Kit OCR Carro</t>
  </si>
  <si>
    <t>(-) Investimentos em Ativos fixos</t>
  </si>
  <si>
    <t>Computador Desktop</t>
  </si>
  <si>
    <t>Estação de Trabalho (Mesa, Cadeira, Armário)</t>
  </si>
  <si>
    <t>Custos com Operação</t>
  </si>
  <si>
    <t>Pacote de Dados 20GB</t>
  </si>
  <si>
    <t>Valor Presente do FCFE</t>
  </si>
  <si>
    <t>(-) Capex</t>
  </si>
  <si>
    <t>(+) D&amp;A</t>
  </si>
  <si>
    <t>(-) Irpj &amp; Csll</t>
  </si>
  <si>
    <t>(=) Ebit</t>
  </si>
  <si>
    <t>Demonstração de Fluxo de Caixa</t>
  </si>
  <si>
    <t>Fluxo de Caixa</t>
  </si>
  <si>
    <t>Margem de Lucro Líquido</t>
  </si>
  <si>
    <t>Lucro Líquido</t>
  </si>
  <si>
    <t>CSLL</t>
  </si>
  <si>
    <t>IRPJ Adicional</t>
  </si>
  <si>
    <t>IRPJ</t>
  </si>
  <si>
    <t>IRPJ e CSLL</t>
  </si>
  <si>
    <t>Imposto de Renda e Contribuição</t>
  </si>
  <si>
    <t>Margem Ebitda</t>
  </si>
  <si>
    <t>Ebitda</t>
  </si>
  <si>
    <t>Custos dos Serviços Prestados</t>
  </si>
  <si>
    <t>Receita Líquida</t>
  </si>
  <si>
    <t>(-) Cofins</t>
  </si>
  <si>
    <t xml:space="preserve">(-) Pis </t>
  </si>
  <si>
    <t>(-) Iss</t>
  </si>
  <si>
    <t>Tributos Sobre a Receita Bruta</t>
  </si>
  <si>
    <t>(+) Contraprestação Operação</t>
  </si>
  <si>
    <t xml:space="preserve">Receita Bruta </t>
  </si>
  <si>
    <t>Demonstrativo de Resultados</t>
  </si>
  <si>
    <t>Amotização</t>
  </si>
  <si>
    <t>Ativos Fixos</t>
  </si>
  <si>
    <t>Mês</t>
  </si>
  <si>
    <t>Amortização</t>
  </si>
  <si>
    <t>Fluxo dos Ativos</t>
  </si>
  <si>
    <t>Ano Calendário</t>
  </si>
  <si>
    <t>Ano do Contrato</t>
  </si>
  <si>
    <t>Depreciação dos Ativos Fixos</t>
  </si>
  <si>
    <t>Investimentos</t>
  </si>
  <si>
    <t>Receitas</t>
  </si>
  <si>
    <t>(+) Projeção de Receitas</t>
  </si>
  <si>
    <t>Compartilahmento de Receita Proposto</t>
  </si>
  <si>
    <t>Conservador</t>
  </si>
  <si>
    <t>Pessimista</t>
  </si>
  <si>
    <t>Otimista</t>
  </si>
  <si>
    <t>(-) Equipe de Gestão (Salário c/ Encargos)</t>
  </si>
  <si>
    <t>(-) Equipe de Operação</t>
  </si>
  <si>
    <t>(-) Equipe Manutenção</t>
  </si>
  <si>
    <t>(-) Custos com Veículos</t>
  </si>
  <si>
    <t>(-) Custos com Softwares e Hardwares</t>
  </si>
  <si>
    <t>(-) Custos com Operação</t>
  </si>
  <si>
    <t>(+) Pis e Cofins Recuperáveis</t>
  </si>
  <si>
    <t>(-) EPI's Uniformes e Benefícios</t>
  </si>
  <si>
    <t>Vale Transporte</t>
  </si>
  <si>
    <t>EPI's Uniformes e Benefícios</t>
  </si>
  <si>
    <t>(-) Depreciação</t>
  </si>
  <si>
    <t xml:space="preserve">Adição </t>
  </si>
  <si>
    <t>Exclusão</t>
  </si>
  <si>
    <t>Abertura de Balanço</t>
  </si>
  <si>
    <t>Fechamento de Balanço</t>
  </si>
  <si>
    <t>Base de Cálculo</t>
  </si>
  <si>
    <t>Comprado</t>
  </si>
  <si>
    <t>Alugado</t>
  </si>
  <si>
    <t>Carros</t>
  </si>
  <si>
    <t>Vale Alimentação</t>
  </si>
  <si>
    <t>Seguro de Vida</t>
  </si>
  <si>
    <t>Marketing e divultagação</t>
  </si>
  <si>
    <t>Sensor de Vagas</t>
  </si>
  <si>
    <t>Rede de Comunicação</t>
  </si>
  <si>
    <t>Link dedicado</t>
  </si>
  <si>
    <t>Materiais de Escritório</t>
  </si>
  <si>
    <t>Arrecadação Base</t>
  </si>
  <si>
    <t>Tarifa Base</t>
  </si>
  <si>
    <t>Tarifa Atual</t>
  </si>
  <si>
    <t>Fator de Ajuste</t>
  </si>
  <si>
    <t>Arrecadação Base Ajustada</t>
  </si>
  <si>
    <t>Eficiência Gerada</t>
  </si>
  <si>
    <t>Aumento da Arrecadação</t>
  </si>
  <si>
    <t>Compartilhamento da Arrecadação</t>
  </si>
  <si>
    <t>Gerente de Operação</t>
  </si>
  <si>
    <t xml:space="preserve">Gestor de Frota </t>
  </si>
  <si>
    <t>Assistente de RH</t>
  </si>
  <si>
    <t>Assistente Administrativo</t>
  </si>
  <si>
    <t>Assistente Financeiro</t>
  </si>
  <si>
    <t>Técnico Mecânico</t>
  </si>
  <si>
    <t>Motirista Folguista</t>
  </si>
  <si>
    <t>Motorista</t>
  </si>
  <si>
    <t>Suprimentos</t>
  </si>
  <si>
    <t>Técnico de Manutenção Veículos</t>
  </si>
  <si>
    <t>Técnico Manutenção Cameras e Equipamentos</t>
  </si>
  <si>
    <t>Diretor Geral</t>
  </si>
  <si>
    <t>Equipe de Gestão</t>
  </si>
  <si>
    <t xml:space="preserve">Despesas Administrativas gerais </t>
  </si>
  <si>
    <t>Uniforme e Epis</t>
  </si>
  <si>
    <t>Caminhão de apoio</t>
  </si>
  <si>
    <t>Veículo Administrativo</t>
  </si>
  <si>
    <t>Veículo Operacional (Viaturas Combustão)</t>
  </si>
  <si>
    <t>Veículo Operacional (Viaturas Elétricos)</t>
  </si>
  <si>
    <t>Energia (kwh/Mês)</t>
  </si>
  <si>
    <t>Diesel (l/mês)</t>
  </si>
  <si>
    <t>Combustível (l/mês)</t>
  </si>
  <si>
    <t>Sistema e Plataforma de Fiscalização</t>
  </si>
  <si>
    <t>Suporte ao Usuário</t>
  </si>
  <si>
    <t>Suporte de TI</t>
  </si>
  <si>
    <t>Salário</t>
  </si>
  <si>
    <t>Encarogos (72%)</t>
  </si>
  <si>
    <t>Total Salário c/ Encargos</t>
  </si>
  <si>
    <t>Custo Unitário</t>
  </si>
  <si>
    <t>Mobiliário</t>
  </si>
  <si>
    <t>Vestiários e Armários</t>
  </si>
  <si>
    <t>Lair</t>
  </si>
  <si>
    <t>Taxa de Desconto (Wacc)</t>
  </si>
  <si>
    <t>Tir do Contrato</t>
  </si>
  <si>
    <t>Monitoramento em Tempo Real</t>
  </si>
  <si>
    <t>Cadastramento e Georreferenciamento das Vagas</t>
  </si>
  <si>
    <t>CCO e Videowall</t>
  </si>
  <si>
    <t>Custo Implantação OCR (Instalação, montagem, plotagem)</t>
  </si>
  <si>
    <t>Rack e Servidores - Equipamentos de TI</t>
  </si>
  <si>
    <t xml:space="preserve">Organização do espaço - Infra civil </t>
  </si>
  <si>
    <t>Equipamentos de Escritório (Impressoras, eletronicos e periféricos)</t>
  </si>
  <si>
    <t>Link dedicado para pontos de videomonitoramento</t>
  </si>
  <si>
    <t>Eficiência a ser alcançada</t>
  </si>
  <si>
    <t>Mês 1</t>
  </si>
  <si>
    <t>Mês 2</t>
  </si>
  <si>
    <t>Mês 3</t>
  </si>
  <si>
    <t>Mês 4</t>
  </si>
  <si>
    <t>Mês 5</t>
  </si>
  <si>
    <t>Mês 6</t>
  </si>
  <si>
    <t>Mês 7</t>
  </si>
  <si>
    <t>Mês 8</t>
  </si>
  <si>
    <t>Mês 9</t>
  </si>
  <si>
    <t>Mês 10</t>
  </si>
  <si>
    <t>Mês 11</t>
  </si>
  <si>
    <t>Mês 12</t>
  </si>
  <si>
    <t>Ano 1</t>
  </si>
  <si>
    <t>Ano 2</t>
  </si>
  <si>
    <t>Ano 3</t>
  </si>
  <si>
    <t>Ano 4</t>
  </si>
  <si>
    <t>Ano 5</t>
  </si>
  <si>
    <t>Ano 6</t>
  </si>
  <si>
    <t>Ano 7</t>
  </si>
  <si>
    <t>Ano 8</t>
  </si>
  <si>
    <t>Ano 9</t>
  </si>
  <si>
    <t>Ano 10</t>
  </si>
  <si>
    <t>Fluxo de Caixa Livre Anual</t>
  </si>
  <si>
    <t>Fluxo de Caixa Livre Anual - Acumulado</t>
  </si>
  <si>
    <t>TOTAL</t>
  </si>
  <si>
    <t xml:space="preserve">10% Processo licitatório </t>
  </si>
  <si>
    <t xml:space="preserve">TOTAL DO CONTRATO PREVISTO EM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</si>
</sst>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_);_(* \(#,##0\);_(* &quot;-&quot;_);_(@_)"/>
    <numFmt numFmtId="165" formatCode="_(&quot;R$&quot;\ * #,##0.00_);_(&quot;R$&quot;\ * \(#,##0.00\);_(&quot;R$&quot;\ * &quot;-&quot;??_);_(@_)"/>
    <numFmt numFmtId="166" formatCode="&quot;Ano&quot;\ 0"/>
    <numFmt numFmtId="167" formatCode="[$-416]mmm\-yy;@"/>
    <numFmt numFmtId="168" formatCode="_(&quot;R$&quot;\ * #,##0_);_(&quot;R$&quot;\ * \(#,##0\);_(&quot;R$&quot;\ * &quot;-&quot;??_);_(@_)"/>
    <numFmt numFmtId="169" formatCode="0.0"/>
    <numFmt numFmtId="170" formatCode="0.0%"/>
    <numFmt numFmtId="171" formatCode="_([$€-2]* #,##0.00_);_([$€-2]* \(#,##0.00\);_([$€-2]* &quot;-&quot;??_)"/>
    <numFmt numFmtId="172" formatCode="&quot;R$&quot;\ #,##0,"/>
    <numFmt numFmtId="173" formatCode="0\ &quot;Dias&quot;"/>
    <numFmt numFmtId="174" formatCode="_(&quot;R$&quot;* #,##0_);_(&quot;R$&quot;* \(#,##0\);_(&quot;R$&quot;* &quot;-&quot;??_);_(@_)"/>
    <numFmt numFmtId="175" formatCode="_(&quot;R$&quot;* #,##0.00_);_(&quot;R$&quot;* \(#,##0.00\);_(&quot;R$&quot;* &quot;-&quot;??_);_(@_)"/>
    <numFmt numFmtId="176" formatCode="0.0000%"/>
    <numFmt numFmtId="177" formatCode="0_);\(0\)"/>
    <numFmt numFmtId="178" formatCode="&quot;ANO &quot;0"/>
    <numFmt numFmtId="179" formatCode="&quot;R$&quot;\ #,##0.00"/>
    <numFmt numFmtId="180" formatCode="&quot;R$&quot;\ #,##0"/>
    <numFmt numFmtId="181" formatCode="&quot;R$&quot;\ #,##0.00,,&quot;MM&quot;"/>
    <numFmt numFmtId="182" formatCode="&quot;R$&quot;\ #,##0.00,,"/>
  </numFmts>
  <fonts count="38" x14ac:knownFonts="1">
    <font>
      <sz val="11"/>
      <color theme="1"/>
      <name val="Calibri"/>
      <family val="2"/>
      <scheme val="minor"/>
    </font>
    <font>
      <sz val="11"/>
      <color theme="1"/>
      <name val="Calibri"/>
      <family val="2"/>
      <scheme val="minor"/>
    </font>
    <font>
      <sz val="11"/>
      <color theme="1"/>
      <name val="Calibri"/>
      <family val="2"/>
      <scheme val="minor"/>
    </font>
    <font>
      <i/>
      <sz val="11"/>
      <color theme="0"/>
      <name val="Times New Roman"/>
      <family val="1"/>
    </font>
    <font>
      <sz val="11"/>
      <color theme="1"/>
      <name val="Times New Roman"/>
      <family val="1"/>
    </font>
    <font>
      <sz val="11"/>
      <color theme="0"/>
      <name val="Times New Roman"/>
      <family val="1"/>
    </font>
    <font>
      <i/>
      <sz val="11"/>
      <name val="Times New Roman"/>
      <family val="1"/>
    </font>
    <font>
      <b/>
      <i/>
      <sz val="11"/>
      <name val="Times New Roman"/>
      <family val="1"/>
    </font>
    <font>
      <sz val="11"/>
      <name val="Times New Roman"/>
      <family val="1"/>
    </font>
    <font>
      <b/>
      <i/>
      <sz val="11"/>
      <color theme="0"/>
      <name val="Times New Roman"/>
      <family val="1"/>
    </font>
    <font>
      <b/>
      <sz val="11"/>
      <color theme="0"/>
      <name val="Times New Roman"/>
      <family val="1"/>
    </font>
    <font>
      <b/>
      <i/>
      <sz val="11"/>
      <color rgb="FF293D52"/>
      <name val="Times New Roman"/>
      <family val="1"/>
    </font>
    <font>
      <b/>
      <sz val="11"/>
      <color rgb="FF293D52"/>
      <name val="Times New Roman"/>
      <family val="1"/>
    </font>
    <font>
      <sz val="12"/>
      <name val="Times New Roman"/>
      <family val="1"/>
    </font>
    <font>
      <i/>
      <sz val="12"/>
      <name val="Times New Roman"/>
      <family val="1"/>
    </font>
    <font>
      <i/>
      <sz val="12"/>
      <color theme="0"/>
      <name val="Times New Roman"/>
      <family val="1"/>
    </font>
    <font>
      <b/>
      <sz val="12"/>
      <name val="Times New Roman"/>
      <family val="1"/>
    </font>
    <font>
      <sz val="10"/>
      <name val="Arial"/>
      <family val="2"/>
    </font>
    <font>
      <b/>
      <sz val="12"/>
      <color theme="1"/>
      <name val="Times New Roman"/>
      <family val="1"/>
    </font>
    <font>
      <b/>
      <i/>
      <sz val="12"/>
      <color theme="0"/>
      <name val="Times New Roman"/>
      <family val="1"/>
    </font>
    <font>
      <b/>
      <sz val="11"/>
      <name val="Times New Roman"/>
      <family val="1"/>
    </font>
    <font>
      <sz val="12"/>
      <color theme="0"/>
      <name val="Times New Roman"/>
      <family val="1"/>
    </font>
    <font>
      <b/>
      <sz val="12"/>
      <color theme="0"/>
      <name val="Times New Roman"/>
      <family val="1"/>
    </font>
    <font>
      <sz val="12"/>
      <color theme="1"/>
      <name val="Times New Roman"/>
      <family val="1"/>
    </font>
    <font>
      <b/>
      <i/>
      <sz val="11"/>
      <color theme="1"/>
      <name val="Times New Roman"/>
      <family val="1"/>
    </font>
    <font>
      <b/>
      <i/>
      <sz val="11"/>
      <color rgb="FF0070C0"/>
      <name val="Times New Roman"/>
      <family val="1"/>
    </font>
    <font>
      <b/>
      <sz val="11"/>
      <color theme="1"/>
      <name val="Times New Roman"/>
      <family val="1"/>
    </font>
    <font>
      <sz val="10"/>
      <color theme="1"/>
      <name val="Times New Roman"/>
      <family val="1"/>
    </font>
    <font>
      <sz val="10"/>
      <color theme="0"/>
      <name val="Times New Roman"/>
      <family val="1"/>
    </font>
    <font>
      <b/>
      <sz val="10"/>
      <color theme="0"/>
      <name val="Times New Roman"/>
      <family val="1"/>
    </font>
    <font>
      <sz val="10"/>
      <name val="Times New Roman"/>
      <family val="1"/>
    </font>
    <font>
      <b/>
      <sz val="10"/>
      <name val="Times New Roman"/>
      <family val="1"/>
    </font>
    <font>
      <b/>
      <sz val="10"/>
      <color theme="1"/>
      <name val="Times New Roman"/>
      <family val="1"/>
    </font>
    <font>
      <b/>
      <i/>
      <sz val="11"/>
      <color theme="0" tint="-0.499984740745262"/>
      <name val="Times New Roman"/>
      <family val="1"/>
    </font>
    <font>
      <i/>
      <sz val="11"/>
      <color theme="0" tint="-0.499984740745262"/>
      <name val="Times New Roman"/>
      <family val="1"/>
    </font>
    <font>
      <sz val="8"/>
      <name val="Calibri"/>
      <family val="2"/>
      <scheme val="minor"/>
    </font>
    <font>
      <b/>
      <sz val="11"/>
      <color rgb="FF000000"/>
      <name val="Calibri"/>
      <family val="2"/>
    </font>
    <font>
      <b/>
      <sz val="11"/>
      <color rgb="FFFF0000"/>
      <name val="Times New Roman"/>
      <family val="1"/>
    </font>
  </fonts>
  <fills count="13">
    <fill>
      <patternFill patternType="none"/>
    </fill>
    <fill>
      <patternFill patternType="gray125"/>
    </fill>
    <fill>
      <patternFill patternType="solid">
        <fgColor rgb="FF293D52"/>
        <bgColor indexed="64"/>
      </patternFill>
    </fill>
    <fill>
      <patternFill patternType="solid">
        <fgColor rgb="FF5279A4"/>
        <bgColor indexed="64"/>
      </patternFill>
    </fill>
    <fill>
      <patternFill patternType="solid">
        <fgColor rgb="FFEAEAEA"/>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DAE3F3"/>
        <bgColor indexed="64"/>
      </patternFill>
    </fill>
  </fills>
  <borders count="4">
    <border>
      <left/>
      <right/>
      <top/>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medium">
        <color rgb="FF4472C4"/>
      </top>
      <bottom style="medium">
        <color rgb="FF4472C4"/>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37" fontId="17" fillId="0" borderId="0"/>
    <xf numFmtId="171" fontId="1" fillId="0" borderId="0"/>
    <xf numFmtId="171" fontId="1" fillId="0" borderId="0"/>
    <xf numFmtId="175" fontId="1" fillId="0" borderId="0" applyFont="0" applyFill="0" applyBorder="0" applyAlignment="0" applyProtection="0"/>
    <xf numFmtId="9" fontId="1" fillId="0" borderId="0" applyFont="0" applyFill="0" applyBorder="0" applyAlignment="0" applyProtection="0"/>
    <xf numFmtId="167" fontId="1" fillId="0" borderId="0"/>
  </cellStyleXfs>
  <cellXfs count="157">
    <xf numFmtId="0" fontId="0" fillId="0" borderId="0" xfId="0"/>
    <xf numFmtId="0" fontId="3" fillId="0" borderId="0" xfId="3" applyFont="1" applyAlignment="1">
      <alignment vertical="center"/>
    </xf>
    <xf numFmtId="0" fontId="3" fillId="0" borderId="0" xfId="3" applyFont="1" applyAlignment="1">
      <alignment horizontal="center" vertical="center"/>
    </xf>
    <xf numFmtId="0" fontId="4" fillId="0" borderId="0" xfId="3" applyFont="1"/>
    <xf numFmtId="0" fontId="5" fillId="0" borderId="0" xfId="3" applyFont="1" applyAlignment="1">
      <alignment vertical="center"/>
    </xf>
    <xf numFmtId="166" fontId="3" fillId="2" borderId="0" xfId="3" applyNumberFormat="1" applyFont="1" applyFill="1" applyAlignment="1">
      <alignment horizontal="left" vertical="center" wrapText="1"/>
    </xf>
    <xf numFmtId="167" fontId="5" fillId="2" borderId="0" xfId="3" applyNumberFormat="1" applyFont="1" applyFill="1" applyAlignment="1">
      <alignment horizontal="center" vertical="center" wrapText="1"/>
    </xf>
    <xf numFmtId="1" fontId="5" fillId="2" borderId="0" xfId="3" applyNumberFormat="1" applyFont="1" applyFill="1" applyAlignment="1">
      <alignment horizontal="center" vertical="center" wrapText="1"/>
    </xf>
    <xf numFmtId="0" fontId="6" fillId="0" borderId="0" xfId="3" applyFont="1" applyAlignment="1">
      <alignment vertical="center"/>
    </xf>
    <xf numFmtId="9" fontId="7" fillId="0" borderId="0" xfId="3" applyNumberFormat="1" applyFont="1" applyAlignment="1">
      <alignment horizontal="center" vertical="center"/>
    </xf>
    <xf numFmtId="0" fontId="8" fillId="0" borderId="0" xfId="3" applyFont="1" applyAlignment="1">
      <alignment horizontal="center" vertical="center"/>
    </xf>
    <xf numFmtId="168" fontId="9" fillId="3" borderId="0" xfId="1" applyNumberFormat="1" applyFont="1" applyFill="1" applyAlignment="1">
      <alignment vertical="center"/>
    </xf>
    <xf numFmtId="168" fontId="10" fillId="3" borderId="0" xfId="1" applyNumberFormat="1" applyFont="1" applyFill="1" applyAlignment="1">
      <alignment vertical="center"/>
    </xf>
    <xf numFmtId="168" fontId="11" fillId="4" borderId="0" xfId="1" applyNumberFormat="1" applyFont="1" applyFill="1" applyAlignment="1">
      <alignment vertical="center"/>
    </xf>
    <xf numFmtId="168" fontId="12" fillId="4" borderId="0" xfId="1" applyNumberFormat="1" applyFont="1" applyFill="1" applyAlignment="1">
      <alignment vertical="center"/>
    </xf>
    <xf numFmtId="0" fontId="6" fillId="0" borderId="0" xfId="3" applyFont="1" applyAlignment="1">
      <alignment horizontal="left" vertical="center" indent="2"/>
    </xf>
    <xf numFmtId="168" fontId="6" fillId="0" borderId="0" xfId="3" applyNumberFormat="1" applyFont="1" applyAlignment="1">
      <alignment vertical="center"/>
    </xf>
    <xf numFmtId="0" fontId="8" fillId="0" borderId="0" xfId="3" applyFont="1" applyAlignment="1">
      <alignment vertical="center"/>
    </xf>
    <xf numFmtId="0" fontId="13" fillId="0" borderId="0" xfId="3" applyFont="1" applyAlignment="1">
      <alignment vertical="center"/>
    </xf>
    <xf numFmtId="1" fontId="6" fillId="0" borderId="0" xfId="3" applyNumberFormat="1" applyFont="1" applyAlignment="1">
      <alignment horizontal="center" vertical="center"/>
    </xf>
    <xf numFmtId="0" fontId="14" fillId="0" borderId="0" xfId="3" applyFont="1" applyAlignment="1">
      <alignment vertical="center"/>
    </xf>
    <xf numFmtId="168" fontId="18" fillId="6" borderId="0" xfId="1" applyNumberFormat="1" applyFont="1" applyFill="1" applyAlignment="1">
      <alignment vertical="center"/>
    </xf>
    <xf numFmtId="168" fontId="19" fillId="6" borderId="0" xfId="1" applyNumberFormat="1" applyFont="1" applyFill="1" applyAlignment="1">
      <alignment vertical="center"/>
    </xf>
    <xf numFmtId="10" fontId="20" fillId="7" borderId="0" xfId="1" applyNumberFormat="1" applyFont="1" applyFill="1" applyAlignment="1">
      <alignment horizontal="center" vertical="center"/>
    </xf>
    <xf numFmtId="0" fontId="6" fillId="8" borderId="0" xfId="3" applyFont="1" applyFill="1" applyAlignment="1">
      <alignment horizontal="left" vertical="center" indent="2"/>
    </xf>
    <xf numFmtId="0" fontId="21" fillId="0" borderId="0" xfId="3" applyFont="1" applyAlignment="1">
      <alignment vertical="center"/>
    </xf>
    <xf numFmtId="172" fontId="22" fillId="0" borderId="0" xfId="1" applyNumberFormat="1" applyFont="1" applyFill="1" applyAlignment="1">
      <alignment vertical="center"/>
    </xf>
    <xf numFmtId="0" fontId="15" fillId="0" borderId="0" xfId="3" applyFont="1" applyAlignment="1">
      <alignment vertical="center"/>
    </xf>
    <xf numFmtId="0" fontId="23" fillId="0" borderId="0" xfId="3" applyFont="1" applyAlignment="1">
      <alignment vertical="center"/>
    </xf>
    <xf numFmtId="0" fontId="6" fillId="0" borderId="0" xfId="3" applyFont="1" applyAlignment="1">
      <alignment horizontal="left" vertical="center" indent="4"/>
    </xf>
    <xf numFmtId="1" fontId="21" fillId="2" borderId="0" xfId="3" applyNumberFormat="1" applyFont="1" applyFill="1" applyAlignment="1">
      <alignment horizontal="center" vertical="center" wrapText="1"/>
    </xf>
    <xf numFmtId="166" fontId="15" fillId="2" borderId="0" xfId="3" applyNumberFormat="1" applyFont="1" applyFill="1" applyAlignment="1">
      <alignment horizontal="left" vertical="center" wrapText="1"/>
    </xf>
    <xf numFmtId="0" fontId="25" fillId="0" borderId="0" xfId="3" applyFont="1" applyAlignment="1">
      <alignment vertical="center"/>
    </xf>
    <xf numFmtId="0" fontId="25" fillId="0" borderId="0" xfId="3" applyFont="1" applyAlignment="1">
      <alignment horizontal="left" vertical="center" indent="3"/>
    </xf>
    <xf numFmtId="0" fontId="6" fillId="0" borderId="0" xfId="3" applyFont="1" applyAlignment="1">
      <alignment horizontal="left" vertical="center" indent="3"/>
    </xf>
    <xf numFmtId="0" fontId="4" fillId="0" borderId="0" xfId="3" applyFont="1" applyAlignment="1">
      <alignment vertical="center"/>
    </xf>
    <xf numFmtId="168" fontId="24" fillId="6" borderId="0" xfId="1" applyNumberFormat="1" applyFont="1" applyFill="1" applyAlignment="1">
      <alignment vertical="center"/>
    </xf>
    <xf numFmtId="0" fontId="7" fillId="7" borderId="0" xfId="3" applyFont="1" applyFill="1" applyAlignment="1">
      <alignment horizontal="left" vertical="center" indent="1"/>
    </xf>
    <xf numFmtId="171" fontId="27" fillId="0" borderId="0" xfId="6" applyFont="1"/>
    <xf numFmtId="174" fontId="28" fillId="5" borderId="0" xfId="6" applyNumberFormat="1" applyFont="1" applyFill="1" applyAlignment="1">
      <alignment horizontal="center" vertical="center"/>
    </xf>
    <xf numFmtId="174" fontId="29" fillId="5" borderId="0" xfId="6" applyNumberFormat="1" applyFont="1" applyFill="1" applyAlignment="1">
      <alignment horizontal="center" vertical="center"/>
    </xf>
    <xf numFmtId="164" fontId="28" fillId="5" borderId="0" xfId="6" applyNumberFormat="1" applyFont="1" applyFill="1"/>
    <xf numFmtId="164" fontId="27" fillId="5" borderId="0" xfId="6" applyNumberFormat="1" applyFont="1" applyFill="1" applyAlignment="1">
      <alignment horizontal="center" vertical="center"/>
    </xf>
    <xf numFmtId="174" fontId="30" fillId="5" borderId="0" xfId="7" applyNumberFormat="1" applyFont="1" applyFill="1" applyAlignment="1">
      <alignment horizontal="center" vertical="center"/>
    </xf>
    <xf numFmtId="176" fontId="30" fillId="5" borderId="0" xfId="8" applyNumberFormat="1" applyFont="1" applyFill="1" applyAlignment="1">
      <alignment horizontal="center" vertical="center"/>
    </xf>
    <xf numFmtId="175" fontId="30" fillId="0" borderId="0" xfId="7" applyFont="1"/>
    <xf numFmtId="1" fontId="30" fillId="5" borderId="0" xfId="6" applyNumberFormat="1" applyFont="1" applyFill="1" applyAlignment="1">
      <alignment horizontal="left" vertical="center"/>
    </xf>
    <xf numFmtId="174" fontId="29" fillId="5" borderId="0" xfId="6" applyNumberFormat="1" applyFont="1" applyFill="1" applyAlignment="1">
      <alignment vertical="center"/>
    </xf>
    <xf numFmtId="37" fontId="31" fillId="5" borderId="0" xfId="6" applyNumberFormat="1" applyFont="1" applyFill="1" applyAlignment="1">
      <alignment horizontal="center" vertical="center"/>
    </xf>
    <xf numFmtId="175" fontId="31" fillId="5" borderId="0" xfId="7" applyFont="1" applyFill="1" applyAlignment="1">
      <alignment horizontal="center" vertical="center"/>
    </xf>
    <xf numFmtId="174" fontId="28" fillId="5" borderId="0" xfId="6" applyNumberFormat="1" applyFont="1" applyFill="1" applyAlignment="1">
      <alignment vertical="center"/>
    </xf>
    <xf numFmtId="177" fontId="28" fillId="5" borderId="0" xfId="6" applyNumberFormat="1" applyFont="1" applyFill="1" applyAlignment="1">
      <alignment vertical="center"/>
    </xf>
    <xf numFmtId="175" fontId="30" fillId="5" borderId="0" xfId="7" applyFont="1" applyFill="1" applyAlignment="1">
      <alignment horizontal="center" vertical="center"/>
    </xf>
    <xf numFmtId="3" fontId="30" fillId="5" borderId="0" xfId="6" applyNumberFormat="1" applyFont="1" applyFill="1" applyAlignment="1">
      <alignment horizontal="center" vertical="center"/>
    </xf>
    <xf numFmtId="174" fontId="30" fillId="5" borderId="0" xfId="6" applyNumberFormat="1" applyFont="1" applyFill="1" applyAlignment="1">
      <alignment vertical="center"/>
    </xf>
    <xf numFmtId="171" fontId="31" fillId="5" borderId="0" xfId="6" applyFont="1" applyFill="1" applyAlignment="1">
      <alignment horizontal="center" vertical="center"/>
    </xf>
    <xf numFmtId="3" fontId="31" fillId="5" borderId="0" xfId="6" applyNumberFormat="1" applyFont="1" applyFill="1" applyAlignment="1">
      <alignment horizontal="center" vertical="center"/>
    </xf>
    <xf numFmtId="178" fontId="30" fillId="5" borderId="0" xfId="6" applyNumberFormat="1" applyFont="1" applyFill="1" applyAlignment="1">
      <alignment horizontal="left" vertical="center"/>
    </xf>
    <xf numFmtId="37" fontId="30" fillId="5" borderId="0" xfId="6" applyNumberFormat="1" applyFont="1" applyFill="1" applyAlignment="1">
      <alignment horizontal="center" vertical="center"/>
    </xf>
    <xf numFmtId="171" fontId="28" fillId="5" borderId="0" xfId="6" applyFont="1" applyFill="1" applyAlignment="1">
      <alignment horizontal="center" vertical="center"/>
    </xf>
    <xf numFmtId="3" fontId="28" fillId="5" borderId="0" xfId="6" applyNumberFormat="1" applyFont="1" applyFill="1" applyAlignment="1">
      <alignment horizontal="center" vertical="center"/>
    </xf>
    <xf numFmtId="171" fontId="28" fillId="5" borderId="0" xfId="6" applyFont="1" applyFill="1" applyAlignment="1">
      <alignment vertical="center"/>
    </xf>
    <xf numFmtId="174" fontId="31" fillId="9" borderId="0" xfId="7" applyNumberFormat="1" applyFont="1" applyFill="1" applyAlignment="1">
      <alignment horizontal="center" vertical="center"/>
    </xf>
    <xf numFmtId="164" fontId="28" fillId="9" borderId="0" xfId="6" applyNumberFormat="1" applyFont="1" applyFill="1" applyAlignment="1">
      <alignment vertical="center"/>
    </xf>
    <xf numFmtId="164" fontId="27" fillId="9" borderId="0" xfId="6" applyNumberFormat="1" applyFont="1" applyFill="1" applyAlignment="1">
      <alignment horizontal="center" vertical="center"/>
    </xf>
    <xf numFmtId="164" fontId="31" fillId="9" borderId="0" xfId="6" quotePrefix="1" applyNumberFormat="1" applyFont="1" applyFill="1" applyAlignment="1">
      <alignment vertical="center"/>
    </xf>
    <xf numFmtId="174" fontId="31" fillId="5" borderId="0" xfId="7" applyNumberFormat="1" applyFont="1" applyFill="1" applyAlignment="1">
      <alignment horizontal="center" vertical="center"/>
    </xf>
    <xf numFmtId="171" fontId="27" fillId="0" borderId="0" xfId="6" applyFont="1" applyAlignment="1">
      <alignment vertical="center"/>
    </xf>
    <xf numFmtId="164" fontId="30" fillId="0" borderId="0" xfId="6" applyNumberFormat="1" applyFont="1" applyAlignment="1">
      <alignment horizontal="left" vertical="center" indent="1"/>
    </xf>
    <xf numFmtId="171" fontId="32" fillId="0" borderId="0" xfId="6" applyFont="1" applyAlignment="1">
      <alignment horizontal="left" vertical="center"/>
    </xf>
    <xf numFmtId="171" fontId="32" fillId="0" borderId="0" xfId="6" applyFont="1" applyAlignment="1">
      <alignment vertical="center"/>
    </xf>
    <xf numFmtId="164" fontId="31" fillId="0" borderId="0" xfId="6" applyNumberFormat="1" applyFont="1" applyAlignment="1">
      <alignment horizontal="left" vertical="center" indent="2"/>
    </xf>
    <xf numFmtId="171" fontId="32" fillId="0" borderId="0" xfId="6" applyFont="1" applyAlignment="1">
      <alignment horizontal="left" vertical="center" indent="2"/>
    </xf>
    <xf numFmtId="175" fontId="27" fillId="0" borderId="0" xfId="7" applyFont="1" applyAlignment="1">
      <alignment horizontal="center" vertical="center"/>
    </xf>
    <xf numFmtId="175" fontId="32" fillId="0" borderId="0" xfId="7" applyFont="1" applyAlignment="1">
      <alignment horizontal="center" vertical="center"/>
    </xf>
    <xf numFmtId="164" fontId="27" fillId="0" borderId="0" xfId="6" applyNumberFormat="1" applyFont="1" applyAlignment="1">
      <alignment horizontal="center" vertical="center"/>
    </xf>
    <xf numFmtId="164" fontId="28" fillId="0" borderId="0" xfId="6" applyNumberFormat="1" applyFont="1" applyAlignment="1">
      <alignment vertical="center"/>
    </xf>
    <xf numFmtId="164" fontId="30" fillId="0" borderId="0" xfId="6" applyNumberFormat="1" applyFont="1" applyAlignment="1">
      <alignment vertical="center"/>
    </xf>
    <xf numFmtId="175" fontId="31" fillId="9" borderId="0" xfId="7" applyFont="1" applyFill="1" applyAlignment="1">
      <alignment horizontal="center" vertical="center"/>
    </xf>
    <xf numFmtId="37" fontId="27" fillId="0" borderId="0" xfId="6" applyNumberFormat="1" applyFont="1" applyAlignment="1">
      <alignment horizontal="center" vertical="center"/>
    </xf>
    <xf numFmtId="1" fontId="27" fillId="0" borderId="1" xfId="7" applyNumberFormat="1" applyFont="1" applyBorder="1" applyAlignment="1">
      <alignment horizontal="center" vertical="center"/>
    </xf>
    <xf numFmtId="175" fontId="27" fillId="0" borderId="1" xfId="7" applyFont="1" applyBorder="1" applyAlignment="1">
      <alignment horizontal="center" vertical="center"/>
    </xf>
    <xf numFmtId="173" fontId="27" fillId="0" borderId="1" xfId="6" applyNumberFormat="1" applyFont="1" applyBorder="1" applyAlignment="1">
      <alignment horizontal="center" vertical="center"/>
    </xf>
    <xf numFmtId="171" fontId="27" fillId="0" borderId="1" xfId="6" applyFont="1" applyBorder="1" applyAlignment="1">
      <alignment horizontal="left" vertical="center"/>
    </xf>
    <xf numFmtId="1" fontId="27" fillId="0" borderId="2" xfId="7" applyNumberFormat="1" applyFont="1" applyBorder="1" applyAlignment="1">
      <alignment horizontal="center" vertical="center"/>
    </xf>
    <xf numFmtId="175" fontId="27" fillId="0" borderId="2" xfId="7" applyFont="1" applyBorder="1" applyAlignment="1">
      <alignment horizontal="center" vertical="center"/>
    </xf>
    <xf numFmtId="173" fontId="27" fillId="0" borderId="2" xfId="6" applyNumberFormat="1" applyFont="1" applyBorder="1" applyAlignment="1">
      <alignment horizontal="center" vertical="center"/>
    </xf>
    <xf numFmtId="171" fontId="27" fillId="0" borderId="2" xfId="6" applyFont="1" applyBorder="1" applyAlignment="1">
      <alignment horizontal="left" vertical="center"/>
    </xf>
    <xf numFmtId="1" fontId="10" fillId="0" borderId="0" xfId="9" applyNumberFormat="1" applyFont="1" applyAlignment="1">
      <alignment horizontal="center" vertical="center"/>
    </xf>
    <xf numFmtId="10" fontId="6" fillId="0" borderId="0" xfId="3" applyNumberFormat="1" applyFont="1" applyAlignment="1">
      <alignment horizontal="center" vertical="center"/>
    </xf>
    <xf numFmtId="180" fontId="20" fillId="7" borderId="0" xfId="1" applyNumberFormat="1" applyFont="1" applyFill="1" applyAlignment="1">
      <alignment horizontal="center" vertical="center"/>
    </xf>
    <xf numFmtId="168" fontId="12" fillId="10" borderId="0" xfId="1" applyNumberFormat="1" applyFont="1" applyFill="1" applyAlignment="1">
      <alignment vertical="center"/>
    </xf>
    <xf numFmtId="0" fontId="6" fillId="10" borderId="0" xfId="3" applyFont="1" applyFill="1" applyAlignment="1">
      <alignment horizontal="left" vertical="center" indent="2"/>
    </xf>
    <xf numFmtId="1" fontId="6" fillId="10" borderId="0" xfId="3" applyNumberFormat="1" applyFont="1" applyFill="1" applyAlignment="1">
      <alignment horizontal="center" vertical="center"/>
    </xf>
    <xf numFmtId="168" fontId="6" fillId="10" borderId="0" xfId="3" applyNumberFormat="1" applyFont="1" applyFill="1" applyAlignment="1">
      <alignment vertical="center"/>
    </xf>
    <xf numFmtId="169" fontId="6" fillId="10" borderId="0" xfId="3" applyNumberFormat="1" applyFont="1" applyFill="1" applyAlignment="1">
      <alignment horizontal="center" vertical="center"/>
    </xf>
    <xf numFmtId="169" fontId="6" fillId="10" borderId="0" xfId="3" applyNumberFormat="1" applyFont="1" applyFill="1" applyAlignment="1">
      <alignment vertical="center"/>
    </xf>
    <xf numFmtId="179" fontId="6" fillId="10" borderId="0" xfId="3" applyNumberFormat="1" applyFont="1" applyFill="1" applyAlignment="1">
      <alignment horizontal="center" vertical="center"/>
    </xf>
    <xf numFmtId="9" fontId="6" fillId="10" borderId="0" xfId="2" applyFont="1" applyFill="1" applyAlignment="1">
      <alignment horizontal="center" vertical="center"/>
    </xf>
    <xf numFmtId="9" fontId="6" fillId="10" borderId="0" xfId="2" applyFont="1" applyFill="1" applyAlignment="1">
      <alignment vertical="center"/>
    </xf>
    <xf numFmtId="10" fontId="20" fillId="11" borderId="0" xfId="2" applyNumberFormat="1" applyFont="1" applyFill="1" applyAlignment="1">
      <alignment horizontal="center" vertical="center"/>
    </xf>
    <xf numFmtId="179" fontId="7" fillId="10" borderId="0" xfId="3" applyNumberFormat="1" applyFont="1" applyFill="1" applyAlignment="1">
      <alignment vertical="center"/>
    </xf>
    <xf numFmtId="179" fontId="3" fillId="0" borderId="0" xfId="3" applyNumberFormat="1" applyFont="1" applyAlignment="1">
      <alignment horizontal="center" vertical="center"/>
    </xf>
    <xf numFmtId="179" fontId="5" fillId="2" borderId="0" xfId="3" applyNumberFormat="1" applyFont="1" applyFill="1" applyAlignment="1">
      <alignment horizontal="center" vertical="center" wrapText="1"/>
    </xf>
    <xf numFmtId="179" fontId="7" fillId="0" borderId="0" xfId="3" applyNumberFormat="1" applyFont="1" applyAlignment="1">
      <alignment horizontal="center" vertical="center"/>
    </xf>
    <xf numFmtId="179" fontId="11" fillId="4" borderId="0" xfId="1" applyNumberFormat="1" applyFont="1" applyFill="1" applyAlignment="1">
      <alignment horizontal="center" vertical="center"/>
    </xf>
    <xf numFmtId="179" fontId="12" fillId="4" borderId="0" xfId="1" applyNumberFormat="1" applyFont="1" applyFill="1" applyAlignment="1">
      <alignment horizontal="center" vertical="center"/>
    </xf>
    <xf numFmtId="179" fontId="6" fillId="0" borderId="0" xfId="3" applyNumberFormat="1" applyFont="1" applyAlignment="1">
      <alignment horizontal="center" vertical="center"/>
    </xf>
    <xf numFmtId="179" fontId="11" fillId="4" borderId="0" xfId="1" applyNumberFormat="1" applyFont="1" applyFill="1" applyAlignment="1">
      <alignment horizontal="center" vertical="center" wrapText="1"/>
    </xf>
    <xf numFmtId="179" fontId="12" fillId="4" borderId="0" xfId="1" applyNumberFormat="1" applyFont="1" applyFill="1" applyAlignment="1">
      <alignment horizontal="center" vertical="center" wrapText="1"/>
    </xf>
    <xf numFmtId="2" fontId="6" fillId="0" borderId="0" xfId="3" applyNumberFormat="1" applyFont="1" applyAlignment="1">
      <alignment horizontal="center" vertical="center"/>
    </xf>
    <xf numFmtId="179" fontId="3" fillId="2" borderId="0" xfId="3" applyNumberFormat="1" applyFont="1" applyFill="1" applyAlignment="1">
      <alignment horizontal="center" vertical="center" wrapText="1"/>
    </xf>
    <xf numFmtId="179" fontId="9" fillId="3" borderId="0" xfId="1" applyNumberFormat="1" applyFont="1" applyFill="1" applyAlignment="1">
      <alignment horizontal="center" vertical="center"/>
    </xf>
    <xf numFmtId="179" fontId="10" fillId="3" borderId="0" xfId="1" applyNumberFormat="1" applyFont="1" applyFill="1" applyAlignment="1">
      <alignment horizontal="center" vertical="center"/>
    </xf>
    <xf numFmtId="179" fontId="8" fillId="0" borderId="0" xfId="3" applyNumberFormat="1" applyFont="1" applyAlignment="1">
      <alignment horizontal="center" vertical="center"/>
    </xf>
    <xf numFmtId="179" fontId="4" fillId="0" borderId="0" xfId="3" applyNumberFormat="1" applyFont="1" applyAlignment="1">
      <alignment horizontal="center" vertical="center"/>
    </xf>
    <xf numFmtId="180" fontId="24" fillId="6" borderId="0" xfId="1" applyNumberFormat="1" applyFont="1" applyFill="1" applyAlignment="1">
      <alignment vertical="center"/>
    </xf>
    <xf numFmtId="180" fontId="26" fillId="6" borderId="0" xfId="1" applyNumberFormat="1" applyFont="1" applyFill="1" applyAlignment="1">
      <alignment vertical="center"/>
    </xf>
    <xf numFmtId="180" fontId="6" fillId="0" borderId="0" xfId="1" applyNumberFormat="1" applyFont="1" applyAlignment="1">
      <alignment vertical="center"/>
    </xf>
    <xf numFmtId="180" fontId="8" fillId="0" borderId="0" xfId="1" applyNumberFormat="1" applyFont="1" applyAlignment="1">
      <alignment vertical="center"/>
    </xf>
    <xf numFmtId="180" fontId="8" fillId="0" borderId="0" xfId="3" applyNumberFormat="1" applyFont="1" applyAlignment="1">
      <alignment vertical="center"/>
    </xf>
    <xf numFmtId="180" fontId="3" fillId="0" borderId="0" xfId="1" applyNumberFormat="1" applyFont="1" applyAlignment="1">
      <alignment vertical="center"/>
    </xf>
    <xf numFmtId="180" fontId="5" fillId="0" borderId="0" xfId="3" applyNumberFormat="1" applyFont="1" applyAlignment="1">
      <alignment vertical="center"/>
    </xf>
    <xf numFmtId="180" fontId="4" fillId="0" borderId="0" xfId="3" applyNumberFormat="1" applyFont="1"/>
    <xf numFmtId="180" fontId="3" fillId="0" borderId="0" xfId="3" applyNumberFormat="1" applyFont="1" applyAlignment="1">
      <alignment vertical="center"/>
    </xf>
    <xf numFmtId="180" fontId="3" fillId="2" borderId="0" xfId="1" applyNumberFormat="1" applyFont="1" applyFill="1" applyAlignment="1">
      <alignment vertical="center" wrapText="1"/>
    </xf>
    <xf numFmtId="180" fontId="7" fillId="0" borderId="0" xfId="3" applyNumberFormat="1" applyFont="1" applyAlignment="1">
      <alignment vertical="center"/>
    </xf>
    <xf numFmtId="180" fontId="6" fillId="0" borderId="0" xfId="2" applyNumberFormat="1" applyFont="1" applyAlignment="1">
      <alignment vertical="center"/>
    </xf>
    <xf numFmtId="180" fontId="6" fillId="0" borderId="0" xfId="3" applyNumberFormat="1" applyFont="1" applyAlignment="1">
      <alignment vertical="center"/>
    </xf>
    <xf numFmtId="180" fontId="7" fillId="7" borderId="0" xfId="1" applyNumberFormat="1" applyFont="1" applyFill="1" applyAlignment="1">
      <alignment vertical="center"/>
    </xf>
    <xf numFmtId="180" fontId="20" fillId="7" borderId="0" xfId="1" applyNumberFormat="1" applyFont="1" applyFill="1" applyAlignment="1">
      <alignment vertical="center"/>
    </xf>
    <xf numFmtId="180" fontId="4" fillId="0" borderId="0" xfId="2" applyNumberFormat="1" applyFont="1" applyAlignment="1">
      <alignment vertical="center"/>
    </xf>
    <xf numFmtId="167" fontId="5" fillId="2" borderId="0" xfId="3" applyNumberFormat="1" applyFont="1" applyFill="1" applyAlignment="1">
      <alignment vertical="center" wrapText="1"/>
    </xf>
    <xf numFmtId="170" fontId="25" fillId="0" borderId="0" xfId="2" applyNumberFormat="1" applyFont="1" applyAlignment="1">
      <alignment vertical="center"/>
    </xf>
    <xf numFmtId="170" fontId="4" fillId="0" borderId="0" xfId="2" applyNumberFormat="1" applyFont="1" applyAlignment="1"/>
    <xf numFmtId="10" fontId="25" fillId="0" borderId="0" xfId="2" applyNumberFormat="1" applyFont="1" applyAlignment="1">
      <alignment vertical="center"/>
    </xf>
    <xf numFmtId="10" fontId="4" fillId="0" borderId="0" xfId="2" applyNumberFormat="1" applyFont="1" applyAlignment="1"/>
    <xf numFmtId="179" fontId="33" fillId="10" borderId="0" xfId="3" applyNumberFormat="1" applyFont="1" applyFill="1" applyAlignment="1">
      <alignment vertical="center"/>
    </xf>
    <xf numFmtId="169" fontId="34" fillId="10" borderId="0" xfId="3" applyNumberFormat="1" applyFont="1" applyFill="1" applyAlignment="1">
      <alignment vertical="center"/>
    </xf>
    <xf numFmtId="9" fontId="34" fillId="10" borderId="0" xfId="2" applyFont="1" applyFill="1" applyAlignment="1">
      <alignment vertical="center"/>
    </xf>
    <xf numFmtId="181" fontId="26" fillId="6" borderId="0" xfId="1" applyNumberFormat="1" applyFont="1" applyFill="1" applyAlignment="1">
      <alignment vertical="center"/>
    </xf>
    <xf numFmtId="182" fontId="6" fillId="0" borderId="0" xfId="1" applyNumberFormat="1" applyFont="1" applyAlignment="1">
      <alignment vertical="center"/>
    </xf>
    <xf numFmtId="182" fontId="3" fillId="6" borderId="0" xfId="1" applyNumberFormat="1" applyFont="1" applyFill="1" applyAlignment="1">
      <alignment vertical="center"/>
    </xf>
    <xf numFmtId="0" fontId="36" fillId="12" borderId="3" xfId="0" applyFont="1" applyFill="1" applyBorder="1" applyAlignment="1">
      <alignment horizontal="center" vertical="center" wrapText="1" readingOrder="1"/>
    </xf>
    <xf numFmtId="168" fontId="19" fillId="0" borderId="0" xfId="1" applyNumberFormat="1" applyFont="1" applyFill="1" applyAlignment="1">
      <alignment vertical="center"/>
    </xf>
    <xf numFmtId="182" fontId="3" fillId="0" borderId="0" xfId="1" applyNumberFormat="1" applyFont="1" applyFill="1" applyAlignment="1">
      <alignment vertical="center"/>
    </xf>
    <xf numFmtId="168" fontId="9" fillId="0" borderId="0" xfId="1" applyNumberFormat="1" applyFont="1" applyFill="1" applyAlignment="1">
      <alignment vertical="center"/>
    </xf>
    <xf numFmtId="182" fontId="10" fillId="0" borderId="0" xfId="1" applyNumberFormat="1" applyFont="1" applyFill="1" applyAlignment="1">
      <alignment vertical="center"/>
    </xf>
    <xf numFmtId="180" fontId="5" fillId="0" borderId="0" xfId="3" applyNumberFormat="1" applyFont="1"/>
    <xf numFmtId="0" fontId="3" fillId="0" borderId="0" xfId="3" applyFont="1" applyAlignment="1">
      <alignment horizontal="left" vertical="center" indent="3"/>
    </xf>
    <xf numFmtId="182" fontId="5" fillId="0" borderId="0" xfId="1" applyNumberFormat="1" applyFont="1" applyFill="1" applyAlignment="1">
      <alignment vertical="center"/>
    </xf>
    <xf numFmtId="180" fontId="3" fillId="0" borderId="0" xfId="1" applyNumberFormat="1" applyFont="1" applyFill="1" applyAlignment="1">
      <alignment vertical="center"/>
    </xf>
    <xf numFmtId="180" fontId="5" fillId="0" borderId="0" xfId="1" applyNumberFormat="1" applyFont="1" applyFill="1" applyAlignment="1">
      <alignment vertical="center"/>
    </xf>
    <xf numFmtId="10" fontId="3" fillId="0" borderId="0" xfId="2" applyNumberFormat="1" applyFont="1" applyFill="1" applyAlignment="1">
      <alignment vertical="center"/>
    </xf>
    <xf numFmtId="0" fontId="5" fillId="0" borderId="0" xfId="3" applyFont="1"/>
    <xf numFmtId="180" fontId="37" fillId="0" borderId="0" xfId="1" applyNumberFormat="1" applyFont="1" applyAlignment="1">
      <alignment vertical="center"/>
    </xf>
    <xf numFmtId="0" fontId="16" fillId="10" borderId="0" xfId="3" applyFont="1" applyFill="1" applyAlignment="1">
      <alignment horizontal="center" vertical="center" textRotation="90"/>
    </xf>
  </cellXfs>
  <cellStyles count="10">
    <cellStyle name="Moeda" xfId="1" builtinId="4"/>
    <cellStyle name="Moeda 6" xfId="7" xr:uid="{5485A8F3-D7AE-4079-BEF8-FDC383557352}"/>
    <cellStyle name="Normal" xfId="0" builtinId="0"/>
    <cellStyle name="Normal 2" xfId="3" xr:uid="{6BDB61EA-896B-4686-83C4-EA4244ADC2E5}"/>
    <cellStyle name="Normal 2 2" xfId="4" xr:uid="{EEE0ABD4-4D7A-4404-8196-45F4C950BCEC}"/>
    <cellStyle name="Normal 2 5" xfId="9" xr:uid="{5051612E-B349-4F44-86BD-022547861685}"/>
    <cellStyle name="Normal 2 6" xfId="5" xr:uid="{A259095F-1393-400F-88E2-F7FAA88ADD03}"/>
    <cellStyle name="Normal 7" xfId="6" xr:uid="{3D65CBE3-6C17-490E-8C63-728F915403BF}"/>
    <cellStyle name="Porcentagem" xfId="2" builtinId="5"/>
    <cellStyle name="Porcentagem 5" xfId="8" xr:uid="{98B8E0BB-28A8-4381-B167-B2E60E1037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sharedStrings" Target="sharedString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calcChain" Target="calcChain.xml"/><Relationship Id="rId8"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iversos\PROTOTIPO%20DE%20MEDI&#199;&#195;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Comercial\Clientes\Butantan\Laborat&#243;rio%20de%20Dengue%20P21\Proposta\Planilha_Pre&#231;os_Inst_Butantan_Rev00_apresenta&#231;&#227;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jose.almeida\Local%20Settings\Temp\Documents%20and%20Settings\alexandre.nogueira\My%20Documents\_DICIM\FONTES%20DICIM\DG\TB_DG_2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Users/Felipe/Downloads/BDI%20201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LMOXARIFADO\Organiza&#231;&#227;o%20Planilhas%20-%20Almoxarifado\Gest&#227;o%20Almoxarifado%20202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onat\Desktop\Planos%20de%20Neg&#243;cios\Plano%20de%20Neg&#243;cios%20Referencial%20Sarandi.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Users/VIKI/OneDrive/MB%20ENGENHARIA/6%20-%20Ilumina&#231;&#227;o%20P&#250;blica/I&#231;ara/CI%20-%20Custo%20Agregado%20I&#231;ar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MT-170%20(BRASNORTE%20-%20AGRIMAT%20100km)\Medi&#231;&#245;es%20Agrimat\Triunfo\Obra\Obra%20n&#186;%20199\2&#170;%20Repactua&#231;&#227;o\4&#170;%20medi&#231;&#227;o%20199%20ap&#243;s%202&#170;%20repactua&#231;&#227;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VIKI/OneDrive/MB%20ENGENHARIA/6%20-%20Ilumina&#231;&#227;o%20P&#250;blica/1%20-%20I&#231;ara/5%20-%20DOWNLOADS/OPEX%20I&#199;ARA%20-%2020-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erver\2kserver\Diversos\Ed-Casablanca\Or&#231;amento-Casablanc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RVIDOR\dados\Projetos_em_Execucao\M&amp;A\mea-luz100\5%20-%20Projetos\2018\Itapecerica%20da%20Serra-SP\ITAPECERICA\2018.01.29%20-%20Simulador%20com%20melhorias%20com%20Balan&#231;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demar\meus%20documentos\Documents%20and%20Settings\Eng&#186;%20Fernando\Configura&#231;&#245;es%20locais\Temp\Diret&#243;rio%20tempor&#225;rio%201%20para%20SINFRA-1MED-OK.zip\1&#170;%20Medi&#231;&#227;o%20Maio%2004-faltante-marco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SERVIDOR\dados\Projetos_em_Execucao\M&amp;A\mea-luz100\5%20-%20Projetos\2018\Itapecerica%20da%20Serra-SP\ITAPECERICA\2018.01.29%20-%20Simulador%20com%20melhorias%20com%20Balan&#231;o.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Comercial\Users\nra.bruno\Documents\Modelo\CI%202012-113%20-%20HOSP%20VINA%20DEL%20MAR-Rev-07-12-12-SOLUM11.50-REUNI&#195;O.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tarso.fontes\Desktop\Biof&#225;rmaco\Gest&#227;o%20Biof&#225;rmaco%20202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go4consultoria.sharepoint.com/sites/GO4Consulting/Documentos%20Compartilhados/Modelos/Manuais%20e%20Modelos/Modelo%20Diagn&#243;stico%20V3.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erver\2kserver\Excel-Arquivos\Modelo%20de%20Or&#231;amento%20vinculad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go4consultoria-my.sharepoint.com/personal/peter_takagi_go4_com_br/Documents/PROJETOS/mea-luz100/5%20-%20Projetos/2020/Piraquara/PPP%20ILUMINA&#199;&#195;O%20P&#218;BLICA%20PIRAQUARA%20-%20Plano%20de%20Neg&#243;cios%2025maio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o4consultoria-my.sharepoint.com/Users/VIKI/OneDrive/IP/Ibirit&#233;/Or&#231;amento/V4%20-%20IBIRIT&#201;%20-%20MG%20-%20CUSTO%20DIRETO%20MODERNIZA&#199;&#195;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VIKI\OneDrive\IP\Ibirit&#233;\Or&#231;amento\V4%20-%20IBIRIT&#201;%20-%20MG%20-%20CUSTO%20DIRETO%20MODERNIZA&#199;&#195;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onat\Desktop\Itatiba%20Novo\PN%20Itatiba%20Final%2011%20fe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2kserver\HELMO%202005\Or&#231;amento_vinc_10_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VIKI/AppData/Local/Microsoft/Windows/INetCache/Content.Outlook/1MMP40ZH/PSD_PLANEJAMENTO%20R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gengenharia\MG%20Engenharia\0001%20MONOTRILHO%20SSA\OR&#199;AMENTO\Custo%20Indireto\CI%20MG%20ENGENHARIA\CI-MonotrilhoSSA-Rev-08B%20(Modelo%20MG).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Comercial\BDI%20EM%20TESTE\Modelo\CI%202012-113%20-%20HOSP%20VINA%20DEL%20MAR-Rev-07-12-12-SOLUM11.50-REUNI&#195;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s"/>
      <sheetName val="Planilha de Valores"/>
      <sheetName val="Fisico-financeiro"/>
      <sheetName val="Diversos"/>
      <sheetName val="Fundação"/>
      <sheetName val="Est. Concreto"/>
      <sheetName val="Composições"/>
      <sheetName val="Est. Metal"/>
      <sheetName val="Alven.-Demol"/>
      <sheetName val="Escavação"/>
      <sheetName val="BDI - Resumo"/>
      <sheetName val="BDI - Detalhe"/>
      <sheetName val="Insumos"/>
      <sheetName val="Plan1"/>
      <sheetName val="Planilha Coml"/>
      <sheetName val="Planilha Tecnica"/>
      <sheetName val="Valor Butantan"/>
      <sheetName val="Comp BDi"/>
    </sheetNames>
    <sheetDataSet>
      <sheetData sheetId="0">
        <row r="7">
          <cell r="C7">
            <v>0.85</v>
          </cell>
        </row>
        <row r="8">
          <cell r="C8">
            <v>0.1</v>
          </cell>
        </row>
        <row r="11">
          <cell r="C11">
            <v>0.7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sheetName val="Primária 2006"/>
      <sheetName val="Primária 2007"/>
      <sheetName val="Primária 2008 Meta"/>
      <sheetName val="Primária 2008"/>
      <sheetName val="Sec I e M 2006"/>
      <sheetName val="Sec I e M 2007"/>
      <sheetName val="Sec I e M 08 M"/>
      <sheetName val="Sec I e M 2008"/>
      <sheetName val="Vitalaire 2006"/>
      <sheetName val="Vitalaire 2007"/>
      <sheetName val="Vitalaire 2008 Meta"/>
      <sheetName val="Vitalaire 2008"/>
      <sheetName val="Telegás 2006"/>
      <sheetName val="Telegás 2007"/>
      <sheetName val="Telegás 2008 Meta"/>
      <sheetName val="Telegás 2008"/>
      <sheetName val="Gelo Seco Secund 2006"/>
      <sheetName val="Gelo Seco Secund 2007"/>
      <sheetName val="Gelo Seco Secund 2008 M"/>
      <sheetName val="Gelo Seco Secund 2008"/>
      <sheetName val="Gelo Seco Primária 2006"/>
      <sheetName val="Gelo Seco Primária 2007"/>
      <sheetName val="Gelo Seco Primária 2008 M"/>
      <sheetName val="Gelo Seco Primária 20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LATÓRIO"/>
      <sheetName val="RESUMO-DVOP_JBS (2)"/>
      <sheetName val="RESUMO-DVOP_AGRIMAT"/>
      <sheetName val="REAJU (2)"/>
      <sheetName val="Mat Asf"/>
      <sheetName val="Meio fio"/>
      <sheetName val="Limpeza da faixa de domínio"/>
      <sheetName val="DMT 50m"/>
      <sheetName val="DMT 1000 a 1200m"/>
      <sheetName val="Remoção Solo Mole"/>
      <sheetName val="OAC"/>
      <sheetName val="BDI"/>
      <sheetName val="Dreno"/>
      <sheetName val="Cerca"/>
      <sheetName val="Valeta"/>
      <sheetName val="Enleivamento"/>
      <sheetName val="Valeta (3)"/>
      <sheetName val="DMT modelo (2)"/>
      <sheetName val="Defensa"/>
      <sheetName val="Placas"/>
      <sheetName val="Grama"/>
      <sheetName val="Pintura"/>
      <sheetName val="REAJU"/>
    </sheetNames>
    <sheetDataSet>
      <sheetData sheetId="0">
        <row r="12">
          <cell r="B12" t="str">
            <v>Firma: AGRIMAT ENGª INDUSTRIA E COMÉRCIO LTDA</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moxarifado"/>
      <sheetName val="EIN"/>
      <sheetName val="Controle de Estoque"/>
      <sheetName val="Estoque JAN"/>
      <sheetName val="Estoque FEV"/>
      <sheetName val="Estoque MAR"/>
      <sheetName val="Estoque ABR"/>
      <sheetName val="Estoque MAI"/>
      <sheetName val="Estoque JUN"/>
      <sheetName val="Estoque JUL"/>
      <sheetName val="Estoque AGO"/>
      <sheetName val="Estoque SET"/>
      <sheetName val="Estoque OUT"/>
      <sheetName val="Estoque NOV"/>
      <sheetName val="Estoque DEZ"/>
      <sheetName val="estoque 2018dez"/>
      <sheetName val="Entrada de Materiais"/>
      <sheetName val="Entrada de Materiais - Jan"/>
      <sheetName val="Entrada de Materiais - Fev"/>
      <sheetName val="Entrada de Materiais - Mar"/>
      <sheetName val="Entrada de Materiais - Abril"/>
      <sheetName val="Entrada de Materiais - Maio"/>
      <sheetName val="Entrada de Materiais - Jun"/>
      <sheetName val="Entrada de Materiais - Jul"/>
      <sheetName val="Entrada de Materiais - Ago"/>
      <sheetName val="Entrada de Materiais - Set"/>
      <sheetName val="Entrada de Materiais - Out"/>
      <sheetName val="Entrada de Materiais - Nov"/>
      <sheetName val="Entrada de Materiais - Dez"/>
      <sheetName val="Validade Reag CQ"/>
      <sheetName val="Qualificação de Fornecedor"/>
      <sheetName val="Dados da Validação"/>
      <sheetName val="Material Solicitado x Enviado"/>
      <sheetName val="RME Janeiro"/>
      <sheetName val="RME Fevereiro"/>
      <sheetName val="RME Março"/>
      <sheetName val="RME Abril"/>
      <sheetName val="RME Maio"/>
      <sheetName val="RME Junho"/>
      <sheetName val="RME Julho"/>
      <sheetName val="RME Agosto"/>
      <sheetName val="RME Setembro"/>
      <sheetName val="RME Outubro"/>
      <sheetName val="RME Novembro"/>
      <sheetName val="RME Dezembro"/>
      <sheetName val="Solicitação - Compras"/>
      <sheetName val="Inventário"/>
      <sheetName val="Material Retenção"/>
      <sheetName val="AFO"/>
      <sheetName val="AFO Janeiro"/>
      <sheetName val="AFO Fevereiro"/>
      <sheetName val="AFO Março"/>
      <sheetName val="AFO Abril"/>
      <sheetName val="AFO Maio"/>
      <sheetName val="AFO junho"/>
      <sheetName val="AFO julho"/>
      <sheetName val="AFO agosto"/>
      <sheetName val="AFO setembro "/>
      <sheetName val="AFO outubro"/>
      <sheetName val="AFO novembro"/>
      <sheetName val="AFO dezembro"/>
      <sheetName val="RQF011 - Jan-Jun"/>
      <sheetName val="RQF011 - Jul-Dez"/>
      <sheetName val="Lista - Fornecedores"/>
      <sheetName val="Calibração-Verificação"/>
      <sheetName val="Pla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ow r="6">
          <cell r="AZ6" t="str">
            <v>3M DO BRASIL LTDA. - 02.3M D.12/00042</v>
          </cell>
        </row>
        <row r="7">
          <cell r="AZ7" t="str">
            <v>4 UNIDOS COM. ATACA. DE MATERIAL HOSPITALAR LTDA-ME - 02.4UNI.13/00112</v>
          </cell>
        </row>
        <row r="8">
          <cell r="AZ8" t="str">
            <v>ABX   GMBH - 02.ABX .12/00055</v>
          </cell>
        </row>
        <row r="9">
          <cell r="AZ9" t="str">
            <v>ACI - AGÊNCIA DE CARGAS INTERMODAL S/A - 02.ACI .12/00041</v>
          </cell>
        </row>
        <row r="10">
          <cell r="AZ10" t="str">
            <v>ACRIPLANOS MANUF. EM ACRILICO LTDA - 02.ACRI.11/00015</v>
          </cell>
        </row>
        <row r="11">
          <cell r="AZ11" t="str">
            <v>AD.COMERCIO MAT.DE LIMP. E SERV - 02.AD.C.12/00082</v>
          </cell>
        </row>
        <row r="12">
          <cell r="AZ12" t="str">
            <v>ALCOOL SANTA CRUZ-CEATOX HOSPITAL DAS CLINICAS - 02.ALCO.12/00091</v>
          </cell>
        </row>
        <row r="13">
          <cell r="AZ13" t="str">
            <v>ALKO DO BRASIL INDUSTRIA E COMERCIO - 02.ALKO.11/00006</v>
          </cell>
        </row>
        <row r="14">
          <cell r="AZ14" t="str">
            <v>AMBIENTIS AUDITORIA E RADIOPROTEÇÃO - 02.AMBI.14/00128</v>
          </cell>
        </row>
        <row r="15">
          <cell r="AZ15" t="str">
            <v>AMERICA  MEDICAL LTDA COMPRESSAS CIRÚRGICAS DE GAZES HIDRÓFILA - ESTÉRIL - 02.AMER.12/00073</v>
          </cell>
        </row>
        <row r="16">
          <cell r="AZ16" t="str">
            <v>ART MEDIC INDUSTRIA E COMERCIO LTDA - 02.ART .13/00108</v>
          </cell>
        </row>
        <row r="17">
          <cell r="AZ17" t="str">
            <v>ATLAS  PAPELARIA  LTDA. - 02.ATLA.12/00068</v>
          </cell>
        </row>
        <row r="18">
          <cell r="AZ18" t="str">
            <v>AURIA - BLINDAGENS AURIA IND.COMERCIO LTDA - 02.AURI.13/00118</v>
          </cell>
        </row>
        <row r="19">
          <cell r="AZ19" t="str">
            <v>B BRAUN AS - 02.B BR.12/00026</v>
          </cell>
        </row>
        <row r="20">
          <cell r="AZ20" t="str">
            <v>BASE MEDICA COMERCIAL - 02.BASM.16/00137</v>
          </cell>
        </row>
        <row r="21">
          <cell r="AZ21" t="str">
            <v>BD-BECTON DICKINSON IND. CRÚR. LTDA. - 02.BECT.12/00034</v>
          </cell>
        </row>
        <row r="22">
          <cell r="AZ22" t="str">
            <v>BIOLIMP COMERCIO DE PRODUTOS DE LIMPEZA LTDA. - 02.BIOL.12/00065</v>
          </cell>
        </row>
        <row r="23">
          <cell r="AZ23" t="str">
            <v>BIOMÉRIEUX  BRASIL - 02.BIOM.12/00070</v>
          </cell>
        </row>
        <row r="24">
          <cell r="AZ24" t="str">
            <v>BLACK BOX DO BRASILIND E COM LTDA - 02.BLAC.11/00022</v>
          </cell>
        </row>
        <row r="25">
          <cell r="AZ25" t="str">
            <v>BND BIONUCLEAR COMERCIO E SERVIÇO LTDA. - 02.BND .12/00051</v>
          </cell>
        </row>
        <row r="26">
          <cell r="AZ26" t="str">
            <v>BRAND GMB - 02.BRAN.12/00081</v>
          </cell>
        </row>
        <row r="27">
          <cell r="AZ27" t="str">
            <v>BROTHER - 02.BROT.12/00060</v>
          </cell>
        </row>
        <row r="28">
          <cell r="AZ28" t="str">
            <v>BTC MEDICAL EUROPE SRL - 02.BTC .12/00028</v>
          </cell>
        </row>
        <row r="29">
          <cell r="AZ29" t="str">
            <v>CARVALHAES ES PRODUTOS P/LABORATORIO LTDA - 02.CARV.13/00107</v>
          </cell>
        </row>
        <row r="30">
          <cell r="AZ30" t="str">
            <v>CEFAR DIAGNOSTICA LTDA. - 02.CEFA.13/00104</v>
          </cell>
        </row>
        <row r="31">
          <cell r="AZ31" t="str">
            <v>CENTRAL PAPELARIA LTDA - 02.CENT.12/00078</v>
          </cell>
        </row>
        <row r="32">
          <cell r="AZ32" t="str">
            <v>CHARLES RIVER DETECÇÃO MICROBIANA - 02.CHAR.12/00045</v>
          </cell>
        </row>
        <row r="33">
          <cell r="AZ33" t="str">
            <v>CHROMACOL - 02.CHRO.13/00109</v>
          </cell>
        </row>
        <row r="34">
          <cell r="AZ34" t="str">
            <v>CHROMACOL - 02.CHRO.13/00109</v>
          </cell>
        </row>
        <row r="35">
          <cell r="AZ35" t="str">
            <v>MEDICAL EXPRESS COMERCIAL LTDA. - 02.MEDI.12/00066</v>
          </cell>
        </row>
        <row r="36">
          <cell r="AZ36" t="str">
            <v>MEDICAL EXPRESS COMERCIAL LTDA. - 02.MEDI.12/00066</v>
          </cell>
        </row>
        <row r="37">
          <cell r="AZ37" t="str">
            <v>CIAL – COMERCIO DE ARTIGOS PARA LABORATORIO LTDA - EPP - 02.CIAL.14/00123</v>
          </cell>
        </row>
        <row r="38">
          <cell r="AZ38" t="str">
            <v>CICLO FARMA INDÚSTRIA QUÍMICA LTDA. - 02.CICL.12/00036</v>
          </cell>
        </row>
        <row r="39">
          <cell r="AZ39" t="str">
            <v>CMR - CENTER OF MOLECULAR RESEARCH - 02.CMR .12/00072</v>
          </cell>
        </row>
        <row r="40">
          <cell r="AZ40" t="str">
            <v>COMANDO GRAFICO SERVIÇOS E EDITORA     LTDA - ME - 02.COMA.14/00125</v>
          </cell>
        </row>
        <row r="41">
          <cell r="AZ41" t="str">
            <v>COMECER  S.P.A - SOCIETÁ SOGGETTA A DIREZIONE E COORDINAMENTO DELLA SOCIETÁ RECOMEC S.P.A. - 02.COME.12/00040</v>
          </cell>
        </row>
        <row r="42">
          <cell r="AZ42" t="str">
            <v>COTEBRAS - UNION COMERCIO DE CONFECÇÕES LTDA - 02.COTE.17/0148</v>
          </cell>
        </row>
        <row r="43">
          <cell r="AZ43" t="str">
            <v>CQA CONSULTORIA TÉCNICA E QUALIDADE LTDA ME - 02.CQAC.16/00139</v>
          </cell>
        </row>
        <row r="44">
          <cell r="AZ44" t="str">
            <v>CS MED PRODUTOS ODONTOLOGICOS E HOSPITALARES  LTDA - 02.CS M.13/00099</v>
          </cell>
        </row>
        <row r="45">
          <cell r="AZ45" t="str">
            <v>DESCARPACK DESCARTÁVEIS DO NORDESTE - 02.DESC.12/00031</v>
          </cell>
        </row>
        <row r="46">
          <cell r="AZ46" t="str">
            <v>DIGITAL GRÁFICA E EDITORA LTDA - 02.DIGI.14/00124</v>
          </cell>
        </row>
        <row r="47">
          <cell r="AZ47" t="str">
            <v>DIVIMED COMERCIO DE PRODUTOS HOSPITALARES LTDA - 02.DIVI.14/00121</v>
          </cell>
        </row>
        <row r="48">
          <cell r="AZ48" t="str">
            <v>DUPONT TELE SOLUTIONS - 02.DUPO.12/00046</v>
          </cell>
        </row>
        <row r="49">
          <cell r="AZ49" t="str">
            <v>DWS COMERCIO DE PRODUTOS LABORATORIAIS LTDA - 02.DWS .11/00009</v>
          </cell>
        </row>
        <row r="50">
          <cell r="AZ50" t="str">
            <v>ELETRONICA BAHIANA COM.IMP.MAT.ELET.LTDA - 02.ELBA.17/0149</v>
          </cell>
        </row>
        <row r="51">
          <cell r="AZ51" t="str">
            <v>EMBRAMAC EMP. BRAS. MAT. CIR. IND. COM. IMP. EXP. LTDA - 02.EMBR.12/00089</v>
          </cell>
        </row>
        <row r="52">
          <cell r="AZ52" t="str">
            <v>EPPENDORF DO BRASIL LTDA. - 02.EPPE.12/00056</v>
          </cell>
        </row>
        <row r="53">
          <cell r="AZ53" t="str">
            <v>EURO MED INDÚSTRIA E COMÉRCIO LTDA. - 02.EURO.12/00035</v>
          </cell>
        </row>
        <row r="54">
          <cell r="AZ54" t="str">
            <v>EUROFARMA LABORATORIOS S.A - 02.EURO.13/00117</v>
          </cell>
        </row>
        <row r="55">
          <cell r="AZ55" t="str">
            <v>EUROMED FOR MEDICAL INDUSTRIES S.A - 02.EURO.12/00087</v>
          </cell>
        </row>
        <row r="56">
          <cell r="AZ56" t="str">
            <v>FAVA METALURGICA IND.COM.LTDA - 02.FAVA.13/00097</v>
          </cell>
        </row>
        <row r="57">
          <cell r="AZ57" t="str">
            <v>FORTHMED PRODUTOS MEDICOS LTDA EPP - 02.FORT.16/00143</v>
          </cell>
        </row>
        <row r="58">
          <cell r="AZ58" t="str">
            <v>GALMED COMERCIAL DE PRODUTOS HOSPITALARES - 02.GALM.13/00105</v>
          </cell>
        </row>
        <row r="59">
          <cell r="AZ59" t="str">
            <v>GE HEALTHCARE DO BRASIL COM E SERV P/ EQUIP MED HOSPT LTDA - 02.GE H.11/00003</v>
          </cell>
        </row>
        <row r="60">
          <cell r="AZ60" t="str">
            <v>GIPHARMA SRL - 02.GIPH.12/00030</v>
          </cell>
        </row>
        <row r="61">
          <cell r="AZ61" t="str">
            <v>GLASSPACK EMBALAGENS LTDA EPP - 02.GLAS.13/00106</v>
          </cell>
        </row>
        <row r="62">
          <cell r="AZ62" t="str">
            <v>GOMAGRAF ETIQUETAS E RÓTULOS ADESIVOS LTDA-EPP - 02.GOMA.12/00049</v>
          </cell>
        </row>
        <row r="63">
          <cell r="AZ63" t="str">
            <v>GRÁFICA IPANEMA - 02.GRÁF.12/00058</v>
          </cell>
        </row>
        <row r="64">
          <cell r="AZ64" t="str">
            <v>HALEXISTAR INDUSTRIA FARMACÊUTICA - 02.HALE.13/00092</v>
          </cell>
        </row>
        <row r="65">
          <cell r="AZ65" t="str">
            <v>HALEXISTAR INDUSTRIA FARMACÊUTICA - 02.HALE.13/00092</v>
          </cell>
        </row>
        <row r="66">
          <cell r="AZ66" t="str">
            <v>MEDICAL EXPRESS COMERCIAL LTDA. - 02.MEDI.12/00066</v>
          </cell>
        </row>
        <row r="67">
          <cell r="AZ67" t="str">
            <v>MEDICAL EXPRESS COMERCIAL LTDA. - 02.MEDI.12/00066</v>
          </cell>
        </row>
        <row r="68">
          <cell r="AZ68" t="str">
            <v>MEDSTÉRIL - INVESTMAR DE INTERCÂMBIO COMERCIAL LTDA. - 02.MEDS.12/00076</v>
          </cell>
        </row>
        <row r="69">
          <cell r="AZ69" t="str">
            <v>MEDTEST DIAG. COM. DIST. IMP. EXP. DE MAT. MEDICOS LTDA. - 02.MEDT.13/00111</v>
          </cell>
        </row>
        <row r="70">
          <cell r="AZ70" t="str">
            <v>MERCK AS - 02.MERC.12/00027</v>
          </cell>
        </row>
        <row r="71">
          <cell r="AZ71" t="str">
            <v>MEYOR´S DO BRASIL LTDA - 02.MEYO.13/00102</v>
          </cell>
        </row>
        <row r="72">
          <cell r="AZ72" t="str">
            <v>MILLIPORE - 02.MILL.12/00059</v>
          </cell>
        </row>
        <row r="73">
          <cell r="AZ73" t="str">
            <v>MMCONEX PRODUTOS PARA SAÚDE LATD - 02.MMCC.11/00001</v>
          </cell>
        </row>
        <row r="74">
          <cell r="AZ74" t="str">
            <v>MUCAMBO S.A - INDUSTRIA BRASILEIRA - 02.MUCA.12/00033</v>
          </cell>
        </row>
        <row r="75">
          <cell r="AZ75" t="str">
            <v>NAGEM CIL COM.DE INFORMATICA LTDA. - 02.NAGE.12/00062</v>
          </cell>
        </row>
        <row r="76">
          <cell r="AZ76" t="str">
            <v>NCK COMERCIO DE EQUIPAMENTOS L - 02.NCK .11/00014</v>
          </cell>
        </row>
        <row r="77">
          <cell r="AZ77" t="str">
            <v>NEVE COMÉRCIO DE PRODUTOS CIRUGICOS LTDA. - 02.NEVE.12/00037</v>
          </cell>
        </row>
        <row r="78">
          <cell r="AZ78" t="str">
            <v>NEW HAND -INDUSTRIA FRONTINENSE DE LATEX - 02.NEW .13/00100</v>
          </cell>
        </row>
        <row r="79">
          <cell r="AZ79" t="str">
            <v>NIPRO MEDICAL LTDA - 02.NIPR.12/00085</v>
          </cell>
        </row>
        <row r="80">
          <cell r="AZ80" t="str">
            <v>NUKEM ISOTOPES GMBH - 02.NUKE.12/00029</v>
          </cell>
        </row>
        <row r="81">
          <cell r="AZ81" t="str">
            <v>OFFICE TELECOMUNICAÇÕES E SERVIÇOS LTDA. - 02.OFTE.17/0150</v>
          </cell>
        </row>
        <row r="82">
          <cell r="AZ82" t="str">
            <v>OFFICER-COMERCIO DE MÓVEIS PARA ESCRITÓRIO LTDA - 02.OFFI.11/00007</v>
          </cell>
        </row>
        <row r="83">
          <cell r="AZ83" t="str">
            <v>OMEGA PAPELARIA – MARPEL COM DE MAT P/ESC E EIRELI - 02.OMEG.15/00131</v>
          </cell>
        </row>
        <row r="84">
          <cell r="AZ84" t="str">
            <v>PAPEL &amp; CIA - ATACADÃO DO PAPEL LTDA - 02.PAPE.13/00094</v>
          </cell>
        </row>
        <row r="85">
          <cell r="AZ85" t="str">
            <v>PEIXOTO, IRMÃO E CIA. LTDA - 02.PEIX.11/00008</v>
          </cell>
        </row>
        <row r="86">
          <cell r="AZ86" t="str">
            <v>PELO INDUSTRIA DE COMPRESSAS E OUTROS PRODUTOS TEXTEIS LTDA - 02.PELO.13/00096</v>
          </cell>
        </row>
        <row r="87">
          <cell r="AZ87" t="str">
            <v>PION G PLUS LTDA EPP - 02.PION.13/00119</v>
          </cell>
        </row>
        <row r="88">
          <cell r="AZ88" t="str">
            <v>PLAST LABOR IND E COM E H LAB LTDA - 02.PLAS.11/00002</v>
          </cell>
        </row>
        <row r="89">
          <cell r="AZ89" t="str">
            <v>POLIBLIDAGEM FUNDIÇÂO LTDA EPP - 02.POLI.11/00017</v>
          </cell>
        </row>
        <row r="90">
          <cell r="AZ90" t="str">
            <v>PONTO DA REDE TEXAS INFORMATICA LTDA - 02.PONT.17/00144</v>
          </cell>
        </row>
        <row r="91">
          <cell r="AZ91" t="str">
            <v>PRECISÃO TECNOLOGIA HARTEMPHE INSTRUMENTAÇÃO LTDA - 02.PREC.11/00021</v>
          </cell>
        </row>
        <row r="92">
          <cell r="AZ92" t="str">
            <v>PRO MED COMERCIO DE PRODUTOS HOSPITALARES LTDA - 02.PROM.14/00127</v>
          </cell>
        </row>
        <row r="93">
          <cell r="AZ93" t="str">
            <v>PRO-ANALISE QUIMICA E DIAGNOSTICA LTDA - 02.PRO-.11/00005</v>
          </cell>
        </row>
        <row r="94">
          <cell r="AZ94" t="str">
            <v>PROBAC DO BRASIL PRODUTOS BACTERIOLÓGICOS LTDA. - 02.PROB.13/00110</v>
          </cell>
        </row>
        <row r="95">
          <cell r="AZ95" t="str">
            <v>PROCIFAR COM.DE PRODUTOS CIRÚRGICOS E FARMACEUTICOS LTDA. - 02.RPOC.11/00019</v>
          </cell>
        </row>
        <row r="96">
          <cell r="AZ96" t="str">
            <v>PROCIFAR COM.DE PRODUTOS CIRÚRGICOS E FARMACEUTICOS LTDA. - 02.RPOC.11/00019</v>
          </cell>
        </row>
        <row r="97">
          <cell r="AZ97" t="str">
            <v>PRO-RAD CONSULTORES EM RADIOPROTEÇÃO S/S LTDA - 02.PRO .13/00095</v>
          </cell>
        </row>
        <row r="98">
          <cell r="AZ98" t="str">
            <v>TECMÉDICA HOSPITALAR LTDA - 02.TECM.14/00126</v>
          </cell>
        </row>
        <row r="99">
          <cell r="AZ99" t="str">
            <v>TKL IMP. E EXP. DE PRODUTOS MÉDICOS E HOSPITALARES - 02.TKL .12/00067</v>
          </cell>
        </row>
        <row r="100">
          <cell r="AZ100" t="str">
            <v>TROX DO BRASL DIFUSÃO DE AR ACUSTICA FILTRAGEM VENTILAÇÃO LTDA - 02.TROX.11/00020</v>
          </cell>
        </row>
        <row r="101">
          <cell r="AZ101" t="str">
            <v>ULTRA MEDICAL COMERCIO DE MATERIAIS HOSPITALARES LTDA - 02.ULTR.15/00132</v>
          </cell>
        </row>
        <row r="102">
          <cell r="AZ102" t="str">
            <v>UNIÃO BRAS EDUC E ASSISTENCIA - INSCER - 02.UNBR.17/0151</v>
          </cell>
        </row>
        <row r="103">
          <cell r="AZ103" t="str">
            <v>VICTORIOS COMERCIO LTDA - 02.VICT.12/00079</v>
          </cell>
        </row>
        <row r="104">
          <cell r="AZ104" t="str">
            <v>VIET JET PERFECT MEDICAL INDUSTRY - 02.VIET.12/00088</v>
          </cell>
        </row>
        <row r="105">
          <cell r="AZ105" t="str">
            <v>VIP ENCOMENDA EXPRESSAS LTDA - 02.VIP .11/00011</v>
          </cell>
        </row>
        <row r="106">
          <cell r="AZ106" t="str">
            <v>WATERS TECHNOLOGIES DO BRASIL LTDA. - 02.WATE.15/00130</v>
          </cell>
        </row>
        <row r="107">
          <cell r="AZ107" t="str">
            <v>WHITE MARTINS GASES INDUSTRIAIS DO NORDESTE S/A - 02.WHIT.11/00012</v>
          </cell>
        </row>
        <row r="108">
          <cell r="AZ108" t="str">
            <v>ZIGMA SERVIÇOS ADUANEIROS LTDA - 02.ZIGM.12/00077</v>
          </cell>
        </row>
        <row r="109">
          <cell r="AZ109" t="str">
            <v>OFICINA DE IDEIAS COMERCIO E SERVIÇOS LTDA - ME</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ow r="8">
          <cell r="B8" t="str">
            <v>3M DO BRASIL LTDA.</v>
          </cell>
        </row>
        <row r="9">
          <cell r="B9" t="str">
            <v>4 UNIDOS COM. ATACA. DE MATERIAL HOSPITALAR LTDA-ME</v>
          </cell>
        </row>
        <row r="10">
          <cell r="B10" t="str">
            <v>ABX   GMBH</v>
          </cell>
        </row>
        <row r="11">
          <cell r="B11" t="str">
            <v>ACI - AGÊNCIA DE CARGAS INTERMODAL S/A</v>
          </cell>
        </row>
        <row r="12">
          <cell r="B12" t="str">
            <v>ACRIPLANOS MANUF. EM ACRILICO LTDA</v>
          </cell>
        </row>
        <row r="13">
          <cell r="B13" t="str">
            <v>AD.COMERCIO MAT.DE LIMP. E SERV</v>
          </cell>
        </row>
        <row r="14">
          <cell r="B14" t="str">
            <v>ADAMO PRODUTOS PARA LABORATÓRIOS LTDA. EPP</v>
          </cell>
        </row>
        <row r="15">
          <cell r="B15" t="str">
            <v>ALCOOL SANTA CRUZ-CEATOX HOSPITAL DAS CLINICAS</v>
          </cell>
        </row>
        <row r="16">
          <cell r="B16" t="str">
            <v>ALKO DO BRASIL INDUSTRIA E COMERCIO</v>
          </cell>
        </row>
        <row r="17">
          <cell r="B17" t="str">
            <v>AMBIENTIS AUDITORIA E RADIOPROTEÇÃO</v>
          </cell>
        </row>
        <row r="18">
          <cell r="B18" t="str">
            <v>AMERICA  MEDICAL LTDA COMPRESSAS CIRÚRGICAS DE GAZES HIDRÓFILA - ESTÉRIL</v>
          </cell>
        </row>
        <row r="19">
          <cell r="B19" t="str">
            <v>ART MEDIC INDUSTRIA E COMERCIO LTDA</v>
          </cell>
        </row>
        <row r="20">
          <cell r="B20" t="str">
            <v>ATLAS  PAPELARIA  LTDA.</v>
          </cell>
        </row>
        <row r="21">
          <cell r="B21" t="str">
            <v>AURIA - BLINDAGENS AURIA IND.COMERCIO LTDA</v>
          </cell>
        </row>
        <row r="22">
          <cell r="B22" t="str">
            <v>B BRAUN SA</v>
          </cell>
        </row>
        <row r="23">
          <cell r="B23" t="str">
            <v>BASE MEDICA COMERCIAL</v>
          </cell>
        </row>
        <row r="24">
          <cell r="B24" t="str">
            <v>BD-BECTON DICKINSON IND. CRÚR. LTDA.</v>
          </cell>
        </row>
        <row r="25">
          <cell r="B25" t="str">
            <v>BIOLIMP COMERCIO DE PRODUTOS DE LIMPEZA LTDA.</v>
          </cell>
        </row>
        <row r="26">
          <cell r="B26" t="str">
            <v>BIOMÉRIEUX  BRASIL</v>
          </cell>
        </row>
        <row r="27">
          <cell r="B27" t="str">
            <v>BLACK BOX DO BRASILIND E COM LTDA</v>
          </cell>
        </row>
        <row r="28">
          <cell r="B28" t="str">
            <v>BND BIONUCLEAR COMERCIO E SERVIÇO LTDA.</v>
          </cell>
        </row>
        <row r="29">
          <cell r="B29" t="str">
            <v>BRAND GMB</v>
          </cell>
        </row>
        <row r="30">
          <cell r="B30" t="str">
            <v>BROTHER</v>
          </cell>
        </row>
        <row r="31">
          <cell r="B31" t="str">
            <v>BTC MEDICAL EUROPE SRL</v>
          </cell>
        </row>
        <row r="32">
          <cell r="B32" t="str">
            <v>CARVALHAES ES PRODUTOS P/LABORATORIO LTDA</v>
          </cell>
        </row>
        <row r="33">
          <cell r="B33" t="str">
            <v>CEFAR DIAGNOSTICA LTDA.</v>
          </cell>
        </row>
        <row r="34">
          <cell r="B34" t="str">
            <v>CENTRAL PAPELARIA LTDA</v>
          </cell>
        </row>
        <row r="35">
          <cell r="B35" t="str">
            <v>CHARLES RIVER DETECÇÃO MICROBIANA</v>
          </cell>
        </row>
        <row r="36">
          <cell r="B36" t="str">
            <v>CHROMACOL</v>
          </cell>
        </row>
        <row r="37">
          <cell r="B37" t="str">
            <v>CIAL – COMERCIO DE ARTIGOS PARA LABORATORIO LTDA - EPP</v>
          </cell>
        </row>
        <row r="38">
          <cell r="B38" t="str">
            <v>CICLO FARMA INDÚSTRIA QUÍMICA LTDA.</v>
          </cell>
        </row>
        <row r="39">
          <cell r="B39" t="str">
            <v>CMR - CENTER OF MOLECULAR RESEARCH</v>
          </cell>
        </row>
        <row r="40">
          <cell r="B40" t="str">
            <v>COMANDO GRAFICO SERVIÇOS E EDITORA     LTDA - ME</v>
          </cell>
        </row>
        <row r="41">
          <cell r="B41" t="str">
            <v>COMECER  S.P.A - SOCIETÁ SOGGETTA A DIREZIONE E COORDINAMENTO DELLA SOCIETÁ RECOMEC S.P.A.</v>
          </cell>
        </row>
        <row r="42">
          <cell r="B42" t="str">
            <v>COTEBRAS - UNION COMERCIO DE CONFECÇÕES LTDA</v>
          </cell>
        </row>
        <row r="43">
          <cell r="B43" t="str">
            <v>CQA CONSULTORIA TÉCNICA E QUALIDADE LTDA ME</v>
          </cell>
        </row>
        <row r="44">
          <cell r="B44" t="str">
            <v>CS MED PRODUTOS ODONTOLOGICOS E HOSPITALARES  LTDA</v>
          </cell>
        </row>
        <row r="45">
          <cell r="B45" t="str">
            <v>DESCARPACK DESCARTÁVEIS DO NORDESTE</v>
          </cell>
        </row>
        <row r="46">
          <cell r="B46" t="str">
            <v>DIGITAL GRÁFICA E EDITORA LTDA</v>
          </cell>
        </row>
        <row r="47">
          <cell r="B47" t="str">
            <v>DIVIMED COMERCIO DE PRODUTOS HOSPITALARES LTDA</v>
          </cell>
        </row>
        <row r="48">
          <cell r="B48" t="str">
            <v>DUPONT TELE SOLUTIONS</v>
          </cell>
        </row>
        <row r="49">
          <cell r="B49" t="str">
            <v>DWS COMERCIO DE PRODUTOS LABORATORIAIS LTDA</v>
          </cell>
        </row>
        <row r="50">
          <cell r="B50" t="str">
            <v>ELETRONICA BAHIANA COM.IMP.MAT.ELET.LTDA</v>
          </cell>
        </row>
        <row r="51">
          <cell r="B51" t="str">
            <v>EMBRAMAC EMP. BRAS. MAT. CIR. IND. COM. IMP. EXP. LTDA</v>
          </cell>
        </row>
        <row r="52">
          <cell r="B52" t="str">
            <v>EPPENDORF DO BRASIL LTDA.</v>
          </cell>
        </row>
        <row r="53">
          <cell r="B53" t="str">
            <v>EURO MED INDÚSTRIA E COMÉRCIO LTDA.</v>
          </cell>
        </row>
        <row r="54">
          <cell r="B54" t="str">
            <v>EUROFARMA LABORATORIOS S.A</v>
          </cell>
        </row>
        <row r="55">
          <cell r="B55" t="str">
            <v>EUROMED FOR MEDICAL INDUSTRIES S.A</v>
          </cell>
        </row>
        <row r="56">
          <cell r="B56" t="str">
            <v>FAVA METALURGICA IND.COM.LTDA</v>
          </cell>
        </row>
        <row r="57">
          <cell r="B57" t="str">
            <v>FORTHMED PRODUTOS MEDICOS LTDA EPP</v>
          </cell>
        </row>
        <row r="58">
          <cell r="B58" t="str">
            <v>GALMED COMERCIAL DE PRODUTOS HOSPITALARES</v>
          </cell>
        </row>
        <row r="59">
          <cell r="B59" t="str">
            <v>GE HEALTHCARE DO BRASIL COM E SERV P/ EQUIP MED HOSPT LTDA</v>
          </cell>
        </row>
        <row r="60">
          <cell r="B60" t="str">
            <v>GIPHARMA SRL</v>
          </cell>
        </row>
        <row r="61">
          <cell r="B61" t="str">
            <v>GLASSPACK EMBALAGENS LTDA EPP</v>
          </cell>
        </row>
        <row r="62">
          <cell r="B62" t="str">
            <v>GOMAGRAF ETIQUETAS E RÓTULOS ADESIVOS LTDA-EPP</v>
          </cell>
        </row>
        <row r="63">
          <cell r="B63" t="str">
            <v>GRÁFICA IPANEMA</v>
          </cell>
        </row>
        <row r="64">
          <cell r="B64" t="str">
            <v>HALEXISTAR INDUSTRIA FARMACÊUTICA</v>
          </cell>
        </row>
        <row r="65">
          <cell r="B65" t="str">
            <v>HAMILTON COMPANY</v>
          </cell>
        </row>
        <row r="66">
          <cell r="B66" t="str">
            <v>HEXIS CIENTIFICA  S/A</v>
          </cell>
        </row>
        <row r="67">
          <cell r="B67" t="str">
            <v>HIGHLIGHT SERVIÇOS LTDA.</v>
          </cell>
        </row>
        <row r="68">
          <cell r="B68" t="str">
            <v>HIGIENIZE ACS SERVIÇOS DE LAVAGEM LTDA ME</v>
          </cell>
        </row>
        <row r="69">
          <cell r="B69" t="str">
            <v>HVL ASSESSORIA E PLANEJAMENTO EM PROTEÇÃO RADIOLÓGICA LTDA.</v>
          </cell>
        </row>
        <row r="70">
          <cell r="B70" t="str">
            <v>INDUSTRIA QUÍMICA CALOMBE LTDA</v>
          </cell>
        </row>
        <row r="71">
          <cell r="B71" t="str">
            <v>INVESTIMAR DE INTERCÂMBIO COMERCIAL</v>
          </cell>
        </row>
        <row r="72">
          <cell r="B72" t="str">
            <v>IQMEDICAL SERVICES</v>
          </cell>
        </row>
        <row r="73">
          <cell r="B73" t="str">
            <v>IRD-INSTITUTO DE RADIOPROTEÇÃO E DOSIOMETRIA</v>
          </cell>
        </row>
        <row r="74">
          <cell r="B74" t="str">
            <v>ISOFARMA INDUSTRIA FARMACÊUTICA LTDA.</v>
          </cell>
        </row>
        <row r="75">
          <cell r="B75" t="str">
            <v>J PROLAB IND. E COM. DE PROD. P/LAB.</v>
          </cell>
        </row>
        <row r="76">
          <cell r="B76" t="str">
            <v>KAESER COMPRESSORES DO BRASIL LTDA.</v>
          </cell>
        </row>
        <row r="77">
          <cell r="B77" t="str">
            <v>KALUNGA COMERCIO E INDUSTRIA GRAFICA LTDA</v>
          </cell>
        </row>
        <row r="78">
          <cell r="B78" t="str">
            <v>KARPA SERVIÇOS GRAFICOS</v>
          </cell>
        </row>
        <row r="79">
          <cell r="B79" t="str">
            <v>LABOR IMPORT.COM.IMP.EXPORT.LTDA</v>
          </cell>
        </row>
        <row r="80">
          <cell r="B80" t="str">
            <v>LAS DO BRASIL COM.DE PROD A. E LAB.LTDA</v>
          </cell>
        </row>
        <row r="81">
          <cell r="B81" t="str">
            <v>LIMP BELLO COMÉRCIO E MANUNTENÇÃO DE CONDOMÍNIO LTDA</v>
          </cell>
        </row>
        <row r="82">
          <cell r="B82" t="str">
            <v>LINE MED COMERCIAL EIRELI - EPP</v>
          </cell>
        </row>
        <row r="83">
          <cell r="B83" t="str">
            <v>LOGIN INFORMATICA COM. E REP. LTDA</v>
          </cell>
        </row>
        <row r="84">
          <cell r="B84" t="str">
            <v>LOJA LAB – ADAMO PRODUTOS PARA LABORATORIOS LTDA. EPP</v>
          </cell>
        </row>
        <row r="85">
          <cell r="B85" t="str">
            <v>LUCIANE PESCARIN MONDINI COLETTI ME</v>
          </cell>
        </row>
        <row r="86">
          <cell r="B86" t="str">
            <v>M.S LIMPEZA</v>
          </cell>
        </row>
        <row r="87">
          <cell r="B87" t="str">
            <v>MACAW BRASIL TRANSPORTES-EPP</v>
          </cell>
        </row>
        <row r="88">
          <cell r="B88" t="str">
            <v>MACHEREY NAGEL GMBH E CO KG</v>
          </cell>
        </row>
        <row r="89">
          <cell r="B89" t="str">
            <v>MARAZUL ATACADISTA LTDA</v>
          </cell>
        </row>
        <row r="90">
          <cell r="B90" t="str">
            <v>MD  MATERIAL HOSPITALAR LTDA</v>
          </cell>
        </row>
        <row r="91">
          <cell r="B91" t="str">
            <v>MECQ SERVIÇOS ADMINISTRATIVOS E MANUNTENÇÃO LTDA</v>
          </cell>
        </row>
        <row r="92">
          <cell r="B92" t="str">
            <v>MED EXPRESSO COMERCIO DE MEDICAMENTO EIRELI  - EPP</v>
          </cell>
        </row>
        <row r="93">
          <cell r="B93" t="str">
            <v>MEDICAL EXPRESS COMERCIAL LTDA.</v>
          </cell>
        </row>
        <row r="94">
          <cell r="B94" t="str">
            <v>MEDSTÉRIL - INVESTMAR DE INTERCÂMBIO COMERCIAL LTDA.</v>
          </cell>
        </row>
        <row r="95">
          <cell r="B95" t="str">
            <v>MEDTEST DIAG. COM. DIST. IMP. EXP. DE MAT. MEDICOS LTDA.</v>
          </cell>
        </row>
        <row r="96">
          <cell r="B96" t="str">
            <v>MERCK SA</v>
          </cell>
        </row>
        <row r="97">
          <cell r="B97" t="str">
            <v>MEYOR´S DO BRASIL LTDA</v>
          </cell>
        </row>
        <row r="98">
          <cell r="B98" t="str">
            <v>MILLIPORE</v>
          </cell>
        </row>
        <row r="99">
          <cell r="B99" t="str">
            <v>MMCONEX PRODUTOS PARA SAÚDE LATD</v>
          </cell>
        </row>
        <row r="100">
          <cell r="B100" t="str">
            <v>MUCAMBO S.A - INDUSTRIA BRASILEIRA</v>
          </cell>
        </row>
        <row r="101">
          <cell r="B101" t="str">
            <v>NAGEM CIL COM.DE INFORMATICA LTDA.</v>
          </cell>
        </row>
        <row r="102">
          <cell r="B102" t="str">
            <v>NCK COMERCIO DE EQUIPAMENTOS L</v>
          </cell>
        </row>
        <row r="103">
          <cell r="B103" t="str">
            <v>NEVE COMÉRCIO DE PRODUTOS CIRUGICOS LTDA.</v>
          </cell>
        </row>
        <row r="104">
          <cell r="B104" t="str">
            <v>NEW HAND -INDUSTRIA FRONTINENSE DE LATEX</v>
          </cell>
        </row>
        <row r="105">
          <cell r="B105" t="str">
            <v>NIPRO MEDICAL LTDA</v>
          </cell>
        </row>
        <row r="106">
          <cell r="B106" t="str">
            <v>NORDESTE EPIS</v>
          </cell>
        </row>
        <row r="107">
          <cell r="B107" t="str">
            <v>NUKEM ISOTOPES GMBH</v>
          </cell>
        </row>
        <row r="108">
          <cell r="B108" t="str">
            <v>OFFICE TELECOMUNICAÇÕES E SERVIÇOS LTDA.</v>
          </cell>
        </row>
        <row r="109">
          <cell r="B109" t="str">
            <v>OFFICER-COMERCIO DE MÓVEIS PARA ESCRITÓRIO LTDA</v>
          </cell>
        </row>
        <row r="110">
          <cell r="B110" t="str">
            <v>OFICINA DE IDEIAS COMERCIO E SERVIÇOS LTDA - ME</v>
          </cell>
        </row>
        <row r="111">
          <cell r="B111" t="str">
            <v>OFICINA DE TELECOMUNICAÇÕES E SERVIÇOS LTDA</v>
          </cell>
        </row>
        <row r="112">
          <cell r="B112" t="str">
            <v>OMEGA PAPELARIA – MARPEL COM DE MAT P/ESC E EIRELI</v>
          </cell>
        </row>
        <row r="113">
          <cell r="B113" t="str">
            <v>PAPEL &amp; CIA - ATACADÃO DO PAPEL LTDA</v>
          </cell>
        </row>
        <row r="114">
          <cell r="B114" t="str">
            <v>PEIXOTO, IRMÃO E CIA. LTDA</v>
          </cell>
        </row>
        <row r="115">
          <cell r="B115" t="str">
            <v>PELO INDUSTRIA DE COMPRESSAS E OUTROS PRODUTOS TEXTEIS LTDA</v>
          </cell>
        </row>
        <row r="116">
          <cell r="B116" t="str">
            <v>PION G PLUS LTDA EPP</v>
          </cell>
        </row>
        <row r="117">
          <cell r="B117" t="str">
            <v>PLAST LABOR IND E COM E H LAB LTDA</v>
          </cell>
        </row>
        <row r="118">
          <cell r="B118" t="str">
            <v>POLIBLIDAGEM FUNDIÇÂO LTDA EPP</v>
          </cell>
        </row>
        <row r="119">
          <cell r="B119" t="str">
            <v>PONTO DA REDE TEXAS INFORMATICA LTDA</v>
          </cell>
        </row>
        <row r="120">
          <cell r="B120" t="str">
            <v>PRECISÃO TECNOLOGIA HARTEMPHE INSTRUMENTAÇÃO LTDA</v>
          </cell>
        </row>
        <row r="121">
          <cell r="B121" t="str">
            <v>PRO MED COMERCIO DE PRODUTOS HOSPITALARES LTDA</v>
          </cell>
        </row>
        <row r="122">
          <cell r="B122" t="str">
            <v>PRO-ANALISE QUIMICA E DIAGNOSTICA LTDA</v>
          </cell>
        </row>
        <row r="123">
          <cell r="B123" t="str">
            <v>PROBAC DO BRASIL PRODUTOS BACTERIOLÓGICOS LTDA.</v>
          </cell>
        </row>
        <row r="124">
          <cell r="B124" t="str">
            <v>PROCIFAR COM.DE PRODUTOS CIRÚRGICOS E FARMACEUTICOS LTDA.</v>
          </cell>
        </row>
        <row r="125">
          <cell r="B125" t="str">
            <v>PRODUTOS DE LIMPEZA  E CIA – ANDERSON MORAIS GOMES</v>
          </cell>
        </row>
        <row r="126">
          <cell r="B126" t="str">
            <v>PROPE SOLDADO BRANCO-ANADONA COM. E CONF. LTDA</v>
          </cell>
        </row>
        <row r="127">
          <cell r="B127" t="str">
            <v>PRO-RAD CONSULTORES EM RADIOPROTEÇÃO S/S LTDA</v>
          </cell>
        </row>
        <row r="128">
          <cell r="B128" t="str">
            <v>QUIMICA MODERNA INDUSTRIA E COMERCIO</v>
          </cell>
        </row>
        <row r="129">
          <cell r="B129" t="str">
            <v>QUIMIGLAS VIDROS TECNICOS LTDA</v>
          </cell>
        </row>
        <row r="130">
          <cell r="B130" t="str">
            <v>RAVA EMBALAGENS IND. COM. LTDA.</v>
          </cell>
        </row>
        <row r="131">
          <cell r="B131" t="str">
            <v>REAL MINAS TEXTIL IND.E COM LTDA.</v>
          </cell>
        </row>
        <row r="132">
          <cell r="B132" t="str">
            <v>REALMED COM PROD EQUIP HOSPITA</v>
          </cell>
        </row>
        <row r="133">
          <cell r="B133" t="str">
            <v>RECICABOS COMERCIAL LTDA</v>
          </cell>
        </row>
        <row r="134">
          <cell r="B134" t="str">
            <v>REM INDUSTRIA E COMERCIO LTDA</v>
          </cell>
        </row>
        <row r="135">
          <cell r="B135" t="str">
            <v>RICIE-WIRATH INDUSTRIA E COMERCIO LTDA</v>
          </cell>
        </row>
        <row r="136">
          <cell r="B136" t="str">
            <v>ROTEM INDUSTRIES LTDA.</v>
          </cell>
        </row>
        <row r="137">
          <cell r="B137" t="str">
            <v>SAFETLINE PROTEÇÃO DE MATERIAIS-ANATÔMICA-</v>
          </cell>
        </row>
        <row r="138">
          <cell r="B138" t="str">
            <v>SAÚDE MED MATERIAL HOSPITALARES EIRELE-ME</v>
          </cell>
        </row>
        <row r="139">
          <cell r="B139" t="str">
            <v>SCHULZ S.A</v>
          </cell>
        </row>
        <row r="140">
          <cell r="B140" t="str">
            <v>SEGMENTA FARMACÊUTICA LTDA.</v>
          </cell>
        </row>
        <row r="141">
          <cell r="B141" t="str">
            <v>SG TECNOLOGIA CLINICA LTDA</v>
          </cell>
        </row>
        <row r="142">
          <cell r="B142" t="str">
            <v>SIGMA-ALDRICH BRASIL LTDA</v>
          </cell>
        </row>
        <row r="143">
          <cell r="B143" t="str">
            <v>SINC DO BRASIL INSTRUMENTAÇÃO CIENTIFICA LTDA.</v>
          </cell>
        </row>
        <row r="144">
          <cell r="B144" t="str">
            <v>SISPACK MEDICAL LTDA</v>
          </cell>
        </row>
        <row r="145">
          <cell r="B145" t="str">
            <v>SR - SALDANHA RODRIGUES LTDA</v>
          </cell>
        </row>
        <row r="146">
          <cell r="B146" t="str">
            <v>STADARD TAM PROXIMO VOO</v>
          </cell>
        </row>
        <row r="147">
          <cell r="B147" t="str">
            <v>STATUS COMÉRCIO – ADALTON PEREIRA DE AZEVEDO – ME</v>
          </cell>
        </row>
        <row r="148">
          <cell r="B148" t="str">
            <v>SUPER LIMP-EMILIA FARIA MIRANDA EPP</v>
          </cell>
        </row>
        <row r="149">
          <cell r="B149" t="str">
            <v>SUPERMAX CORP.BHD</v>
          </cell>
        </row>
        <row r="150">
          <cell r="B150" t="str">
            <v>TECHNINS-RODRIGOHARA ME</v>
          </cell>
        </row>
        <row r="151">
          <cell r="B151" t="str">
            <v>TECHNO PLASTIC PRODUCTSAG.</v>
          </cell>
        </row>
        <row r="152">
          <cell r="B152" t="str">
            <v>TECMÉDICA HOSPITALAR LTDA</v>
          </cell>
        </row>
        <row r="153">
          <cell r="B153" t="str">
            <v>TKL IMP. E EXP. DE PRODUTOS MÉDICOS E HOSPITALARES</v>
          </cell>
        </row>
        <row r="154">
          <cell r="B154" t="str">
            <v>TROX DO BRASL DIFUSÃO DE AR ACUSTICA FILTRAGEM VENTILAÇÃO LTDA</v>
          </cell>
        </row>
        <row r="155">
          <cell r="B155" t="str">
            <v>ULTRA MEDICAL COMERCIO DE MATERIAIS HOSPITALARES LTDA</v>
          </cell>
        </row>
        <row r="156">
          <cell r="B156" t="str">
            <v>UNIÃO BRAS EDUC E ASSISTENCIA - INSCER</v>
          </cell>
        </row>
        <row r="157">
          <cell r="B157" t="str">
            <v>UNON COMERCIO DE CONFECÇÕES LTDA</v>
          </cell>
        </row>
        <row r="158">
          <cell r="B158" t="str">
            <v>VICTORIOS COMERCIO LTDA</v>
          </cell>
        </row>
        <row r="159">
          <cell r="B159" t="str">
            <v>VIET JET PERFECT MEDICAL INDUSTRY</v>
          </cell>
        </row>
        <row r="160">
          <cell r="B160" t="str">
            <v>VIP ENCOMENDA EXPRESSAS LTDA</v>
          </cell>
        </row>
        <row r="161">
          <cell r="B161" t="str">
            <v>WATERS TECHNOLOGIES DO BRASIL LTDA.</v>
          </cell>
        </row>
        <row r="162">
          <cell r="B162" t="str">
            <v>WHITE MARTINS GASES INDUSTRIAIS DO NORDESTE S/A</v>
          </cell>
        </row>
        <row r="163">
          <cell r="B163" t="str">
            <v>ZIGMA SERVIÇOS ADUANEIROS LTDA</v>
          </cell>
        </row>
        <row r="164">
          <cell r="B164" t="str">
            <v>ATLATICO SUL</v>
          </cell>
        </row>
      </sheetData>
      <sheetData sheetId="64" refreshError="1"/>
      <sheetData sheetId="6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 Premissas"/>
      <sheetName val="1 - Parque de Iluminação"/>
      <sheetName val="2 - Receitas"/>
      <sheetName val="3 - Investimentos Ativos Fixos"/>
      <sheetName val="4 - Investimentos Bens Rever."/>
      <sheetName val="6 - Ferramentas e EPIs"/>
      <sheetName val="6 - Equipes"/>
      <sheetName val="5 - Despesas Administrativas "/>
      <sheetName val="6 - Custos Operacionais"/>
      <sheetName val="12 - Fluxo do Ativo Financeiro"/>
      <sheetName val="7 - Impostos"/>
      <sheetName val="10 - Demonstrativo de Resultado"/>
      <sheetName val="8 - Caixa do Projeto"/>
      <sheetName val="11 - Balanço Patrimonial"/>
      <sheetName val="9 - Caixa do Investidor"/>
      <sheetName val="13 - Amortização Ativos Int."/>
      <sheetName val="14 - Depreciação Ativos Fixos"/>
      <sheetName val="15 - Financiamento"/>
      <sheetName val="16 - Indicadores"/>
      <sheetName val="17 - Wacc"/>
      <sheetName val="18 - Encargos Socia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4">
          <cell r="M14" t="str">
            <v>Média de taxa</v>
          </cell>
        </row>
      </sheetData>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Equipe"/>
      <sheetName val="Equipamentos"/>
      <sheetName val="Transporte e Refeição"/>
      <sheetName val="Despesas Gerais"/>
      <sheetName val="Canteiro"/>
      <sheetName val="Seguros"/>
      <sheetName val="Riscos"/>
      <sheetName val="Horas Extras"/>
      <sheetName val="Custo Agregado"/>
      <sheetName val="EPI - Custo Direto"/>
      <sheetName val="Exames Médicos"/>
      <sheetName val="Transporte (MOD) "/>
      <sheetName val="Alimentação (MOD)"/>
    </sheetNames>
    <sheetDataSet>
      <sheetData sheetId="0"/>
      <sheetData sheetId="1">
        <row r="2">
          <cell r="J2">
            <v>0</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OPO"/>
      <sheetName val="CAPEX"/>
      <sheetName val="COMPOSIÇÃO CAPEX"/>
      <sheetName val="COMPOSIÇÃO OPEX"/>
      <sheetName val="MÃO DE OBRA INDIRETA"/>
      <sheetName val="HORAS EXTRAS"/>
      <sheetName val="PREMISSAS"/>
      <sheetName val="IMPACTOS NA PRODUÇÃO"/>
      <sheetName val="CRONOGRAMA"/>
    </sheetNames>
    <sheetDataSet>
      <sheetData sheetId="0"/>
      <sheetData sheetId="1"/>
      <sheetData sheetId="2">
        <row r="3">
          <cell r="H3">
            <v>1.0621060612264381</v>
          </cell>
        </row>
      </sheetData>
      <sheetData sheetId="3"/>
      <sheetData sheetId="4"/>
      <sheetData sheetId="5"/>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Orc-Casablanca"/>
      <sheetName val="Obra"/>
      <sheetName val="Orçamento"/>
    </sheetNames>
    <sheetDataSet>
      <sheetData sheetId="0"/>
      <sheetData sheetId="1"/>
      <sheetData sheetId="2">
        <row r="10">
          <cell r="A10" t="str">
            <v>I</v>
          </cell>
          <cell r="B10" t="str">
            <v>ENTRADA DO CONDOMÍNIO</v>
          </cell>
        </row>
        <row r="11">
          <cell r="A11">
            <v>1</v>
          </cell>
          <cell r="B11" t="str">
            <v>Demolições e Retiradas</v>
          </cell>
        </row>
        <row r="12">
          <cell r="A12" t="str">
            <v>1.1</v>
          </cell>
          <cell r="B12" t="str">
            <v>Demolição da Guarita existente</v>
          </cell>
          <cell r="C12" t="str">
            <v>m²</v>
          </cell>
          <cell r="D12">
            <v>6.67</v>
          </cell>
          <cell r="F12">
            <v>29.56</v>
          </cell>
          <cell r="G12">
            <v>29.56</v>
          </cell>
          <cell r="H12">
            <v>197.16</v>
          </cell>
        </row>
        <row r="13">
          <cell r="A13" t="str">
            <v>1.2</v>
          </cell>
          <cell r="B13" t="str">
            <v>Retirada de grades de ferro</v>
          </cell>
          <cell r="C13" t="str">
            <v>m²</v>
          </cell>
          <cell r="D13">
            <v>57</v>
          </cell>
          <cell r="F13">
            <v>2.11</v>
          </cell>
          <cell r="G13">
            <v>2.11</v>
          </cell>
          <cell r="H13">
            <v>120.27</v>
          </cell>
        </row>
        <row r="14">
          <cell r="A14" t="str">
            <v>1.3</v>
          </cell>
          <cell r="B14" t="str">
            <v>Retirada do portão de veículos</v>
          </cell>
          <cell r="C14" t="str">
            <v>m²</v>
          </cell>
          <cell r="D14">
            <v>12</v>
          </cell>
          <cell r="F14">
            <v>2.11</v>
          </cell>
          <cell r="G14">
            <v>2.11</v>
          </cell>
          <cell r="H14">
            <v>25.32</v>
          </cell>
        </row>
        <row r="15">
          <cell r="A15" t="str">
            <v>1.4</v>
          </cell>
          <cell r="B15" t="str">
            <v>Demolição de escadas e calçadas de concreto</v>
          </cell>
          <cell r="C15" t="str">
            <v>m²</v>
          </cell>
          <cell r="D15">
            <v>20</v>
          </cell>
          <cell r="F15">
            <v>3.44</v>
          </cell>
          <cell r="G15">
            <v>3.44</v>
          </cell>
          <cell r="H15">
            <v>68.8</v>
          </cell>
        </row>
        <row r="16">
          <cell r="A16" t="str">
            <v>1.5</v>
          </cell>
          <cell r="B16" t="str">
            <v>Demolição de jardins - gramas e arbuatos</v>
          </cell>
          <cell r="C16" t="str">
            <v>m²</v>
          </cell>
          <cell r="D16">
            <v>75</v>
          </cell>
          <cell r="F16">
            <v>1</v>
          </cell>
          <cell r="G16">
            <v>1</v>
          </cell>
          <cell r="H16">
            <v>75</v>
          </cell>
        </row>
        <row r="17">
          <cell r="A17" t="str">
            <v>1.6</v>
          </cell>
          <cell r="B17" t="str">
            <v>Demolição de muretas de jardins</v>
          </cell>
          <cell r="C17" t="str">
            <v>m</v>
          </cell>
          <cell r="D17">
            <v>60</v>
          </cell>
          <cell r="F17">
            <v>9.93</v>
          </cell>
          <cell r="G17">
            <v>9.93</v>
          </cell>
          <cell r="H17">
            <v>595.79999999999995</v>
          </cell>
        </row>
        <row r="18">
          <cell r="A18" t="str">
            <v>1.7</v>
          </cell>
          <cell r="B18" t="str">
            <v>Remoção de entulhos, inclusive carga manual em caçambas</v>
          </cell>
          <cell r="C18" t="str">
            <v>m³</v>
          </cell>
          <cell r="D18">
            <v>30</v>
          </cell>
          <cell r="E18">
            <v>12</v>
          </cell>
          <cell r="F18">
            <v>2.2200000000000002</v>
          </cell>
          <cell r="G18">
            <v>14.22</v>
          </cell>
          <cell r="H18">
            <v>426.6</v>
          </cell>
        </row>
        <row r="19">
          <cell r="A19" t="str">
            <v>1.8</v>
          </cell>
          <cell r="B19" t="str">
            <v>Tapume</v>
          </cell>
          <cell r="G19">
            <v>0</v>
          </cell>
          <cell r="H19">
            <v>0</v>
          </cell>
        </row>
        <row r="20">
          <cell r="A20" t="str">
            <v>1.9</v>
          </cell>
          <cell r="B20" t="str">
            <v>Tapume em chapa de madeira compensada resinada, inclusive portões e pintura - H=2,10m</v>
          </cell>
          <cell r="C20" t="str">
            <v>ml</v>
          </cell>
          <cell r="D20">
            <v>30</v>
          </cell>
          <cell r="E20">
            <v>25.07</v>
          </cell>
          <cell r="F20">
            <v>24.88</v>
          </cell>
          <cell r="G20">
            <v>49.95</v>
          </cell>
          <cell r="H20">
            <v>1498.5</v>
          </cell>
        </row>
        <row r="21">
          <cell r="A21" t="str">
            <v>1.10</v>
          </cell>
          <cell r="B21" t="str">
            <v>Diversos</v>
          </cell>
          <cell r="G21">
            <v>0</v>
          </cell>
          <cell r="H21">
            <v>0</v>
          </cell>
        </row>
        <row r="22">
          <cell r="A22" t="str">
            <v>1.11</v>
          </cell>
          <cell r="B22" t="str">
            <v>Escada de acesso em concreto apoiada no terreno - 2,20x1,75m - 5 degraus de 35x18cm, inclusive revestimento cerâmico</v>
          </cell>
          <cell r="C22" t="str">
            <v>m²</v>
          </cell>
          <cell r="D22">
            <v>3.85</v>
          </cell>
          <cell r="E22">
            <v>143.15</v>
          </cell>
          <cell r="F22">
            <v>75.23</v>
          </cell>
          <cell r="G22">
            <v>218.38</v>
          </cell>
          <cell r="H22">
            <v>840.76</v>
          </cell>
        </row>
        <row r="23">
          <cell r="A23" t="str">
            <v>1.12</v>
          </cell>
          <cell r="B23" t="str">
            <v>Rampa para pedestre com inclinação de 6,5%, em concreto, conforme projeto, inclusive revestimento cerâmico</v>
          </cell>
          <cell r="C23" t="str">
            <v>m²</v>
          </cell>
          <cell r="D23">
            <v>20.440000000000001</v>
          </cell>
          <cell r="E23">
            <v>221.53</v>
          </cell>
          <cell r="F23">
            <v>114.84</v>
          </cell>
          <cell r="G23">
            <v>336.37</v>
          </cell>
          <cell r="H23">
            <v>6875.4</v>
          </cell>
        </row>
        <row r="24">
          <cell r="A24" t="str">
            <v>1.13</v>
          </cell>
          <cell r="B24" t="str">
            <v>Corrimão em tubo galvanizado e tela - H=0,80m</v>
          </cell>
          <cell r="C24" t="str">
            <v>ml</v>
          </cell>
          <cell r="D24">
            <v>42</v>
          </cell>
          <cell r="E24">
            <v>60.35</v>
          </cell>
          <cell r="F24">
            <v>13.09</v>
          </cell>
          <cell r="G24">
            <v>73.44</v>
          </cell>
          <cell r="H24">
            <v>3084.48</v>
          </cell>
        </row>
        <row r="25">
          <cell r="A25" t="str">
            <v>1.14</v>
          </cell>
          <cell r="B25" t="str">
            <v>Piso anti-derrapante (no nível da calçada, Portão frontal e Gaiola), inclusive regularização</v>
          </cell>
          <cell r="C25" t="str">
            <v>m²</v>
          </cell>
          <cell r="D25">
            <v>28</v>
          </cell>
          <cell r="E25">
            <v>31.91</v>
          </cell>
          <cell r="F25">
            <v>17.309999999999999</v>
          </cell>
          <cell r="G25">
            <v>49.22</v>
          </cell>
          <cell r="H25">
            <v>1378.16</v>
          </cell>
        </row>
        <row r="26">
          <cell r="A26" t="str">
            <v>1.15</v>
          </cell>
          <cell r="B26" t="str">
            <v>Elevação do muro existente (H=1,00m)</v>
          </cell>
          <cell r="C26" t="str">
            <v>ml</v>
          </cell>
          <cell r="D26">
            <v>9.9</v>
          </cell>
          <cell r="E26">
            <v>22.05</v>
          </cell>
          <cell r="F26">
            <v>20.3</v>
          </cell>
          <cell r="G26">
            <v>42.35</v>
          </cell>
          <cell r="H26">
            <v>419.26</v>
          </cell>
        </row>
        <row r="27">
          <cell r="A27" t="str">
            <v>1.16</v>
          </cell>
          <cell r="B27" t="str">
            <v xml:space="preserve">Revestimento e pintura do muro, inclusive confecção de frisos </v>
          </cell>
          <cell r="C27" t="str">
            <v>m²</v>
          </cell>
          <cell r="D27">
            <v>29.7</v>
          </cell>
          <cell r="E27">
            <v>10.09</v>
          </cell>
          <cell r="F27">
            <v>15.73</v>
          </cell>
          <cell r="G27">
            <v>25.82</v>
          </cell>
          <cell r="H27">
            <v>766.85</v>
          </cell>
        </row>
        <row r="28">
          <cell r="A28" t="str">
            <v>1.17</v>
          </cell>
          <cell r="B28" t="str">
            <v>Muro com H=1,20m - proteção de lixeira</v>
          </cell>
          <cell r="C28" t="str">
            <v>m²</v>
          </cell>
          <cell r="D28">
            <v>4.32</v>
          </cell>
          <cell r="E28">
            <v>38.369999999999997</v>
          </cell>
          <cell r="F28">
            <v>65.989999999999995</v>
          </cell>
          <cell r="G28">
            <v>104.35999999999999</v>
          </cell>
          <cell r="H28">
            <v>450.83</v>
          </cell>
        </row>
        <row r="29">
          <cell r="A29" t="str">
            <v>1.18</v>
          </cell>
          <cell r="B29" t="str">
            <v xml:space="preserve">Mureta de contenção de aterro </v>
          </cell>
          <cell r="C29" t="str">
            <v>ml</v>
          </cell>
          <cell r="D29">
            <v>26.5</v>
          </cell>
          <cell r="E29">
            <v>9.61</v>
          </cell>
          <cell r="F29">
            <v>14.74</v>
          </cell>
          <cell r="G29">
            <v>24.35</v>
          </cell>
          <cell r="H29">
            <v>645.27</v>
          </cell>
        </row>
        <row r="30">
          <cell r="A30" t="str">
            <v>1.19</v>
          </cell>
          <cell r="B30" t="str">
            <v>Aquisição de material de aterro para talude</v>
          </cell>
          <cell r="C30" t="str">
            <v>m³</v>
          </cell>
          <cell r="D30">
            <v>30</v>
          </cell>
          <cell r="E30">
            <v>13</v>
          </cell>
          <cell r="F30">
            <v>12.72</v>
          </cell>
          <cell r="G30">
            <v>25.72</v>
          </cell>
          <cell r="H30">
            <v>771.6</v>
          </cell>
        </row>
        <row r="31">
          <cell r="A31" t="str">
            <v>1.20</v>
          </cell>
          <cell r="B31" t="str">
            <v>Jardins - gramado em talude</v>
          </cell>
          <cell r="C31" t="str">
            <v>m²</v>
          </cell>
          <cell r="D31">
            <v>50</v>
          </cell>
          <cell r="E31">
            <v>5.88</v>
          </cell>
          <cell r="F31">
            <v>3.1</v>
          </cell>
          <cell r="G31">
            <v>8.98</v>
          </cell>
          <cell r="H31">
            <v>449</v>
          </cell>
        </row>
        <row r="32">
          <cell r="A32" t="str">
            <v>1.21</v>
          </cell>
          <cell r="B32" t="str">
            <v>Fornecimento e assentamento de Portão para veículos -6,00x2,50m, inclusive sistema elétrico</v>
          </cell>
          <cell r="C32" t="str">
            <v>ud</v>
          </cell>
          <cell r="D32">
            <v>1</v>
          </cell>
          <cell r="E32">
            <v>3750</v>
          </cell>
          <cell r="F32">
            <v>174.15</v>
          </cell>
          <cell r="G32">
            <v>3924.15</v>
          </cell>
          <cell r="H32">
            <v>3924.15</v>
          </cell>
        </row>
        <row r="33">
          <cell r="A33" t="str">
            <v>1.22</v>
          </cell>
          <cell r="B33" t="str">
            <v>TOTAL DO GRUPO</v>
          </cell>
          <cell r="G33">
            <v>0</v>
          </cell>
          <cell r="H33">
            <v>0</v>
          </cell>
        </row>
        <row r="34">
          <cell r="A34" t="str">
            <v>1.23</v>
          </cell>
          <cell r="G34">
            <v>0</v>
          </cell>
          <cell r="H34">
            <v>0</v>
          </cell>
        </row>
        <row r="35">
          <cell r="A35" t="str">
            <v>1.24</v>
          </cell>
          <cell r="B35" t="str">
            <v>PÓRTICO DE ACESSO</v>
          </cell>
          <cell r="G35">
            <v>0</v>
          </cell>
          <cell r="H35">
            <v>0</v>
          </cell>
        </row>
        <row r="36">
          <cell r="A36" t="str">
            <v>1.25</v>
          </cell>
          <cell r="B36" t="str">
            <v>Fundação</v>
          </cell>
          <cell r="G36">
            <v>0</v>
          </cell>
          <cell r="H36">
            <v>0</v>
          </cell>
        </row>
        <row r="37">
          <cell r="A37" t="str">
            <v>1.26</v>
          </cell>
          <cell r="B37" t="str">
            <v>Demolição de concreto armado (Sub-Solo e furos na laje)</v>
          </cell>
          <cell r="C37" t="str">
            <v>m³</v>
          </cell>
          <cell r="D37">
            <v>0.85</v>
          </cell>
          <cell r="F37">
            <v>146.26</v>
          </cell>
          <cell r="G37">
            <v>146.26</v>
          </cell>
          <cell r="H37">
            <v>124.32</v>
          </cell>
        </row>
        <row r="38">
          <cell r="A38" t="str">
            <v>1.27</v>
          </cell>
          <cell r="B38" t="str">
            <v>Escavação manual para blocos</v>
          </cell>
          <cell r="C38" t="str">
            <v>m³</v>
          </cell>
          <cell r="D38">
            <v>6.12</v>
          </cell>
          <cell r="F38">
            <v>13.01</v>
          </cell>
          <cell r="G38">
            <v>13.01</v>
          </cell>
          <cell r="H38">
            <v>79.62</v>
          </cell>
        </row>
        <row r="39">
          <cell r="A39" t="str">
            <v>1.28</v>
          </cell>
          <cell r="B39" t="str">
            <v>Bloco de concreto</v>
          </cell>
          <cell r="G39">
            <v>0</v>
          </cell>
          <cell r="H39">
            <v>0</v>
          </cell>
        </row>
        <row r="40">
          <cell r="A40" t="str">
            <v>1.29</v>
          </cell>
          <cell r="B40" t="str">
            <v>concreto simples</v>
          </cell>
          <cell r="C40" t="str">
            <v>m³</v>
          </cell>
          <cell r="D40">
            <v>2.4</v>
          </cell>
          <cell r="E40">
            <v>178.3</v>
          </cell>
          <cell r="F40">
            <v>55.06</v>
          </cell>
          <cell r="G40">
            <v>233.36</v>
          </cell>
          <cell r="H40">
            <v>560.05999999999995</v>
          </cell>
        </row>
        <row r="41">
          <cell r="A41" t="str">
            <v>1.30</v>
          </cell>
          <cell r="B41" t="str">
            <v>Forma comum</v>
          </cell>
          <cell r="C41" t="str">
            <v>m²</v>
          </cell>
          <cell r="D41">
            <v>4.2</v>
          </cell>
          <cell r="E41">
            <v>14.43</v>
          </cell>
          <cell r="F41">
            <v>11.04</v>
          </cell>
          <cell r="G41">
            <v>25.47</v>
          </cell>
          <cell r="H41">
            <v>106.97</v>
          </cell>
        </row>
        <row r="42">
          <cell r="A42" t="str">
            <v>1.31</v>
          </cell>
          <cell r="B42" t="str">
            <v>Aço CA-50/60</v>
          </cell>
          <cell r="C42" t="str">
            <v>kg</v>
          </cell>
          <cell r="D42">
            <v>190</v>
          </cell>
          <cell r="E42">
            <v>2.7</v>
          </cell>
          <cell r="F42">
            <v>0.9</v>
          </cell>
          <cell r="G42">
            <v>3.6</v>
          </cell>
          <cell r="H42">
            <v>684</v>
          </cell>
        </row>
        <row r="43">
          <cell r="A43" t="str">
            <v>1.32</v>
          </cell>
          <cell r="B43" t="str">
            <v>Estrutura de concreto</v>
          </cell>
          <cell r="G43">
            <v>0</v>
          </cell>
          <cell r="H43">
            <v>0</v>
          </cell>
        </row>
        <row r="44">
          <cell r="A44" t="str">
            <v>1.33</v>
          </cell>
          <cell r="B44" t="str">
            <v>concreto simples</v>
          </cell>
          <cell r="C44" t="str">
            <v>m³</v>
          </cell>
          <cell r="D44">
            <v>5.64</v>
          </cell>
          <cell r="E44">
            <v>178.3</v>
          </cell>
          <cell r="F44">
            <v>78.150000000000006</v>
          </cell>
          <cell r="G44">
            <v>256.45000000000005</v>
          </cell>
          <cell r="H44">
            <v>1446.37</v>
          </cell>
        </row>
        <row r="45">
          <cell r="A45" t="str">
            <v>1.34</v>
          </cell>
          <cell r="B45" t="str">
            <v>Forma comum</v>
          </cell>
          <cell r="C45" t="str">
            <v>m²</v>
          </cell>
          <cell r="D45">
            <v>63.04</v>
          </cell>
          <cell r="E45">
            <v>14.92</v>
          </cell>
          <cell r="F45">
            <v>13.81</v>
          </cell>
          <cell r="G45">
            <v>28.73</v>
          </cell>
          <cell r="H45">
            <v>1811.13</v>
          </cell>
        </row>
        <row r="46">
          <cell r="A46" t="str">
            <v>1.35</v>
          </cell>
          <cell r="B46" t="str">
            <v>Aço CA-50/60</v>
          </cell>
          <cell r="C46" t="str">
            <v>kg</v>
          </cell>
          <cell r="D46">
            <v>560</v>
          </cell>
          <cell r="E46">
            <v>2.7</v>
          </cell>
          <cell r="F46">
            <v>0.9</v>
          </cell>
          <cell r="G46">
            <v>3.6</v>
          </cell>
          <cell r="H46">
            <v>2016</v>
          </cell>
        </row>
        <row r="47">
          <cell r="A47" t="str">
            <v>1.36</v>
          </cell>
          <cell r="B47" t="str">
            <v>Vigas de perfis metálicos (treliça) interligando os pilares do Pórtico</v>
          </cell>
          <cell r="C47" t="str">
            <v>ml</v>
          </cell>
          <cell r="D47">
            <v>23.2</v>
          </cell>
          <cell r="E47">
            <v>85.62</v>
          </cell>
          <cell r="F47">
            <v>42.81</v>
          </cell>
          <cell r="G47">
            <v>128.43</v>
          </cell>
          <cell r="H47">
            <v>2979.57</v>
          </cell>
        </row>
        <row r="48">
          <cell r="A48" t="str">
            <v>1.37</v>
          </cell>
          <cell r="B48" t="str">
            <v>Laje pré-moldada de concreto  (teto do Pórtico)</v>
          </cell>
          <cell r="C48" t="str">
            <v>m²</v>
          </cell>
          <cell r="D48">
            <v>12.88</v>
          </cell>
          <cell r="E48">
            <v>37.14</v>
          </cell>
          <cell r="F48">
            <v>6.32</v>
          </cell>
          <cell r="G48">
            <v>43.46</v>
          </cell>
          <cell r="H48">
            <v>559.76</v>
          </cell>
        </row>
        <row r="49">
          <cell r="A49" t="str">
            <v>1.38</v>
          </cell>
          <cell r="B49" t="str">
            <v>Alvenaria</v>
          </cell>
          <cell r="G49">
            <v>0</v>
          </cell>
          <cell r="H49">
            <v>0</v>
          </cell>
        </row>
        <row r="50">
          <cell r="A50" t="str">
            <v>1.39</v>
          </cell>
          <cell r="B50" t="str">
            <v>Alvenaria de enchimento entre pilares</v>
          </cell>
          <cell r="C50" t="str">
            <v>m³</v>
          </cell>
          <cell r="D50">
            <v>3</v>
          </cell>
          <cell r="E50">
            <v>62.55</v>
          </cell>
          <cell r="F50">
            <v>73.25</v>
          </cell>
          <cell r="G50">
            <v>135.80000000000001</v>
          </cell>
          <cell r="H50">
            <v>407.4</v>
          </cell>
        </row>
        <row r="51">
          <cell r="A51" t="str">
            <v>1.40</v>
          </cell>
          <cell r="B51" t="str">
            <v>Revestimento</v>
          </cell>
          <cell r="G51">
            <v>0</v>
          </cell>
          <cell r="H51">
            <v>0</v>
          </cell>
        </row>
        <row r="52">
          <cell r="A52" t="str">
            <v>1.41</v>
          </cell>
          <cell r="B52" t="str">
            <v>Revestimento (alvenaria, pilares e laje)</v>
          </cell>
          <cell r="C52" t="str">
            <v>m²</v>
          </cell>
          <cell r="D52">
            <v>89.43</v>
          </cell>
          <cell r="E52">
            <v>4.3600000000000003</v>
          </cell>
          <cell r="F52">
            <v>9.0500000000000007</v>
          </cell>
          <cell r="G52">
            <v>13.41</v>
          </cell>
          <cell r="H52">
            <v>1199.25</v>
          </cell>
        </row>
        <row r="53">
          <cell r="A53" t="str">
            <v>1.42</v>
          </cell>
          <cell r="B53" t="str">
            <v>Cobertura</v>
          </cell>
          <cell r="G53">
            <v>0</v>
          </cell>
          <cell r="H53">
            <v>0</v>
          </cell>
        </row>
        <row r="54">
          <cell r="A54" t="str">
            <v>1.43</v>
          </cell>
          <cell r="B54" t="str">
            <v xml:space="preserve">Estrutura metálica de sustentação da telha </v>
          </cell>
          <cell r="C54" t="str">
            <v>m²</v>
          </cell>
          <cell r="D54">
            <v>32.200000000000003</v>
          </cell>
          <cell r="E54">
            <v>50.4</v>
          </cell>
          <cell r="G54">
            <v>50.4</v>
          </cell>
          <cell r="H54">
            <v>1622.88</v>
          </cell>
        </row>
        <row r="55">
          <cell r="A55" t="str">
            <v>1.44</v>
          </cell>
          <cell r="B55" t="str">
            <v>Telha de policarbonato</v>
          </cell>
          <cell r="C55" t="str">
            <v>m²</v>
          </cell>
          <cell r="D55">
            <v>32.200000000000003</v>
          </cell>
          <cell r="E55">
            <v>46.92</v>
          </cell>
          <cell r="F55">
            <v>15</v>
          </cell>
          <cell r="G55">
            <v>61.92</v>
          </cell>
          <cell r="H55">
            <v>1993.82</v>
          </cell>
        </row>
        <row r="56">
          <cell r="A56" t="str">
            <v>1.45</v>
          </cell>
          <cell r="B56" t="str">
            <v>Pintura</v>
          </cell>
          <cell r="G56">
            <v>0</v>
          </cell>
          <cell r="H56">
            <v>0</v>
          </cell>
        </row>
        <row r="57">
          <cell r="A57" t="str">
            <v>1.46</v>
          </cell>
          <cell r="B57" t="str">
            <v>Da estrutura metálica com tinta esmalte</v>
          </cell>
          <cell r="C57" t="str">
            <v>m²</v>
          </cell>
          <cell r="D57">
            <v>41.92</v>
          </cell>
          <cell r="E57">
            <v>2.64</v>
          </cell>
          <cell r="F57">
            <v>2.85</v>
          </cell>
          <cell r="G57">
            <v>5.49</v>
          </cell>
          <cell r="H57">
            <v>230.14</v>
          </cell>
        </row>
        <row r="58">
          <cell r="A58" t="str">
            <v>1.47</v>
          </cell>
          <cell r="B58" t="str">
            <v>pintura externa com textura acrílica aplicada a rolo</v>
          </cell>
          <cell r="C58" t="str">
            <v>m²</v>
          </cell>
          <cell r="D58">
            <v>33.25</v>
          </cell>
          <cell r="E58">
            <v>2.85</v>
          </cell>
          <cell r="F58">
            <v>2.33</v>
          </cell>
          <cell r="G58">
            <v>5.18</v>
          </cell>
          <cell r="H58">
            <v>172.23</v>
          </cell>
        </row>
        <row r="59">
          <cell r="A59" t="str">
            <v>1.48</v>
          </cell>
          <cell r="B59" t="str">
            <v>Latex acrilica - paredes e tetos</v>
          </cell>
          <cell r="C59" t="str">
            <v>m²</v>
          </cell>
          <cell r="D59">
            <v>56.18</v>
          </cell>
          <cell r="E59">
            <v>2.4700000000000002</v>
          </cell>
          <cell r="F59">
            <v>4.8</v>
          </cell>
          <cell r="G59">
            <v>7.27</v>
          </cell>
          <cell r="H59">
            <v>408.42</v>
          </cell>
        </row>
        <row r="60">
          <cell r="A60" t="str">
            <v>1.49</v>
          </cell>
          <cell r="B60" t="str">
            <v>TOTAL DO GRUPO</v>
          </cell>
          <cell r="G60">
            <v>0</v>
          </cell>
          <cell r="H60">
            <v>0</v>
          </cell>
        </row>
        <row r="61">
          <cell r="A61" t="str">
            <v>1.50</v>
          </cell>
          <cell r="G61">
            <v>0</v>
          </cell>
          <cell r="H61">
            <v>0</v>
          </cell>
        </row>
        <row r="62">
          <cell r="A62" t="str">
            <v>1.51</v>
          </cell>
          <cell r="B62" t="str">
            <v>GUARITA E PRAÇA DOS MOTORISTAS</v>
          </cell>
          <cell r="G62">
            <v>0</v>
          </cell>
          <cell r="H62">
            <v>0</v>
          </cell>
        </row>
        <row r="63">
          <cell r="A63" t="str">
            <v>1.52</v>
          </cell>
          <cell r="B63" t="str">
            <v>Estrutura de concreto (pilares e cintas)</v>
          </cell>
          <cell r="G63">
            <v>0</v>
          </cell>
          <cell r="H63">
            <v>0</v>
          </cell>
        </row>
        <row r="64">
          <cell r="A64" t="str">
            <v>1.53</v>
          </cell>
          <cell r="B64" t="str">
            <v>concreto simples</v>
          </cell>
          <cell r="C64" t="str">
            <v>m³</v>
          </cell>
          <cell r="D64">
            <v>1.1499999999999999</v>
          </cell>
          <cell r="E64">
            <v>178.3</v>
          </cell>
          <cell r="F64">
            <v>78.150000000000006</v>
          </cell>
          <cell r="G64">
            <v>256.45000000000005</v>
          </cell>
          <cell r="H64">
            <v>294.91000000000003</v>
          </cell>
        </row>
        <row r="65">
          <cell r="A65" t="str">
            <v>1.54</v>
          </cell>
          <cell r="B65" t="str">
            <v>Forma comum</v>
          </cell>
          <cell r="C65" t="str">
            <v>m²</v>
          </cell>
          <cell r="D65">
            <v>24.88</v>
          </cell>
          <cell r="E65">
            <v>14.92</v>
          </cell>
          <cell r="F65">
            <v>13.81</v>
          </cell>
          <cell r="G65">
            <v>28.73</v>
          </cell>
          <cell r="H65">
            <v>714.8</v>
          </cell>
        </row>
        <row r="66">
          <cell r="A66" t="str">
            <v>1.55</v>
          </cell>
          <cell r="B66" t="str">
            <v>Aço CA-50/60</v>
          </cell>
          <cell r="C66" t="str">
            <v>kg</v>
          </cell>
          <cell r="D66">
            <v>115</v>
          </cell>
          <cell r="E66">
            <v>2.7</v>
          </cell>
          <cell r="F66">
            <v>0.9</v>
          </cell>
          <cell r="G66">
            <v>3.6</v>
          </cell>
          <cell r="H66">
            <v>414</v>
          </cell>
        </row>
        <row r="67">
          <cell r="A67" t="str">
            <v>1.56</v>
          </cell>
          <cell r="B67" t="str">
            <v>Laje pré-moldada pra cobertura</v>
          </cell>
          <cell r="C67" t="str">
            <v>m²</v>
          </cell>
          <cell r="D67">
            <v>27.26</v>
          </cell>
          <cell r="E67">
            <v>37.14</v>
          </cell>
          <cell r="F67">
            <v>6.32</v>
          </cell>
          <cell r="G67">
            <v>43.46</v>
          </cell>
          <cell r="H67">
            <v>1184.71</v>
          </cell>
        </row>
        <row r="68">
          <cell r="A68" t="str">
            <v>1.57</v>
          </cell>
          <cell r="B68" t="str">
            <v>Impermeabilização da laje de cobertura (regularização, manta asfaltica e proteção mecânica)</v>
          </cell>
          <cell r="C68" t="str">
            <v>m²</v>
          </cell>
          <cell r="D68">
            <v>27.26</v>
          </cell>
          <cell r="E68">
            <v>36.11</v>
          </cell>
          <cell r="F68">
            <v>5.84</v>
          </cell>
          <cell r="G68">
            <v>41.95</v>
          </cell>
          <cell r="H68">
            <v>1143.55</v>
          </cell>
        </row>
        <row r="69">
          <cell r="A69" t="str">
            <v>1.58</v>
          </cell>
          <cell r="B69" t="str">
            <v>Alvenaria</v>
          </cell>
          <cell r="G69">
            <v>0</v>
          </cell>
          <cell r="H69">
            <v>0</v>
          </cell>
        </row>
        <row r="70">
          <cell r="A70" t="str">
            <v>1.59</v>
          </cell>
          <cell r="B70" t="str">
            <v xml:space="preserve">Alvenaria de elevação em tijolos cerâmicos de 8 furos </v>
          </cell>
          <cell r="C70" t="str">
            <v>m²</v>
          </cell>
          <cell r="D70">
            <v>60.5</v>
          </cell>
          <cell r="E70">
            <v>5.2</v>
          </cell>
          <cell r="F70">
            <v>9.1999999999999993</v>
          </cell>
          <cell r="G70">
            <v>14.399999999999999</v>
          </cell>
          <cell r="H70">
            <v>871.2</v>
          </cell>
        </row>
        <row r="71">
          <cell r="A71" t="str">
            <v>1.60</v>
          </cell>
          <cell r="B71" t="str">
            <v>Esquadrias</v>
          </cell>
          <cell r="G71">
            <v>0</v>
          </cell>
          <cell r="H71">
            <v>0</v>
          </cell>
        </row>
        <row r="72">
          <cell r="A72" t="str">
            <v>1.61</v>
          </cell>
          <cell r="B72" t="str">
            <v>Porta de alumínio com vidro - 0,80x2,10m</v>
          </cell>
          <cell r="C72" t="str">
            <v>ud</v>
          </cell>
          <cell r="D72">
            <v>2</v>
          </cell>
          <cell r="E72">
            <v>484.98</v>
          </cell>
          <cell r="F72">
            <v>47.57</v>
          </cell>
          <cell r="G72">
            <v>532.55000000000007</v>
          </cell>
          <cell r="H72">
            <v>1065.0999999999999</v>
          </cell>
        </row>
        <row r="73">
          <cell r="A73" t="str">
            <v>1.62</v>
          </cell>
          <cell r="B73" t="str">
            <v>Porta de madeira para sanitário, completa</v>
          </cell>
          <cell r="C73" t="str">
            <v>ud</v>
          </cell>
          <cell r="D73">
            <v>1</v>
          </cell>
          <cell r="E73">
            <v>145.97</v>
          </cell>
          <cell r="F73">
            <v>39.22</v>
          </cell>
          <cell r="G73">
            <v>185.19</v>
          </cell>
          <cell r="H73">
            <v>185.19</v>
          </cell>
        </row>
        <row r="74">
          <cell r="A74" t="str">
            <v>1.63</v>
          </cell>
          <cell r="B74" t="str">
            <v>Vitrô de alumínio</v>
          </cell>
          <cell r="C74" t="str">
            <v>m²</v>
          </cell>
          <cell r="D74">
            <v>2.02</v>
          </cell>
          <cell r="E74">
            <v>201.02</v>
          </cell>
          <cell r="F74">
            <v>28.32</v>
          </cell>
          <cell r="G74">
            <v>229.34</v>
          </cell>
          <cell r="H74">
            <v>463.26</v>
          </cell>
        </row>
        <row r="75">
          <cell r="A75" t="str">
            <v>1.64</v>
          </cell>
          <cell r="B75" t="str">
            <v>Vidro laminado múltiplo - 25 mm, inclusive perfis metálicos</v>
          </cell>
          <cell r="C75" t="str">
            <v>m²</v>
          </cell>
          <cell r="D75">
            <v>4.0999999999999996</v>
          </cell>
          <cell r="E75">
            <v>980</v>
          </cell>
          <cell r="F75">
            <v>25</v>
          </cell>
          <cell r="G75">
            <v>1005</v>
          </cell>
          <cell r="H75">
            <v>4120.5</v>
          </cell>
        </row>
        <row r="76">
          <cell r="A76" t="str">
            <v>1.65</v>
          </cell>
          <cell r="B76" t="str">
            <v xml:space="preserve">Revestimento  </v>
          </cell>
          <cell r="G76">
            <v>0</v>
          </cell>
          <cell r="H76">
            <v>0</v>
          </cell>
        </row>
        <row r="77">
          <cell r="A77" t="str">
            <v>1.66</v>
          </cell>
          <cell r="B77" t="str">
            <v>Chapisco de aderência com argamassa de cimento e areia no traço 1:4</v>
          </cell>
          <cell r="C77" t="str">
            <v>m²</v>
          </cell>
          <cell r="D77">
            <v>148.26</v>
          </cell>
          <cell r="E77">
            <v>1.01</v>
          </cell>
          <cell r="F77">
            <v>1.99</v>
          </cell>
          <cell r="G77">
            <v>3</v>
          </cell>
          <cell r="H77">
            <v>444.78</v>
          </cell>
        </row>
        <row r="78">
          <cell r="A78" t="str">
            <v>1.67</v>
          </cell>
          <cell r="B78" t="str">
            <v>Emboço com argamassa mista de cimento e areia no traço 1:4</v>
          </cell>
          <cell r="C78" t="str">
            <v>m²</v>
          </cell>
          <cell r="D78">
            <v>15</v>
          </cell>
          <cell r="E78">
            <v>2.13</v>
          </cell>
          <cell r="F78">
            <v>4.53</v>
          </cell>
          <cell r="G78">
            <v>6.66</v>
          </cell>
          <cell r="H78">
            <v>99.9</v>
          </cell>
        </row>
        <row r="79">
          <cell r="A79" t="str">
            <v>1.68</v>
          </cell>
          <cell r="B79" t="str">
            <v xml:space="preserve">Reboco paulista com argamassa mista de cimento, cal e areia </v>
          </cell>
          <cell r="C79" t="str">
            <v>m²</v>
          </cell>
          <cell r="D79">
            <v>133.26</v>
          </cell>
          <cell r="E79">
            <v>3.36</v>
          </cell>
          <cell r="F79">
            <v>7.05</v>
          </cell>
          <cell r="G79">
            <v>10.41</v>
          </cell>
          <cell r="H79">
            <v>1387.23</v>
          </cell>
        </row>
        <row r="80">
          <cell r="A80" t="str">
            <v>1.69</v>
          </cell>
          <cell r="B80" t="str">
            <v>Revestimento com azulejos juntas a prumo, assentados com argamassa pré-fabricada, inclusive rejuntamento com pasta de cimento branco</v>
          </cell>
          <cell r="C80" t="str">
            <v>m²</v>
          </cell>
          <cell r="D80">
            <v>15</v>
          </cell>
          <cell r="E80">
            <v>18.77</v>
          </cell>
          <cell r="F80">
            <v>5.03</v>
          </cell>
          <cell r="G80">
            <v>23.8</v>
          </cell>
          <cell r="H80">
            <v>357</v>
          </cell>
        </row>
        <row r="81">
          <cell r="A81" t="str">
            <v>1.70</v>
          </cell>
          <cell r="B81" t="str">
            <v>Piso</v>
          </cell>
          <cell r="G81">
            <v>0</v>
          </cell>
          <cell r="H81">
            <v>0</v>
          </cell>
        </row>
        <row r="82">
          <cell r="A82" t="str">
            <v>1.71</v>
          </cell>
          <cell r="B82" t="str">
            <v>Regularização da laje para receber o piso</v>
          </cell>
          <cell r="C82" t="str">
            <v>m²</v>
          </cell>
          <cell r="D82">
            <v>17.2</v>
          </cell>
          <cell r="E82">
            <v>10.26</v>
          </cell>
          <cell r="F82">
            <v>5.58</v>
          </cell>
          <cell r="G82">
            <v>15.84</v>
          </cell>
          <cell r="H82">
            <v>272.44</v>
          </cell>
        </row>
        <row r="83">
          <cell r="A83" t="str">
            <v>1.72</v>
          </cell>
          <cell r="B83" t="str">
            <v>Piso cerâmico</v>
          </cell>
          <cell r="C83" t="str">
            <v>m²</v>
          </cell>
          <cell r="D83">
            <v>17.2</v>
          </cell>
          <cell r="E83">
            <v>31.91</v>
          </cell>
          <cell r="F83">
            <v>10.01</v>
          </cell>
          <cell r="G83">
            <v>41.92</v>
          </cell>
          <cell r="H83">
            <v>721.02</v>
          </cell>
        </row>
        <row r="84">
          <cell r="A84" t="str">
            <v>1.73</v>
          </cell>
          <cell r="B84" t="str">
            <v>Rodapé de cerâmica</v>
          </cell>
          <cell r="C84" t="str">
            <v>ml</v>
          </cell>
          <cell r="D84">
            <v>26</v>
          </cell>
          <cell r="E84">
            <v>3.2</v>
          </cell>
          <cell r="F84">
            <v>2.73</v>
          </cell>
          <cell r="G84">
            <v>5.93</v>
          </cell>
          <cell r="H84">
            <v>154.18</v>
          </cell>
        </row>
        <row r="85">
          <cell r="A85" t="str">
            <v>1.74</v>
          </cell>
          <cell r="B85" t="str">
            <v>Pintura</v>
          </cell>
          <cell r="G85">
            <v>0</v>
          </cell>
          <cell r="H85">
            <v>0</v>
          </cell>
        </row>
        <row r="86">
          <cell r="A86" t="str">
            <v>1.75</v>
          </cell>
          <cell r="B86" t="str">
            <v>Intrna com Latex acrílica em paredes e teto</v>
          </cell>
          <cell r="C86" t="str">
            <v>m²</v>
          </cell>
          <cell r="D86">
            <v>92.26</v>
          </cell>
          <cell r="E86">
            <v>3.11</v>
          </cell>
          <cell r="F86">
            <v>4.9800000000000004</v>
          </cell>
          <cell r="G86">
            <v>8.09</v>
          </cell>
          <cell r="H86">
            <v>746.38</v>
          </cell>
        </row>
        <row r="87">
          <cell r="A87" t="str">
            <v>1.76</v>
          </cell>
          <cell r="B87" t="str">
            <v>Externa</v>
          </cell>
          <cell r="C87" t="str">
            <v>m²</v>
          </cell>
          <cell r="D87">
            <v>58</v>
          </cell>
          <cell r="E87">
            <v>2.85</v>
          </cell>
          <cell r="F87">
            <v>2.33</v>
          </cell>
          <cell r="G87">
            <v>5.18</v>
          </cell>
          <cell r="H87">
            <v>300.44</v>
          </cell>
        </row>
        <row r="88">
          <cell r="A88" t="str">
            <v>1.77</v>
          </cell>
          <cell r="B88" t="str">
            <v>Instalações Hidro-sanitárias da guarita</v>
          </cell>
          <cell r="G88">
            <v>0</v>
          </cell>
          <cell r="H88">
            <v>0</v>
          </cell>
        </row>
        <row r="89">
          <cell r="A89" t="str">
            <v>1.78</v>
          </cell>
          <cell r="B89" t="str">
            <v>louças sanitárias e Metais</v>
          </cell>
          <cell r="C89" t="str">
            <v>vb</v>
          </cell>
          <cell r="D89">
            <v>1</v>
          </cell>
          <cell r="E89">
            <v>500</v>
          </cell>
          <cell r="F89">
            <v>100</v>
          </cell>
          <cell r="G89">
            <v>600</v>
          </cell>
          <cell r="H89">
            <v>600</v>
          </cell>
        </row>
        <row r="90">
          <cell r="A90" t="str">
            <v>1.79</v>
          </cell>
          <cell r="B90" t="str">
            <v>Balcão em granito - 2,00x0,60m</v>
          </cell>
          <cell r="C90" t="str">
            <v>ud</v>
          </cell>
          <cell r="D90">
            <v>1</v>
          </cell>
          <cell r="E90">
            <v>200</v>
          </cell>
          <cell r="F90">
            <v>50</v>
          </cell>
          <cell r="G90">
            <v>250</v>
          </cell>
          <cell r="H90">
            <v>250</v>
          </cell>
        </row>
        <row r="91">
          <cell r="A91" t="str">
            <v>1.80</v>
          </cell>
          <cell r="B91" t="str">
            <v>Tubulações de agua e esgoto, interligando aos pontos existentes</v>
          </cell>
          <cell r="C91" t="str">
            <v>vb</v>
          </cell>
          <cell r="D91">
            <v>1</v>
          </cell>
          <cell r="E91">
            <v>500</v>
          </cell>
          <cell r="F91">
            <v>100</v>
          </cell>
          <cell r="G91">
            <v>600</v>
          </cell>
          <cell r="H91">
            <v>600</v>
          </cell>
        </row>
        <row r="92">
          <cell r="A92" t="str">
            <v>1.81</v>
          </cell>
          <cell r="B92" t="str">
            <v>Instalações Elétricas</v>
          </cell>
          <cell r="G92">
            <v>0</v>
          </cell>
          <cell r="H92">
            <v>0</v>
          </cell>
        </row>
        <row r="93">
          <cell r="A93" t="str">
            <v>1.82</v>
          </cell>
          <cell r="B93" t="str">
            <v>Fios, eletrodutos, luminárias, interligação dos sistemas eletrônicos, etc.</v>
          </cell>
          <cell r="C93" t="str">
            <v>vb</v>
          </cell>
          <cell r="D93">
            <v>1</v>
          </cell>
          <cell r="E93">
            <v>1300</v>
          </cell>
          <cell r="F93">
            <v>260</v>
          </cell>
          <cell r="G93">
            <v>1560</v>
          </cell>
          <cell r="H93">
            <v>1560</v>
          </cell>
        </row>
        <row r="94">
          <cell r="A94" t="str">
            <v>1.83</v>
          </cell>
          <cell r="B94" t="str">
            <v>TOTAL DO GRUPO</v>
          </cell>
          <cell r="G94">
            <v>0</v>
          </cell>
          <cell r="H94">
            <v>0</v>
          </cell>
        </row>
        <row r="95">
          <cell r="A95" t="str">
            <v>1.84</v>
          </cell>
          <cell r="G95">
            <v>0</v>
          </cell>
          <cell r="H95">
            <v>0</v>
          </cell>
        </row>
        <row r="96">
          <cell r="A96" t="str">
            <v>1.85</v>
          </cell>
          <cell r="B96" t="str">
            <v>GAIOLA DE RETENÇÃO</v>
          </cell>
          <cell r="G96">
            <v>0</v>
          </cell>
          <cell r="H96">
            <v>0</v>
          </cell>
        </row>
        <row r="97">
          <cell r="A97" t="str">
            <v>1.86</v>
          </cell>
          <cell r="B97" t="str">
            <v>Paineis de vidro temperado 10mm, fixado em estrutura metálica tubular, inclusive porta de abrir 1,00x2,20m com fechadura elétrica - 8,00x2,30m</v>
          </cell>
          <cell r="C97" t="str">
            <v>m²</v>
          </cell>
          <cell r="D97">
            <v>18.399999999999999</v>
          </cell>
          <cell r="E97">
            <v>268.10000000000002</v>
          </cell>
          <cell r="F97">
            <v>23.63</v>
          </cell>
          <cell r="G97">
            <v>291.73</v>
          </cell>
          <cell r="H97">
            <v>5367.83</v>
          </cell>
        </row>
        <row r="98">
          <cell r="A98" t="str">
            <v>1.87</v>
          </cell>
          <cell r="B98" t="str">
            <v xml:space="preserve">Alambrado em tubo galvanizado e tela, inclusive porta no mesmo padrâo </v>
          </cell>
          <cell r="C98" t="str">
            <v>m²</v>
          </cell>
          <cell r="D98">
            <v>14.6</v>
          </cell>
          <cell r="E98">
            <v>45.3</v>
          </cell>
          <cell r="F98">
            <v>23.63</v>
          </cell>
          <cell r="G98">
            <v>68.929999999999993</v>
          </cell>
          <cell r="H98">
            <v>1006.37</v>
          </cell>
        </row>
        <row r="99">
          <cell r="A99" t="str">
            <v>1.88</v>
          </cell>
          <cell r="B99" t="str">
            <v>TOTAL DO GRUPO</v>
          </cell>
          <cell r="G99">
            <v>0</v>
          </cell>
          <cell r="H99">
            <v>0</v>
          </cell>
        </row>
        <row r="100">
          <cell r="A100" t="str">
            <v>1.89</v>
          </cell>
          <cell r="G100">
            <v>0</v>
          </cell>
          <cell r="H100">
            <v>0</v>
          </cell>
        </row>
        <row r="101">
          <cell r="A101" t="str">
            <v>1.90</v>
          </cell>
          <cell r="B101" t="str">
            <v>HALL SOCIAL/SALÃO DE FESTAS  E SANITÁRIOS</v>
          </cell>
          <cell r="G101">
            <v>0</v>
          </cell>
          <cell r="H101">
            <v>0</v>
          </cell>
        </row>
        <row r="102">
          <cell r="A102" t="str">
            <v>1.91</v>
          </cell>
          <cell r="B102" t="str">
            <v>Demolições e Retiradas</v>
          </cell>
          <cell r="G102">
            <v>0</v>
          </cell>
          <cell r="H102">
            <v>0</v>
          </cell>
        </row>
        <row r="103">
          <cell r="A103" t="str">
            <v>1.92</v>
          </cell>
          <cell r="B103" t="str">
            <v>Demolição de alvenaria, inclusive do revestimento</v>
          </cell>
          <cell r="C103" t="str">
            <v>m²</v>
          </cell>
          <cell r="D103">
            <v>14.27</v>
          </cell>
          <cell r="F103">
            <v>4.68</v>
          </cell>
          <cell r="G103">
            <v>4.68</v>
          </cell>
          <cell r="H103">
            <v>66.78</v>
          </cell>
        </row>
        <row r="104">
          <cell r="A104" t="str">
            <v>1.93</v>
          </cell>
          <cell r="B104" t="str">
            <v>Demolição de jardineiras</v>
          </cell>
          <cell r="C104" t="str">
            <v>m²</v>
          </cell>
          <cell r="D104">
            <v>8.17</v>
          </cell>
          <cell r="F104">
            <v>4.68</v>
          </cell>
          <cell r="G104">
            <v>4.68</v>
          </cell>
          <cell r="H104">
            <v>38.229999999999997</v>
          </cell>
        </row>
        <row r="105">
          <cell r="A105" t="str">
            <v>1.94</v>
          </cell>
          <cell r="B105" t="str">
            <v>Demolição de azulejo</v>
          </cell>
          <cell r="C105" t="str">
            <v>m²</v>
          </cell>
          <cell r="D105">
            <v>150</v>
          </cell>
          <cell r="F105">
            <v>6.87</v>
          </cell>
          <cell r="G105">
            <v>6.87</v>
          </cell>
          <cell r="H105">
            <v>1030.5</v>
          </cell>
        </row>
        <row r="106">
          <cell r="A106" t="str">
            <v>1.95</v>
          </cell>
          <cell r="B106" t="str">
            <v>Demolição de piso de ardósia</v>
          </cell>
          <cell r="C106" t="str">
            <v>m²</v>
          </cell>
          <cell r="D106">
            <v>44.8</v>
          </cell>
          <cell r="F106">
            <v>6.87</v>
          </cell>
          <cell r="G106">
            <v>6.87</v>
          </cell>
          <cell r="H106">
            <v>307.77</v>
          </cell>
        </row>
        <row r="107">
          <cell r="A107" t="str">
            <v>1.96</v>
          </cell>
          <cell r="B107" t="str">
            <v>Demolição de piso cerâmico</v>
          </cell>
          <cell r="C107" t="str">
            <v>m²</v>
          </cell>
          <cell r="D107">
            <v>27.02</v>
          </cell>
          <cell r="F107">
            <v>5.91</v>
          </cell>
          <cell r="G107">
            <v>5.91</v>
          </cell>
          <cell r="H107">
            <v>159.68</v>
          </cell>
        </row>
        <row r="108">
          <cell r="A108" t="str">
            <v>1.97</v>
          </cell>
          <cell r="B108" t="str">
            <v>Demolição da laje da sauna</v>
          </cell>
          <cell r="C108" t="str">
            <v>m²</v>
          </cell>
          <cell r="D108">
            <v>6.15</v>
          </cell>
          <cell r="F108">
            <v>13.13</v>
          </cell>
          <cell r="G108">
            <v>13.13</v>
          </cell>
          <cell r="H108">
            <v>80.739999999999995</v>
          </cell>
        </row>
        <row r="109">
          <cell r="A109" t="str">
            <v>1.98</v>
          </cell>
          <cell r="B109" t="str">
            <v>Remanejamento de porta de vidro temperado, de correr (Hall Social), para a parte frontal do Salão de Festas - 4,00x2,10m</v>
          </cell>
          <cell r="C109" t="str">
            <v>ud</v>
          </cell>
          <cell r="D109">
            <v>1</v>
          </cell>
          <cell r="F109">
            <v>320</v>
          </cell>
          <cell r="G109">
            <v>320</v>
          </cell>
          <cell r="H109">
            <v>320</v>
          </cell>
        </row>
        <row r="110">
          <cell r="A110" t="str">
            <v>1.99</v>
          </cell>
          <cell r="B110" t="str">
            <v>Remanejamento de porta de correr do Salão de Festa para a parte ampliada - 4,00x2,10m</v>
          </cell>
          <cell r="C110" t="str">
            <v>ud</v>
          </cell>
          <cell r="D110">
            <v>1</v>
          </cell>
          <cell r="F110">
            <v>320</v>
          </cell>
          <cell r="G110">
            <v>320</v>
          </cell>
          <cell r="H110">
            <v>320</v>
          </cell>
        </row>
        <row r="111">
          <cell r="A111" t="str">
            <v>1.100</v>
          </cell>
          <cell r="B111" t="str">
            <v>Remanejamento de janela da copa para a nova cozinha</v>
          </cell>
          <cell r="C111" t="str">
            <v>ud</v>
          </cell>
          <cell r="D111">
            <v>1</v>
          </cell>
          <cell r="F111">
            <v>28.49</v>
          </cell>
          <cell r="G111">
            <v>28.49</v>
          </cell>
          <cell r="H111">
            <v>28.49</v>
          </cell>
        </row>
        <row r="112">
          <cell r="A112" t="str">
            <v>1.101</v>
          </cell>
          <cell r="B112" t="str">
            <v>Remanejamento de janela dos sanitários do Salão de Festa para os novos Sanitários (antiga sauna)</v>
          </cell>
          <cell r="C112" t="str">
            <v>ud</v>
          </cell>
          <cell r="D112">
            <v>2</v>
          </cell>
          <cell r="F112">
            <v>15</v>
          </cell>
          <cell r="G112">
            <v>15</v>
          </cell>
          <cell r="H112">
            <v>30</v>
          </cell>
        </row>
        <row r="113">
          <cell r="A113" t="str">
            <v>1.102</v>
          </cell>
          <cell r="B113" t="str">
            <v>Retirada de painel fixo  de vidro temperado (Salão de Festas)</v>
          </cell>
          <cell r="C113" t="str">
            <v>m²</v>
          </cell>
          <cell r="D113">
            <v>5.88</v>
          </cell>
          <cell r="F113">
            <v>2.78</v>
          </cell>
          <cell r="G113">
            <v>2.78</v>
          </cell>
          <cell r="H113">
            <v>16.34</v>
          </cell>
        </row>
        <row r="114">
          <cell r="A114" t="str">
            <v>1.103</v>
          </cell>
          <cell r="B114" t="str">
            <v>Retirada de louças sanitárias e bancadas, inclusive instalaçãoes hidro-sanitárias dos sanitários a demolir</v>
          </cell>
          <cell r="C114" t="str">
            <v>ud</v>
          </cell>
          <cell r="D114">
            <v>5</v>
          </cell>
          <cell r="F114">
            <v>8.39</v>
          </cell>
          <cell r="G114">
            <v>8.39</v>
          </cell>
          <cell r="H114">
            <v>41.95</v>
          </cell>
        </row>
        <row r="115">
          <cell r="A115" t="str">
            <v>1.104</v>
          </cell>
          <cell r="B115" t="str">
            <v>Retirada de esquadrias de madeira, incluside aduelas e acessorios</v>
          </cell>
          <cell r="C115" t="str">
            <v>ud</v>
          </cell>
          <cell r="D115">
            <v>2</v>
          </cell>
          <cell r="F115">
            <v>5.66</v>
          </cell>
          <cell r="G115">
            <v>5.66</v>
          </cell>
          <cell r="H115">
            <v>11.32</v>
          </cell>
        </row>
        <row r="116">
          <cell r="A116" t="str">
            <v>1.105</v>
          </cell>
          <cell r="B116" t="str">
            <v>Estrutura de concreto (pilares e vigas)</v>
          </cell>
          <cell r="G116">
            <v>0</v>
          </cell>
          <cell r="H116">
            <v>0</v>
          </cell>
        </row>
        <row r="117">
          <cell r="A117" t="str">
            <v>1.106</v>
          </cell>
          <cell r="B117" t="str">
            <v>concreto simples</v>
          </cell>
          <cell r="C117" t="str">
            <v>m³</v>
          </cell>
          <cell r="D117">
            <v>1.34</v>
          </cell>
          <cell r="E117">
            <v>178.3</v>
          </cell>
          <cell r="F117">
            <v>78.150000000000006</v>
          </cell>
          <cell r="G117">
            <v>256.45000000000005</v>
          </cell>
          <cell r="H117">
            <v>343.64</v>
          </cell>
        </row>
        <row r="118">
          <cell r="A118" t="str">
            <v>1.107</v>
          </cell>
          <cell r="B118" t="str">
            <v>Forma comum</v>
          </cell>
          <cell r="C118" t="str">
            <v>m²</v>
          </cell>
          <cell r="D118">
            <v>28.95</v>
          </cell>
          <cell r="E118">
            <v>14.92</v>
          </cell>
          <cell r="F118">
            <v>13.81</v>
          </cell>
          <cell r="G118">
            <v>28.73</v>
          </cell>
          <cell r="H118">
            <v>831.73</v>
          </cell>
        </row>
        <row r="119">
          <cell r="A119" t="str">
            <v>1.108</v>
          </cell>
          <cell r="B119" t="str">
            <v>Aço CA-50/60</v>
          </cell>
          <cell r="C119" t="str">
            <v>kg</v>
          </cell>
          <cell r="D119">
            <v>134</v>
          </cell>
          <cell r="E119">
            <v>2.7</v>
          </cell>
          <cell r="F119">
            <v>0.9</v>
          </cell>
          <cell r="G119">
            <v>3.6</v>
          </cell>
          <cell r="H119">
            <v>482.4</v>
          </cell>
        </row>
        <row r="120">
          <cell r="A120" t="str">
            <v>1.109</v>
          </cell>
          <cell r="B120" t="str">
            <v>Alvenaria</v>
          </cell>
          <cell r="G120">
            <v>0</v>
          </cell>
          <cell r="H120">
            <v>0</v>
          </cell>
        </row>
        <row r="121">
          <cell r="A121" t="str">
            <v>1.110</v>
          </cell>
          <cell r="B121" t="str">
            <v xml:space="preserve">Alvenaria de elevação em tijolos cerâmicos de 8 furos </v>
          </cell>
          <cell r="C121" t="str">
            <v>m²</v>
          </cell>
          <cell r="D121">
            <v>75.52</v>
          </cell>
          <cell r="E121">
            <v>5.2</v>
          </cell>
          <cell r="F121">
            <v>9.1999999999999993</v>
          </cell>
          <cell r="G121">
            <v>14.399999999999999</v>
          </cell>
          <cell r="H121">
            <v>1087.48</v>
          </cell>
        </row>
        <row r="122">
          <cell r="A122" t="str">
            <v>1.111</v>
          </cell>
          <cell r="B122" t="str">
            <v>Vergas de concreto</v>
          </cell>
          <cell r="C122" t="str">
            <v>m³</v>
          </cell>
          <cell r="D122">
            <v>0.1</v>
          </cell>
          <cell r="E122">
            <v>321.19</v>
          </cell>
          <cell r="F122">
            <v>165.92</v>
          </cell>
          <cell r="G122">
            <v>487.11</v>
          </cell>
          <cell r="H122">
            <v>48.71</v>
          </cell>
        </row>
        <row r="123">
          <cell r="A123" t="str">
            <v>1.112</v>
          </cell>
          <cell r="B123" t="str">
            <v>Alvenaria em gesso acartonado</v>
          </cell>
          <cell r="C123" t="str">
            <v>m²</v>
          </cell>
          <cell r="D123">
            <v>16.2</v>
          </cell>
          <cell r="E123">
            <v>60</v>
          </cell>
          <cell r="F123">
            <v>12</v>
          </cell>
          <cell r="G123">
            <v>72</v>
          </cell>
          <cell r="H123">
            <v>1166.4000000000001</v>
          </cell>
        </row>
        <row r="124">
          <cell r="A124" t="str">
            <v>1.113</v>
          </cell>
          <cell r="B124" t="str">
            <v>Divisórias em granitos para os sanitários com H=1,80m</v>
          </cell>
          <cell r="C124" t="str">
            <v>m²</v>
          </cell>
          <cell r="D124">
            <v>3.42</v>
          </cell>
          <cell r="E124">
            <v>160</v>
          </cell>
          <cell r="F124">
            <v>33.49</v>
          </cell>
          <cell r="G124">
            <v>193.49</v>
          </cell>
          <cell r="H124">
            <v>661.73</v>
          </cell>
        </row>
        <row r="125">
          <cell r="A125" t="str">
            <v>1.114</v>
          </cell>
          <cell r="B125" t="str">
            <v>Esquadrias</v>
          </cell>
          <cell r="G125">
            <v>0</v>
          </cell>
          <cell r="H125">
            <v>0</v>
          </cell>
        </row>
        <row r="126">
          <cell r="A126" t="str">
            <v>1.115</v>
          </cell>
          <cell r="B126" t="str">
            <v>Painel de vidro temperado 10mm (3,10x2,10m), com 02 folhas de abrir e molas hdráulicas - Hall Social/ Serviço</v>
          </cell>
          <cell r="C126" t="str">
            <v>ud</v>
          </cell>
          <cell r="D126">
            <v>1</v>
          </cell>
          <cell r="E126">
            <v>3030</v>
          </cell>
          <cell r="G126">
            <v>3030</v>
          </cell>
          <cell r="H126">
            <v>3030</v>
          </cell>
        </row>
        <row r="127">
          <cell r="A127" t="str">
            <v>1.116</v>
          </cell>
          <cell r="B127" t="str">
            <v>Porta de correr em vidro temperado -10mm- 3,30x2,10m - 01 folhas - Parte ampliada do Salão de Festas</v>
          </cell>
          <cell r="C127" t="str">
            <v>ud</v>
          </cell>
          <cell r="D127">
            <v>1</v>
          </cell>
          <cell r="E127">
            <v>2287</v>
          </cell>
          <cell r="G127">
            <v>2287</v>
          </cell>
          <cell r="H127">
            <v>2287</v>
          </cell>
        </row>
        <row r="128">
          <cell r="A128" t="str">
            <v>1.117</v>
          </cell>
          <cell r="B128" t="str">
            <v>Porta com duas laterais fixas e vão central de abrir  em vidro temperado -10mm- 2,00x2,10m  - Entrada do Hall Social</v>
          </cell>
          <cell r="C128" t="str">
            <v>ud</v>
          </cell>
          <cell r="D128">
            <v>1</v>
          </cell>
          <cell r="E128">
            <v>1965</v>
          </cell>
          <cell r="G128">
            <v>1965</v>
          </cell>
          <cell r="H128">
            <v>1965</v>
          </cell>
        </row>
        <row r="129">
          <cell r="A129" t="str">
            <v>1.118</v>
          </cell>
          <cell r="B129" t="str">
            <v>Porta de alumínio com vidro tipo vai-vem - 0,90x2,10</v>
          </cell>
          <cell r="C129" t="str">
            <v>ud</v>
          </cell>
          <cell r="D129">
            <v>1</v>
          </cell>
          <cell r="E129">
            <v>486.63</v>
          </cell>
          <cell r="F129">
            <v>32.36</v>
          </cell>
          <cell r="G129">
            <v>518.99</v>
          </cell>
          <cell r="H129">
            <v>518.99</v>
          </cell>
        </row>
        <row r="130">
          <cell r="A130" t="str">
            <v>1.119</v>
          </cell>
          <cell r="B130" t="str">
            <v xml:space="preserve">Porta de madeira completa, para os sanitários e cozinha </v>
          </cell>
          <cell r="C130" t="str">
            <v>ud</v>
          </cell>
          <cell r="D130">
            <v>4</v>
          </cell>
          <cell r="E130">
            <v>145.19999999999999</v>
          </cell>
          <cell r="F130">
            <v>39.22</v>
          </cell>
          <cell r="G130">
            <v>184.42</v>
          </cell>
          <cell r="H130">
            <v>737.68</v>
          </cell>
        </row>
        <row r="131">
          <cell r="A131" t="str">
            <v>1.120</v>
          </cell>
          <cell r="B131" t="str">
            <v>Cobertura  (parte ampliada)</v>
          </cell>
          <cell r="G131">
            <v>0</v>
          </cell>
          <cell r="H131">
            <v>0</v>
          </cell>
        </row>
        <row r="132">
          <cell r="A132" t="str">
            <v>1.121</v>
          </cell>
          <cell r="B132" t="str">
            <v xml:space="preserve">Estrutura metálica </v>
          </cell>
          <cell r="C132" t="str">
            <v>m²</v>
          </cell>
          <cell r="D132">
            <v>41.28</v>
          </cell>
          <cell r="E132">
            <v>63</v>
          </cell>
          <cell r="G132">
            <v>63</v>
          </cell>
          <cell r="H132">
            <v>2600.64</v>
          </cell>
        </row>
        <row r="133">
          <cell r="A133" t="str">
            <v>1.122</v>
          </cell>
          <cell r="B133" t="str">
            <v>Telha térmica trapezoidal tipo sanduiche</v>
          </cell>
          <cell r="C133" t="str">
            <v>m²</v>
          </cell>
          <cell r="D133">
            <v>41.28</v>
          </cell>
          <cell r="E133">
            <v>85</v>
          </cell>
          <cell r="F133">
            <v>2.65</v>
          </cell>
          <cell r="G133">
            <v>87.65</v>
          </cell>
          <cell r="H133">
            <v>3618.19</v>
          </cell>
        </row>
        <row r="134">
          <cell r="A134" t="str">
            <v>1.123</v>
          </cell>
          <cell r="B134" t="str">
            <v>Calha metálica</v>
          </cell>
          <cell r="C134" t="str">
            <v>ml</v>
          </cell>
          <cell r="D134">
            <v>7.94</v>
          </cell>
          <cell r="E134">
            <v>22.5</v>
          </cell>
          <cell r="G134">
            <v>22.5</v>
          </cell>
          <cell r="H134">
            <v>178.65</v>
          </cell>
        </row>
        <row r="135">
          <cell r="A135" t="str">
            <v>1.124</v>
          </cell>
          <cell r="B135" t="str">
            <v>Rufo metálico</v>
          </cell>
          <cell r="C135" t="str">
            <v>ml</v>
          </cell>
          <cell r="D135">
            <v>18.34</v>
          </cell>
          <cell r="E135">
            <v>13.18</v>
          </cell>
          <cell r="G135">
            <v>13.18</v>
          </cell>
          <cell r="H135">
            <v>241.72</v>
          </cell>
        </row>
        <row r="136">
          <cell r="A136" t="str">
            <v>1.125</v>
          </cell>
          <cell r="B136" t="str">
            <v>Tubos de descida para águas pluviais, inclusive conexões</v>
          </cell>
          <cell r="C136" t="str">
            <v>ml</v>
          </cell>
          <cell r="D136">
            <v>18</v>
          </cell>
          <cell r="E136">
            <v>6.04</v>
          </cell>
          <cell r="F136">
            <v>5.67</v>
          </cell>
          <cell r="G136">
            <v>11.71</v>
          </cell>
          <cell r="H136">
            <v>210.78</v>
          </cell>
        </row>
        <row r="137">
          <cell r="A137" t="str">
            <v>1.126</v>
          </cell>
          <cell r="B137" t="str">
            <v>Revestimento</v>
          </cell>
          <cell r="G137">
            <v>0</v>
          </cell>
          <cell r="H137">
            <v>0</v>
          </cell>
        </row>
        <row r="138">
          <cell r="A138" t="str">
            <v>1.127</v>
          </cell>
          <cell r="B138" t="str">
            <v>Chapisco de aderência com argamassa de cimento e areia no traço 1:4</v>
          </cell>
          <cell r="C138" t="str">
            <v>m²</v>
          </cell>
          <cell r="D138">
            <v>151.04</v>
          </cell>
          <cell r="E138">
            <v>1.01</v>
          </cell>
          <cell r="F138">
            <v>1.99</v>
          </cell>
          <cell r="G138">
            <v>3</v>
          </cell>
          <cell r="H138">
            <v>453.12</v>
          </cell>
        </row>
        <row r="139">
          <cell r="A139" t="str">
            <v>1.128</v>
          </cell>
          <cell r="B139" t="str">
            <v>Emboço com argamassa mista de cimento e areia no traço 1:4</v>
          </cell>
          <cell r="C139" t="str">
            <v>m²</v>
          </cell>
          <cell r="D139">
            <v>118.74</v>
          </cell>
          <cell r="E139">
            <v>2.13</v>
          </cell>
          <cell r="F139">
            <v>4.53</v>
          </cell>
          <cell r="G139">
            <v>6.66</v>
          </cell>
          <cell r="H139">
            <v>790.8</v>
          </cell>
        </row>
        <row r="140">
          <cell r="A140" t="str">
            <v>1.129</v>
          </cell>
          <cell r="B140" t="str">
            <v xml:space="preserve">Reboco paulista com argamassa mista de cimento, cal e areia </v>
          </cell>
          <cell r="C140" t="str">
            <v>m²</v>
          </cell>
          <cell r="D140">
            <v>183.44</v>
          </cell>
          <cell r="E140">
            <v>3.36</v>
          </cell>
          <cell r="F140">
            <v>7.05</v>
          </cell>
          <cell r="G140">
            <v>10.41</v>
          </cell>
          <cell r="H140">
            <v>1909.61</v>
          </cell>
        </row>
        <row r="141">
          <cell r="A141" t="str">
            <v>1.130</v>
          </cell>
          <cell r="B141" t="str">
            <v>Revestimento com azulejos juntas a prumo, assentados com argamassa pré-fabricada, inclusive rejuntamento com pasta de cimento branco</v>
          </cell>
          <cell r="C141" t="str">
            <v>m²</v>
          </cell>
          <cell r="D141">
            <v>118.74</v>
          </cell>
          <cell r="E141">
            <v>18.77</v>
          </cell>
          <cell r="F141">
            <v>5.03</v>
          </cell>
          <cell r="G141">
            <v>23.8</v>
          </cell>
          <cell r="H141">
            <v>2826.01</v>
          </cell>
        </row>
        <row r="142">
          <cell r="A142" t="str">
            <v>1.131</v>
          </cell>
          <cell r="B142" t="str">
            <v>Piso</v>
          </cell>
          <cell r="G142">
            <v>0</v>
          </cell>
          <cell r="H142">
            <v>0</v>
          </cell>
        </row>
        <row r="143">
          <cell r="A143" t="str">
            <v>1.132</v>
          </cell>
          <cell r="B143" t="str">
            <v>Regularização de laje para piso</v>
          </cell>
          <cell r="C143" t="str">
            <v>m²</v>
          </cell>
          <cell r="D143">
            <v>105.59</v>
          </cell>
          <cell r="E143">
            <v>10.26</v>
          </cell>
          <cell r="F143">
            <v>5.58</v>
          </cell>
          <cell r="G143">
            <v>15.84</v>
          </cell>
          <cell r="H143">
            <v>1672.54</v>
          </cell>
        </row>
        <row r="144">
          <cell r="A144" t="str">
            <v>1.133</v>
          </cell>
          <cell r="B144" t="str">
            <v>Piso de granito</v>
          </cell>
          <cell r="C144" t="str">
            <v>m²</v>
          </cell>
          <cell r="D144">
            <v>105.59</v>
          </cell>
          <cell r="E144">
            <v>83.77</v>
          </cell>
          <cell r="F144">
            <v>8.93</v>
          </cell>
          <cell r="G144">
            <v>92.699999999999989</v>
          </cell>
          <cell r="H144">
            <v>9788.19</v>
          </cell>
        </row>
        <row r="145">
          <cell r="A145" t="str">
            <v>1.134</v>
          </cell>
          <cell r="B145" t="str">
            <v>Reconstituição de piso de granito nos locais de demolição</v>
          </cell>
          <cell r="C145" t="str">
            <v>vb</v>
          </cell>
          <cell r="D145">
            <v>1</v>
          </cell>
          <cell r="E145">
            <v>350</v>
          </cell>
          <cell r="F145">
            <v>35</v>
          </cell>
          <cell r="G145">
            <v>385</v>
          </cell>
          <cell r="H145">
            <v>385</v>
          </cell>
        </row>
        <row r="146">
          <cell r="A146" t="str">
            <v>1.135</v>
          </cell>
          <cell r="B146" t="str">
            <v>Piso de cerâmica nos sanitáriose copa/cozinha</v>
          </cell>
          <cell r="C146" t="str">
            <v>m²</v>
          </cell>
          <cell r="D146">
            <v>20.38</v>
          </cell>
          <cell r="E146">
            <v>31.91</v>
          </cell>
          <cell r="F146">
            <v>10.01</v>
          </cell>
          <cell r="G146">
            <v>41.92</v>
          </cell>
          <cell r="H146">
            <v>854.32</v>
          </cell>
        </row>
        <row r="147">
          <cell r="A147" t="str">
            <v>1.136</v>
          </cell>
          <cell r="B147" t="str">
            <v xml:space="preserve">Forro </v>
          </cell>
          <cell r="G147">
            <v>0</v>
          </cell>
          <cell r="H147">
            <v>0</v>
          </cell>
        </row>
        <row r="148">
          <cell r="A148" t="str">
            <v>1.137</v>
          </cell>
          <cell r="B148" t="str">
            <v>Forro de gêsso, inclusive roda forro - Parte ampliada e sanitários</v>
          </cell>
          <cell r="C148" t="str">
            <v>m²</v>
          </cell>
          <cell r="D148">
            <v>54.8</v>
          </cell>
          <cell r="E148">
            <v>25</v>
          </cell>
          <cell r="G148">
            <v>25</v>
          </cell>
          <cell r="H148">
            <v>1370</v>
          </cell>
        </row>
        <row r="149">
          <cell r="A149" t="str">
            <v>1.138</v>
          </cell>
          <cell r="B149" t="str">
            <v>Moldura de gêsso</v>
          </cell>
          <cell r="C149" t="str">
            <v>ml</v>
          </cell>
          <cell r="D149">
            <v>27</v>
          </cell>
          <cell r="E149">
            <v>6</v>
          </cell>
          <cell r="G149">
            <v>6</v>
          </cell>
          <cell r="H149">
            <v>162</v>
          </cell>
        </row>
        <row r="150">
          <cell r="A150" t="str">
            <v>1.139</v>
          </cell>
          <cell r="B150" t="str">
            <v xml:space="preserve">Pintura </v>
          </cell>
          <cell r="G150">
            <v>0</v>
          </cell>
          <cell r="H150">
            <v>0</v>
          </cell>
        </row>
        <row r="151">
          <cell r="A151" t="str">
            <v>1.140</v>
          </cell>
          <cell r="B151" t="str">
            <v xml:space="preserve">Pintura em paredes internas com latex acrílica sobre massa corrida em paredes novas e forro de gesso </v>
          </cell>
          <cell r="C151" t="str">
            <v>m²</v>
          </cell>
          <cell r="D151">
            <v>172.36</v>
          </cell>
          <cell r="E151">
            <v>3.11</v>
          </cell>
          <cell r="F151">
            <v>4.9800000000000004</v>
          </cell>
          <cell r="G151">
            <v>8.09</v>
          </cell>
          <cell r="H151">
            <v>1394.39</v>
          </cell>
        </row>
        <row r="152">
          <cell r="A152" t="str">
            <v>1.141</v>
          </cell>
          <cell r="B152" t="str">
            <v xml:space="preserve">Pintura em paredes internas com latex acrílica com retoque de massa corrida, onde for necessário, nas paredes tetos existentes  </v>
          </cell>
          <cell r="C152" t="str">
            <v>m²</v>
          </cell>
          <cell r="D152">
            <v>489.86</v>
          </cell>
          <cell r="E152">
            <v>2.06</v>
          </cell>
          <cell r="F152">
            <v>3.42</v>
          </cell>
          <cell r="G152">
            <v>5.48</v>
          </cell>
          <cell r="H152">
            <v>2684.43</v>
          </cell>
        </row>
        <row r="153">
          <cell r="A153" t="str">
            <v>1.142</v>
          </cell>
          <cell r="B153" t="str">
            <v>Pintura esmalte em esquadrias de madeira</v>
          </cell>
          <cell r="C153" t="str">
            <v>m²</v>
          </cell>
          <cell r="D153">
            <v>35.28</v>
          </cell>
          <cell r="E153">
            <v>5.61</v>
          </cell>
          <cell r="F153">
            <v>5.51</v>
          </cell>
          <cell r="G153">
            <v>11.120000000000001</v>
          </cell>
          <cell r="H153">
            <v>392.31</v>
          </cell>
        </row>
        <row r="154">
          <cell r="A154" t="str">
            <v>1.143</v>
          </cell>
          <cell r="B154" t="str">
            <v>Pintura esmalte em esquadrias metálicas</v>
          </cell>
          <cell r="C154" t="str">
            <v>m²</v>
          </cell>
          <cell r="D154">
            <v>8.4</v>
          </cell>
          <cell r="E154">
            <v>2.36</v>
          </cell>
          <cell r="F154">
            <v>4.53</v>
          </cell>
          <cell r="G154">
            <v>6.8900000000000006</v>
          </cell>
          <cell r="H154">
            <v>57.87</v>
          </cell>
        </row>
        <row r="155">
          <cell r="A155" t="str">
            <v>1.144</v>
          </cell>
          <cell r="B155" t="str">
            <v>Serviços Complementares</v>
          </cell>
          <cell r="G155">
            <v>0</v>
          </cell>
          <cell r="H155">
            <v>0</v>
          </cell>
        </row>
        <row r="156">
          <cell r="A156" t="str">
            <v>1.145</v>
          </cell>
          <cell r="B156" t="str">
            <v>Passa pratos - 1,2x1,00m, inclusive bancada de 1,70x0,70m</v>
          </cell>
          <cell r="C156" t="str">
            <v>ud</v>
          </cell>
          <cell r="D156">
            <v>1</v>
          </cell>
          <cell r="E156">
            <v>285</v>
          </cell>
          <cell r="F156">
            <v>70</v>
          </cell>
          <cell r="G156">
            <v>355</v>
          </cell>
          <cell r="H156">
            <v>355</v>
          </cell>
        </row>
        <row r="157">
          <cell r="A157" t="str">
            <v>1.146</v>
          </cell>
          <cell r="B157" t="str">
            <v>Bancada de granito 8,14x0,60m</v>
          </cell>
          <cell r="C157" t="str">
            <v>m²</v>
          </cell>
          <cell r="D157">
            <v>4.88</v>
          </cell>
          <cell r="E157">
            <v>185</v>
          </cell>
          <cell r="F157">
            <v>45</v>
          </cell>
          <cell r="G157">
            <v>230</v>
          </cell>
          <cell r="H157">
            <v>1122.4000000000001</v>
          </cell>
        </row>
        <row r="158">
          <cell r="A158" t="str">
            <v>1.147</v>
          </cell>
          <cell r="B158" t="str">
            <v>Cuba de aço inox</v>
          </cell>
          <cell r="C158" t="str">
            <v>ud</v>
          </cell>
          <cell r="D158">
            <v>1</v>
          </cell>
          <cell r="E158">
            <v>60</v>
          </cell>
          <cell r="G158">
            <v>60</v>
          </cell>
          <cell r="H158">
            <v>60</v>
          </cell>
        </row>
        <row r="159">
          <cell r="A159" t="str">
            <v>1.148</v>
          </cell>
          <cell r="B159" t="str">
            <v>Tanque inox</v>
          </cell>
          <cell r="C159" t="str">
            <v>ud</v>
          </cell>
          <cell r="D159">
            <v>1</v>
          </cell>
          <cell r="E159">
            <v>235</v>
          </cell>
          <cell r="F159">
            <v>13.6</v>
          </cell>
          <cell r="G159">
            <v>248.6</v>
          </cell>
          <cell r="H159">
            <v>248.6</v>
          </cell>
        </row>
        <row r="160">
          <cell r="A160" t="str">
            <v>1.149</v>
          </cell>
          <cell r="B160" t="str">
            <v>Acessórios para tanque e pia, inclusive torneiras</v>
          </cell>
          <cell r="C160" t="str">
            <v>vb</v>
          </cell>
          <cell r="D160">
            <v>1</v>
          </cell>
          <cell r="E160">
            <v>295.58</v>
          </cell>
          <cell r="F160">
            <v>43.34</v>
          </cell>
          <cell r="G160">
            <v>338.91999999999996</v>
          </cell>
          <cell r="H160">
            <v>338.92</v>
          </cell>
        </row>
        <row r="161">
          <cell r="A161" t="str">
            <v>1.150</v>
          </cell>
          <cell r="B161" t="str">
            <v>Instalações Hidro-sanitárias</v>
          </cell>
          <cell r="G161">
            <v>0</v>
          </cell>
          <cell r="H161">
            <v>0</v>
          </cell>
        </row>
        <row r="162">
          <cell r="A162" t="str">
            <v>1.151</v>
          </cell>
          <cell r="B162" t="str">
            <v>Fornecimento e instalação de vaso sanitário, incl. Válvula de descarga e acessórios</v>
          </cell>
          <cell r="C162" t="str">
            <v>ud</v>
          </cell>
          <cell r="D162">
            <v>2</v>
          </cell>
          <cell r="E162">
            <v>260.06</v>
          </cell>
          <cell r="F162">
            <v>49.7</v>
          </cell>
          <cell r="G162">
            <v>309.76</v>
          </cell>
          <cell r="H162">
            <v>619.52</v>
          </cell>
        </row>
        <row r="163">
          <cell r="A163" t="str">
            <v>1.152</v>
          </cell>
          <cell r="B163" t="str">
            <v>Bancada de granito para lavatório com 02 cubas de ebutir, inclusive acessórios (torneiras, valvulas, sifões,etc.) - 2,10x0,60m</v>
          </cell>
          <cell r="C163" t="str">
            <v>cj</v>
          </cell>
          <cell r="D163">
            <v>1</v>
          </cell>
          <cell r="E163">
            <v>560.9</v>
          </cell>
          <cell r="F163">
            <v>93.34</v>
          </cell>
          <cell r="G163">
            <v>654.24</v>
          </cell>
          <cell r="H163">
            <v>654.24</v>
          </cell>
        </row>
        <row r="164">
          <cell r="A164" t="str">
            <v>1.153</v>
          </cell>
          <cell r="B164" t="str">
            <v>Bancada de granito para lavatório com 01 cubas de ebutir, inclusive acessórios (torneira, válvula, sifão,etc.) - 0,95x0,60m</v>
          </cell>
          <cell r="C164" t="str">
            <v>cj</v>
          </cell>
          <cell r="D164">
            <v>1</v>
          </cell>
          <cell r="E164">
            <v>300.45999999999998</v>
          </cell>
          <cell r="F164">
            <v>44.47</v>
          </cell>
          <cell r="G164">
            <v>344.92999999999995</v>
          </cell>
          <cell r="H164">
            <v>344.93</v>
          </cell>
        </row>
        <row r="165">
          <cell r="A165" t="str">
            <v>1.154</v>
          </cell>
          <cell r="B165" t="str">
            <v>Mictório de louça, inclusive acessórios ( descarga automática, etc.)</v>
          </cell>
          <cell r="C165" t="str">
            <v>ud</v>
          </cell>
          <cell r="D165">
            <v>1</v>
          </cell>
          <cell r="E165">
            <v>304.19</v>
          </cell>
          <cell r="F165">
            <v>39.909999999999997</v>
          </cell>
          <cell r="G165">
            <v>344.1</v>
          </cell>
          <cell r="H165">
            <v>344.1</v>
          </cell>
        </row>
        <row r="166">
          <cell r="A166" t="str">
            <v>1.155</v>
          </cell>
          <cell r="B166" t="str">
            <v>Adequação das tubulações de água e esgôto</v>
          </cell>
          <cell r="C166" t="str">
            <v>vb</v>
          </cell>
          <cell r="D166">
            <v>1</v>
          </cell>
          <cell r="E166">
            <v>500</v>
          </cell>
          <cell r="F166">
            <v>100</v>
          </cell>
          <cell r="G166">
            <v>600</v>
          </cell>
          <cell r="H166">
            <v>600</v>
          </cell>
        </row>
        <row r="167">
          <cell r="A167" t="str">
            <v>1.156</v>
          </cell>
          <cell r="B167" t="str">
            <v>Instalações Elétricas</v>
          </cell>
          <cell r="G167">
            <v>0</v>
          </cell>
          <cell r="H167">
            <v>0</v>
          </cell>
        </row>
        <row r="168">
          <cell r="A168" t="str">
            <v>1.157</v>
          </cell>
          <cell r="B168" t="str">
            <v>Luminárias</v>
          </cell>
          <cell r="C168" t="str">
            <v>pt</v>
          </cell>
          <cell r="D168">
            <v>10</v>
          </cell>
          <cell r="E168">
            <v>150</v>
          </cell>
          <cell r="F168">
            <v>18</v>
          </cell>
          <cell r="G168">
            <v>168</v>
          </cell>
          <cell r="H168">
            <v>1680</v>
          </cell>
        </row>
        <row r="169">
          <cell r="A169" t="str">
            <v>1.158</v>
          </cell>
          <cell r="B169" t="str">
            <v>Tomadas e interruptores</v>
          </cell>
          <cell r="C169" t="str">
            <v>pt</v>
          </cell>
          <cell r="D169">
            <v>10</v>
          </cell>
          <cell r="E169">
            <v>32</v>
          </cell>
          <cell r="F169">
            <v>6.4</v>
          </cell>
          <cell r="G169">
            <v>38.4</v>
          </cell>
          <cell r="H169">
            <v>384</v>
          </cell>
        </row>
        <row r="170">
          <cell r="A170" t="str">
            <v>1.159</v>
          </cell>
          <cell r="B170" t="str">
            <v>TOTAL DO GRUPO</v>
          </cell>
          <cell r="G170">
            <v>0</v>
          </cell>
          <cell r="H170">
            <v>0</v>
          </cell>
        </row>
        <row r="171">
          <cell r="A171" t="str">
            <v>1.160</v>
          </cell>
          <cell r="G171">
            <v>0</v>
          </cell>
          <cell r="H171">
            <v>0</v>
          </cell>
        </row>
        <row r="172">
          <cell r="A172" t="str">
            <v>1.161</v>
          </cell>
          <cell r="B172" t="str">
            <v>DEPÓSITO DE MATERIAIS DE PISCINA</v>
          </cell>
          <cell r="G172">
            <v>0</v>
          </cell>
          <cell r="H172">
            <v>0</v>
          </cell>
        </row>
        <row r="173">
          <cell r="A173" t="str">
            <v>1.162</v>
          </cell>
          <cell r="B173" t="str">
            <v>Serviços Preliminares</v>
          </cell>
          <cell r="G173">
            <v>0</v>
          </cell>
          <cell r="H173">
            <v>0</v>
          </cell>
        </row>
        <row r="174">
          <cell r="A174" t="str">
            <v>1.163</v>
          </cell>
          <cell r="B174" t="str">
            <v>retirada de reboco danificado</v>
          </cell>
          <cell r="C174" t="str">
            <v>m2</v>
          </cell>
          <cell r="D174">
            <v>6</v>
          </cell>
          <cell r="F174">
            <v>2.78</v>
          </cell>
          <cell r="G174">
            <v>2.78</v>
          </cell>
          <cell r="H174">
            <v>16.68</v>
          </cell>
        </row>
        <row r="175">
          <cell r="A175" t="str">
            <v>1.164</v>
          </cell>
          <cell r="B175" t="str">
            <v>Estrutura</v>
          </cell>
          <cell r="G175">
            <v>0</v>
          </cell>
          <cell r="H175">
            <v>0</v>
          </cell>
        </row>
        <row r="176">
          <cell r="A176" t="str">
            <v>1.165</v>
          </cell>
          <cell r="B176" t="str">
            <v>concreto estrutural - fck = 180 kg/cm2</v>
          </cell>
          <cell r="C176" t="str">
            <v>m3</v>
          </cell>
          <cell r="D176">
            <v>0.66649999999999998</v>
          </cell>
          <cell r="E176">
            <v>178.3</v>
          </cell>
          <cell r="F176">
            <v>78.150000000000006</v>
          </cell>
          <cell r="G176">
            <v>256.45000000000005</v>
          </cell>
          <cell r="H176">
            <v>170.92</v>
          </cell>
        </row>
        <row r="177">
          <cell r="A177" t="str">
            <v>1.166</v>
          </cell>
          <cell r="B177" t="str">
            <v>forma comum para estrutura-utilizacao 3 vezes</v>
          </cell>
          <cell r="C177" t="str">
            <v>m2</v>
          </cell>
          <cell r="D177">
            <v>15.7294</v>
          </cell>
          <cell r="E177">
            <v>14.92</v>
          </cell>
          <cell r="F177">
            <v>13.81</v>
          </cell>
          <cell r="G177">
            <v>28.73</v>
          </cell>
          <cell r="H177">
            <v>451.9</v>
          </cell>
        </row>
        <row r="178">
          <cell r="A178" t="str">
            <v>1.167</v>
          </cell>
          <cell r="B178" t="str">
            <v>aço ca-50/60</v>
          </cell>
          <cell r="C178" t="str">
            <v>kg</v>
          </cell>
          <cell r="D178">
            <v>53.32</v>
          </cell>
          <cell r="E178">
            <v>2.7</v>
          </cell>
          <cell r="F178">
            <v>0.9</v>
          </cell>
          <cell r="G178">
            <v>3.6</v>
          </cell>
          <cell r="H178">
            <v>191.95</v>
          </cell>
        </row>
        <row r="179">
          <cell r="A179" t="str">
            <v>1.168</v>
          </cell>
          <cell r="B179" t="str">
            <v>Impermeabilização</v>
          </cell>
          <cell r="G179">
            <v>0</v>
          </cell>
          <cell r="H179">
            <v>0</v>
          </cell>
        </row>
        <row r="180">
          <cell r="A180" t="str">
            <v>1.169</v>
          </cell>
          <cell r="B180" t="str">
            <v>impermeabilização parede na divisa</v>
          </cell>
          <cell r="C180" t="str">
            <v>m2</v>
          </cell>
          <cell r="D180">
            <v>12</v>
          </cell>
          <cell r="E180">
            <v>3.7</v>
          </cell>
          <cell r="F180">
            <v>14.74</v>
          </cell>
          <cell r="G180">
            <v>18.440000000000001</v>
          </cell>
          <cell r="H180">
            <v>221.28</v>
          </cell>
        </row>
        <row r="181">
          <cell r="A181" t="str">
            <v>1.170</v>
          </cell>
          <cell r="B181" t="str">
            <v>Alvenaria</v>
          </cell>
          <cell r="G181">
            <v>0</v>
          </cell>
          <cell r="H181">
            <v>0</v>
          </cell>
        </row>
        <row r="182">
          <cell r="A182" t="str">
            <v>1.171</v>
          </cell>
          <cell r="B182" t="str">
            <v>alvenaria de tijolo 8 furos 1/2 vez</v>
          </cell>
          <cell r="C182" t="str">
            <v>m2</v>
          </cell>
          <cell r="D182">
            <v>32.519999999999996</v>
          </cell>
          <cell r="E182">
            <v>5.2</v>
          </cell>
          <cell r="F182">
            <v>9.1999999999999993</v>
          </cell>
          <cell r="G182">
            <v>14.399999999999999</v>
          </cell>
          <cell r="H182">
            <v>468.28</v>
          </cell>
        </row>
        <row r="183">
          <cell r="A183" t="str">
            <v>1.172</v>
          </cell>
          <cell r="B183" t="str">
            <v>alvenaria de elemento vazado de concreto</v>
          </cell>
          <cell r="C183" t="str">
            <v>m2</v>
          </cell>
          <cell r="D183">
            <v>4.5999999999999996</v>
          </cell>
          <cell r="E183">
            <v>34.99</v>
          </cell>
          <cell r="F183">
            <v>13.83</v>
          </cell>
          <cell r="G183">
            <v>48.82</v>
          </cell>
          <cell r="H183">
            <v>224.57</v>
          </cell>
        </row>
        <row r="184">
          <cell r="A184" t="str">
            <v>1.173</v>
          </cell>
          <cell r="B184" t="str">
            <v>Cobertura</v>
          </cell>
          <cell r="G184">
            <v>0</v>
          </cell>
          <cell r="H184">
            <v>0</v>
          </cell>
        </row>
        <row r="185">
          <cell r="A185" t="str">
            <v>1.174</v>
          </cell>
          <cell r="B185" t="str">
            <v>estrutura de madeira para telhas plan</v>
          </cell>
          <cell r="C185" t="str">
            <v>m2</v>
          </cell>
          <cell r="D185">
            <v>14</v>
          </cell>
          <cell r="E185">
            <v>12.84</v>
          </cell>
          <cell r="F185">
            <v>13.81</v>
          </cell>
          <cell r="G185">
            <v>26.65</v>
          </cell>
          <cell r="H185">
            <v>373.1</v>
          </cell>
        </row>
        <row r="186">
          <cell r="A186" t="str">
            <v>1.175</v>
          </cell>
          <cell r="B186" t="str">
            <v>cobertura com telha cerâmica do tipo plan ( semelhante a existente)</v>
          </cell>
          <cell r="C186" t="str">
            <v>m2</v>
          </cell>
          <cell r="D186">
            <v>14</v>
          </cell>
          <cell r="E186">
            <v>6.75</v>
          </cell>
          <cell r="F186">
            <v>9.48</v>
          </cell>
          <cell r="G186">
            <v>16.23</v>
          </cell>
          <cell r="H186">
            <v>227.22</v>
          </cell>
        </row>
        <row r="187">
          <cell r="A187" t="str">
            <v>1.176</v>
          </cell>
          <cell r="B187" t="str">
            <v>rufo metálico</v>
          </cell>
          <cell r="C187" t="str">
            <v>ml</v>
          </cell>
          <cell r="D187">
            <v>7.1999999999999993</v>
          </cell>
          <cell r="E187">
            <v>13.18</v>
          </cell>
          <cell r="G187">
            <v>13.18</v>
          </cell>
          <cell r="H187">
            <v>94.89</v>
          </cell>
        </row>
        <row r="188">
          <cell r="A188" t="str">
            <v>1.177</v>
          </cell>
          <cell r="B188" t="str">
            <v>Esquadrias</v>
          </cell>
          <cell r="G188">
            <v>0</v>
          </cell>
          <cell r="H188">
            <v>0</v>
          </cell>
        </row>
        <row r="189">
          <cell r="A189" t="str">
            <v>1.178</v>
          </cell>
          <cell r="B189" t="str">
            <v xml:space="preserve">porta de entrada em metal e vidro   (0,90X2,10)m    </v>
          </cell>
          <cell r="C189" t="str">
            <v>ud</v>
          </cell>
          <cell r="D189">
            <v>1</v>
          </cell>
          <cell r="E189">
            <v>323.56</v>
          </cell>
          <cell r="F189">
            <v>54.94</v>
          </cell>
          <cell r="G189">
            <v>378.5</v>
          </cell>
          <cell r="H189">
            <v>378.5</v>
          </cell>
        </row>
        <row r="190">
          <cell r="A190" t="str">
            <v>1.179</v>
          </cell>
          <cell r="B190" t="str">
            <v>Revestimento</v>
          </cell>
          <cell r="G190">
            <v>0</v>
          </cell>
          <cell r="H190">
            <v>0</v>
          </cell>
        </row>
        <row r="191">
          <cell r="A191" t="str">
            <v>1.180</v>
          </cell>
          <cell r="B191" t="str">
            <v>chapisco de cimento e areia 1:3</v>
          </cell>
          <cell r="C191" t="str">
            <v>m2</v>
          </cell>
          <cell r="D191">
            <v>65.040000000000006</v>
          </cell>
          <cell r="E191">
            <v>1.01</v>
          </cell>
          <cell r="F191">
            <v>1.99</v>
          </cell>
          <cell r="G191">
            <v>3</v>
          </cell>
          <cell r="H191">
            <v>195.12</v>
          </cell>
        </row>
        <row r="192">
          <cell r="A192" t="str">
            <v>1.181</v>
          </cell>
          <cell r="B192" t="str">
            <v>reboco paulista</v>
          </cell>
          <cell r="C192" t="str">
            <v>m2</v>
          </cell>
          <cell r="D192">
            <v>65.040000000000006</v>
          </cell>
          <cell r="E192">
            <v>3.36</v>
          </cell>
          <cell r="F192">
            <v>7.05</v>
          </cell>
          <cell r="G192">
            <v>10.41</v>
          </cell>
          <cell r="H192">
            <v>677.06</v>
          </cell>
        </row>
        <row r="193">
          <cell r="A193" t="str">
            <v>1.182</v>
          </cell>
          <cell r="B193" t="str">
            <v>Pisos</v>
          </cell>
          <cell r="G193">
            <v>0</v>
          </cell>
          <cell r="H193">
            <v>0</v>
          </cell>
        </row>
        <row r="194">
          <cell r="A194" t="str">
            <v>1.183</v>
          </cell>
          <cell r="B194" t="str">
            <v>lastro de contra piso esp. =5 cm</v>
          </cell>
          <cell r="C194" t="str">
            <v>m2</v>
          </cell>
          <cell r="D194">
            <v>11.55</v>
          </cell>
          <cell r="E194">
            <v>8</v>
          </cell>
          <cell r="F194">
            <v>8.39</v>
          </cell>
          <cell r="G194">
            <v>16.39</v>
          </cell>
          <cell r="H194">
            <v>189.3</v>
          </cell>
        </row>
        <row r="195">
          <cell r="A195" t="str">
            <v>1.184</v>
          </cell>
          <cell r="B195" t="str">
            <v xml:space="preserve">cimentado desempenado </v>
          </cell>
          <cell r="C195" t="str">
            <v>m2</v>
          </cell>
          <cell r="D195">
            <v>11.55</v>
          </cell>
          <cell r="E195">
            <v>2.27</v>
          </cell>
          <cell r="F195">
            <v>9.48</v>
          </cell>
          <cell r="G195">
            <v>11.75</v>
          </cell>
          <cell r="H195">
            <v>135.71</v>
          </cell>
        </row>
        <row r="196">
          <cell r="A196" t="str">
            <v>1.185</v>
          </cell>
          <cell r="B196" t="str">
            <v>Forro</v>
          </cell>
          <cell r="G196">
            <v>0</v>
          </cell>
          <cell r="H196">
            <v>0</v>
          </cell>
        </row>
        <row r="197">
          <cell r="A197" t="str">
            <v>1.186</v>
          </cell>
          <cell r="B197" t="str">
            <v xml:space="preserve">forro de madeira </v>
          </cell>
          <cell r="C197" t="str">
            <v>m2</v>
          </cell>
          <cell r="D197">
            <v>11.55</v>
          </cell>
          <cell r="E197">
            <v>15.32</v>
          </cell>
          <cell r="F197">
            <v>11.95</v>
          </cell>
          <cell r="G197">
            <v>27.27</v>
          </cell>
          <cell r="H197">
            <v>314.95999999999998</v>
          </cell>
        </row>
        <row r="198">
          <cell r="A198" t="str">
            <v>1.187</v>
          </cell>
          <cell r="B198" t="str">
            <v>cimalha de madeira</v>
          </cell>
          <cell r="C198" t="str">
            <v>ml</v>
          </cell>
          <cell r="D198">
            <v>13.68</v>
          </cell>
          <cell r="E198">
            <v>0.89</v>
          </cell>
          <cell r="F198">
            <v>0.9</v>
          </cell>
          <cell r="G198">
            <v>1.79</v>
          </cell>
          <cell r="H198">
            <v>24.48</v>
          </cell>
        </row>
        <row r="199">
          <cell r="A199" t="str">
            <v>1.188</v>
          </cell>
          <cell r="B199" t="str">
            <v>Pintura</v>
          </cell>
          <cell r="G199">
            <v>0</v>
          </cell>
          <cell r="H199">
            <v>0</v>
          </cell>
        </row>
        <row r="200">
          <cell r="A200" t="str">
            <v>1.189</v>
          </cell>
          <cell r="B200" t="str">
            <v>pintura acrílica com retoque de massa - 2 demãos (interna)</v>
          </cell>
          <cell r="C200" t="str">
            <v>m2</v>
          </cell>
          <cell r="D200">
            <v>38.303999999999995</v>
          </cell>
          <cell r="E200">
            <v>2.06</v>
          </cell>
          <cell r="F200">
            <v>3.42</v>
          </cell>
          <cell r="G200">
            <v>5.48</v>
          </cell>
          <cell r="H200">
            <v>209.9</v>
          </cell>
        </row>
        <row r="201">
          <cell r="A201" t="str">
            <v>1.190</v>
          </cell>
          <cell r="B201" t="str">
            <v>pintura esmalte em esquadrias metálicas</v>
          </cell>
          <cell r="C201" t="str">
            <v>m2</v>
          </cell>
          <cell r="D201">
            <v>4.7250000000000005</v>
          </cell>
          <cell r="E201">
            <v>5.61</v>
          </cell>
          <cell r="F201">
            <v>5.51</v>
          </cell>
          <cell r="G201">
            <v>11.120000000000001</v>
          </cell>
          <cell r="H201">
            <v>52.54</v>
          </cell>
        </row>
        <row r="202">
          <cell r="A202" t="str">
            <v>1.191</v>
          </cell>
          <cell r="B202" t="str">
            <v>pintura em verniz em forro de madeira e portas</v>
          </cell>
          <cell r="C202" t="str">
            <v>m2</v>
          </cell>
          <cell r="D202">
            <v>13.68</v>
          </cell>
          <cell r="E202">
            <v>2.61</v>
          </cell>
          <cell r="F202">
            <v>3.24</v>
          </cell>
          <cell r="G202">
            <v>5.85</v>
          </cell>
          <cell r="H202">
            <v>80.02</v>
          </cell>
        </row>
        <row r="203">
          <cell r="A203" t="str">
            <v>1.192</v>
          </cell>
          <cell r="B203" t="str">
            <v>pintura externa com textura acrílica aplicada a rolo</v>
          </cell>
          <cell r="C203" t="str">
            <v>m2</v>
          </cell>
          <cell r="D203">
            <v>45.5</v>
          </cell>
          <cell r="E203">
            <v>2.85</v>
          </cell>
          <cell r="F203">
            <v>2.33</v>
          </cell>
          <cell r="G203">
            <v>5.18</v>
          </cell>
          <cell r="H203">
            <v>235.69</v>
          </cell>
        </row>
        <row r="204">
          <cell r="A204" t="str">
            <v>1.193</v>
          </cell>
          <cell r="B204" t="str">
            <v>Instalações Elétricas</v>
          </cell>
          <cell r="G204">
            <v>0</v>
          </cell>
          <cell r="H204">
            <v>0</v>
          </cell>
        </row>
        <row r="205">
          <cell r="A205" t="str">
            <v>1.194</v>
          </cell>
          <cell r="B205" t="str">
            <v>instalações de pontos de tomadas</v>
          </cell>
          <cell r="C205" t="str">
            <v>ud</v>
          </cell>
          <cell r="D205">
            <v>2</v>
          </cell>
          <cell r="E205">
            <v>32</v>
          </cell>
          <cell r="F205">
            <v>6.4</v>
          </cell>
          <cell r="G205">
            <v>38.4</v>
          </cell>
          <cell r="H205">
            <v>76.8</v>
          </cell>
        </row>
        <row r="206">
          <cell r="A206" t="str">
            <v>1.195</v>
          </cell>
          <cell r="B206" t="str">
            <v xml:space="preserve">instalação de pontos de iluminação </v>
          </cell>
          <cell r="C206" t="str">
            <v>ud</v>
          </cell>
          <cell r="D206">
            <v>2</v>
          </cell>
          <cell r="E206">
            <v>90</v>
          </cell>
          <cell r="F206">
            <v>18</v>
          </cell>
          <cell r="G206">
            <v>108</v>
          </cell>
          <cell r="H206">
            <v>216</v>
          </cell>
        </row>
        <row r="207">
          <cell r="A207" t="str">
            <v>1.196</v>
          </cell>
          <cell r="B207" t="str">
            <v>instalação de interruptores</v>
          </cell>
          <cell r="C207" t="str">
            <v>ud</v>
          </cell>
          <cell r="D207">
            <v>1</v>
          </cell>
          <cell r="E207">
            <v>32</v>
          </cell>
          <cell r="F207">
            <v>6.4</v>
          </cell>
          <cell r="G207">
            <v>38.4</v>
          </cell>
          <cell r="H207">
            <v>38.4</v>
          </cell>
        </row>
        <row r="208">
          <cell r="A208" t="str">
            <v>1.197</v>
          </cell>
          <cell r="B208" t="str">
            <v>TOTAL DO GRUPO</v>
          </cell>
          <cell r="G208">
            <v>0</v>
          </cell>
          <cell r="H208">
            <v>0</v>
          </cell>
        </row>
        <row r="209">
          <cell r="A209" t="str">
            <v>1.198</v>
          </cell>
          <cell r="G209">
            <v>0</v>
          </cell>
          <cell r="H209">
            <v>0</v>
          </cell>
        </row>
        <row r="210">
          <cell r="A210" t="str">
            <v>1.199</v>
          </cell>
          <cell r="B210" t="str">
            <v xml:space="preserve">AMPLIAÇÃO E REFORMA DA CASA DO CASEIRO </v>
          </cell>
          <cell r="G210">
            <v>0</v>
          </cell>
          <cell r="H210">
            <v>0</v>
          </cell>
        </row>
        <row r="211">
          <cell r="A211" t="str">
            <v>1.200</v>
          </cell>
          <cell r="B211" t="str">
            <v>Serviços Preliminares</v>
          </cell>
          <cell r="G211">
            <v>0</v>
          </cell>
          <cell r="H211">
            <v>0</v>
          </cell>
        </row>
        <row r="212">
          <cell r="A212" t="str">
            <v>1.201</v>
          </cell>
          <cell r="B212" t="str">
            <v>tapume em chapa de madeira compensada pintada</v>
          </cell>
          <cell r="C212" t="str">
            <v>ml</v>
          </cell>
          <cell r="D212">
            <v>30</v>
          </cell>
          <cell r="E212">
            <v>25.07</v>
          </cell>
          <cell r="F212">
            <v>24.88</v>
          </cell>
          <cell r="G212">
            <v>49.95</v>
          </cell>
          <cell r="H212">
            <v>1498.5</v>
          </cell>
        </row>
        <row r="213">
          <cell r="A213" t="str">
            <v>1.202</v>
          </cell>
          <cell r="B213" t="str">
            <v>demolição de alvenaria das paredes e floreiras ,inclusive retirada de esquadrias</v>
          </cell>
          <cell r="C213" t="str">
            <v>m3</v>
          </cell>
          <cell r="D213">
            <v>6.0539999999999994</v>
          </cell>
          <cell r="F213">
            <v>12.72</v>
          </cell>
          <cell r="G213">
            <v>12.72</v>
          </cell>
          <cell r="H213">
            <v>77</v>
          </cell>
        </row>
        <row r="214">
          <cell r="A214" t="str">
            <v>1.203</v>
          </cell>
          <cell r="B214" t="str">
            <v>demolição de instalações hidro-sanitárias</v>
          </cell>
          <cell r="C214" t="str">
            <v>vb</v>
          </cell>
          <cell r="D214">
            <v>1</v>
          </cell>
          <cell r="F214">
            <v>30</v>
          </cell>
          <cell r="G214">
            <v>30</v>
          </cell>
          <cell r="H214">
            <v>30</v>
          </cell>
        </row>
        <row r="215">
          <cell r="A215" t="str">
            <v>1.204</v>
          </cell>
          <cell r="B215" t="str">
            <v>remoção de instalações elétricas</v>
          </cell>
          <cell r="C215" t="str">
            <v>vb</v>
          </cell>
          <cell r="D215">
            <v>1</v>
          </cell>
          <cell r="F215">
            <v>30</v>
          </cell>
          <cell r="G215">
            <v>30</v>
          </cell>
          <cell r="H215">
            <v>30</v>
          </cell>
        </row>
        <row r="216">
          <cell r="A216" t="str">
            <v>1.205</v>
          </cell>
          <cell r="B216" t="str">
            <v>retirada de material de demolição</v>
          </cell>
          <cell r="C216" t="str">
            <v>m3</v>
          </cell>
          <cell r="D216">
            <v>10</v>
          </cell>
          <cell r="E216">
            <v>12</v>
          </cell>
          <cell r="F216">
            <v>2.2200000000000002</v>
          </cell>
          <cell r="G216">
            <v>14.22</v>
          </cell>
          <cell r="H216">
            <v>142.19999999999999</v>
          </cell>
        </row>
        <row r="217">
          <cell r="A217" t="str">
            <v>1.206</v>
          </cell>
          <cell r="B217" t="str">
            <v xml:space="preserve">retirada do balcão da pia de cozinha </v>
          </cell>
          <cell r="C217" t="str">
            <v>ud</v>
          </cell>
          <cell r="D217">
            <v>1</v>
          </cell>
          <cell r="F217">
            <v>12.5</v>
          </cell>
          <cell r="G217">
            <v>12.5</v>
          </cell>
          <cell r="H217">
            <v>12.5</v>
          </cell>
        </row>
        <row r="218">
          <cell r="A218" t="str">
            <v>1.207</v>
          </cell>
          <cell r="B218" t="str">
            <v>retirada de reboco danificado</v>
          </cell>
          <cell r="C218" t="str">
            <v>m2</v>
          </cell>
          <cell r="D218">
            <v>27.4</v>
          </cell>
          <cell r="F218">
            <v>2.78</v>
          </cell>
          <cell r="G218">
            <v>2.78</v>
          </cell>
          <cell r="H218">
            <v>76.17</v>
          </cell>
        </row>
        <row r="219">
          <cell r="A219" t="str">
            <v>1.208</v>
          </cell>
          <cell r="B219" t="str">
            <v>demolição do piso no dormitório das crianças</v>
          </cell>
          <cell r="C219" t="str">
            <v>m2</v>
          </cell>
          <cell r="D219">
            <v>11.1</v>
          </cell>
          <cell r="F219">
            <v>5.91</v>
          </cell>
          <cell r="G219">
            <v>5.91</v>
          </cell>
          <cell r="H219">
            <v>65.599999999999994</v>
          </cell>
        </row>
        <row r="220">
          <cell r="A220" t="str">
            <v>1.209</v>
          </cell>
          <cell r="B220" t="str">
            <v>Estrutura</v>
          </cell>
          <cell r="G220">
            <v>0</v>
          </cell>
          <cell r="H220">
            <v>0</v>
          </cell>
        </row>
        <row r="221">
          <cell r="A221" t="str">
            <v>1.210</v>
          </cell>
          <cell r="B221" t="str">
            <v>concreto simples</v>
          </cell>
          <cell r="C221" t="str">
            <v>m3</v>
          </cell>
          <cell r="D221">
            <v>0.58530000000000015</v>
          </cell>
          <cell r="E221">
            <v>178.3</v>
          </cell>
          <cell r="F221">
            <v>78.150000000000006</v>
          </cell>
          <cell r="G221">
            <v>256.45000000000005</v>
          </cell>
          <cell r="H221">
            <v>150.1</v>
          </cell>
        </row>
        <row r="222">
          <cell r="A222" t="str">
            <v>1.211</v>
          </cell>
          <cell r="B222" t="str">
            <v>Forma comum</v>
          </cell>
          <cell r="C222" t="str">
            <v>m2</v>
          </cell>
          <cell r="D222">
            <v>15.96</v>
          </cell>
          <cell r="E222">
            <v>14.92</v>
          </cell>
          <cell r="F222">
            <v>13.81</v>
          </cell>
          <cell r="G222">
            <v>28.73</v>
          </cell>
          <cell r="H222">
            <v>458.53</v>
          </cell>
        </row>
        <row r="223">
          <cell r="A223" t="str">
            <v>1.212</v>
          </cell>
          <cell r="B223" t="str">
            <v>Aço CA-50/60</v>
          </cell>
          <cell r="C223" t="str">
            <v>kg</v>
          </cell>
          <cell r="D223">
            <v>58.53</v>
          </cell>
          <cell r="E223">
            <v>2.7</v>
          </cell>
          <cell r="F223">
            <v>0.9</v>
          </cell>
          <cell r="G223">
            <v>3.6</v>
          </cell>
          <cell r="H223">
            <v>210.7</v>
          </cell>
        </row>
        <row r="224">
          <cell r="A224" t="str">
            <v>1.213</v>
          </cell>
          <cell r="B224" t="str">
            <v>Imprmeabilização</v>
          </cell>
          <cell r="G224">
            <v>0</v>
          </cell>
          <cell r="H224">
            <v>0</v>
          </cell>
        </row>
        <row r="225">
          <cell r="A225" t="str">
            <v>1.214</v>
          </cell>
          <cell r="B225" t="str">
            <v>impermeabilização parede na divisa</v>
          </cell>
          <cell r="C225" t="str">
            <v>m2</v>
          </cell>
          <cell r="D225">
            <v>24</v>
          </cell>
          <cell r="E225">
            <v>3.7</v>
          </cell>
          <cell r="F225">
            <v>14.74</v>
          </cell>
          <cell r="G225">
            <v>18.440000000000001</v>
          </cell>
          <cell r="H225">
            <v>442.56</v>
          </cell>
        </row>
        <row r="226">
          <cell r="A226" t="str">
            <v>1.215</v>
          </cell>
          <cell r="B226" t="str">
            <v>impermeabilização c/argamassa 1:3 e aditivo e com</v>
          </cell>
          <cell r="G226">
            <v>0</v>
          </cell>
          <cell r="H226">
            <v>0</v>
          </cell>
        </row>
        <row r="227">
          <cell r="A227" t="str">
            <v>1.216</v>
          </cell>
          <cell r="B227" t="str">
            <v>02 demãos de neutrol 45</v>
          </cell>
          <cell r="C227" t="str">
            <v>m2</v>
          </cell>
          <cell r="D227">
            <v>4.4080000000000004</v>
          </cell>
          <cell r="E227">
            <v>5.52</v>
          </cell>
          <cell r="F227">
            <v>10.95</v>
          </cell>
          <cell r="G227">
            <v>16.47</v>
          </cell>
          <cell r="H227">
            <v>72.59</v>
          </cell>
        </row>
        <row r="228">
          <cell r="A228" t="str">
            <v>1.217</v>
          </cell>
          <cell r="B228" t="str">
            <v>Alvenaria</v>
          </cell>
          <cell r="G228">
            <v>0</v>
          </cell>
          <cell r="H228">
            <v>0</v>
          </cell>
        </row>
        <row r="229">
          <cell r="A229" t="str">
            <v>1.218</v>
          </cell>
          <cell r="B229" t="str">
            <v>alvenaria de tijolo 8 furos 1/2 vez</v>
          </cell>
          <cell r="C229" t="str">
            <v>m2</v>
          </cell>
          <cell r="D229">
            <v>40</v>
          </cell>
          <cell r="E229">
            <v>5.2</v>
          </cell>
          <cell r="F229">
            <v>9.1999999999999993</v>
          </cell>
          <cell r="G229">
            <v>14.399999999999999</v>
          </cell>
          <cell r="H229">
            <v>576</v>
          </cell>
        </row>
        <row r="230">
          <cell r="A230" t="str">
            <v>1.219</v>
          </cell>
          <cell r="B230" t="str">
            <v>Cobertura</v>
          </cell>
          <cell r="G230">
            <v>0</v>
          </cell>
          <cell r="H230">
            <v>0</v>
          </cell>
        </row>
        <row r="231">
          <cell r="A231" t="str">
            <v>1.220</v>
          </cell>
          <cell r="B231" t="str">
            <v>estrutura de madeira para telhas plan</v>
          </cell>
          <cell r="C231" t="str">
            <v>m2</v>
          </cell>
          <cell r="D231">
            <v>15</v>
          </cell>
          <cell r="E231">
            <v>12.84</v>
          </cell>
          <cell r="F231">
            <v>13.81</v>
          </cell>
          <cell r="G231">
            <v>26.65</v>
          </cell>
          <cell r="H231">
            <v>399.75</v>
          </cell>
        </row>
        <row r="232">
          <cell r="A232" t="str">
            <v>1.221</v>
          </cell>
          <cell r="B232" t="str">
            <v>cobertura com telha cerâmica do tipo plan ( semelhante a existente)</v>
          </cell>
          <cell r="C232" t="str">
            <v>m2</v>
          </cell>
          <cell r="D232">
            <v>15</v>
          </cell>
          <cell r="E232">
            <v>6.75</v>
          </cell>
          <cell r="F232">
            <v>9.48</v>
          </cell>
          <cell r="G232">
            <v>16.23</v>
          </cell>
          <cell r="H232">
            <v>243.45</v>
          </cell>
        </row>
        <row r="233">
          <cell r="A233" t="str">
            <v>1.222</v>
          </cell>
          <cell r="B233" t="str">
            <v>rufo metálico</v>
          </cell>
          <cell r="C233" t="str">
            <v>ml</v>
          </cell>
          <cell r="D233">
            <v>4</v>
          </cell>
          <cell r="E233">
            <v>13.18</v>
          </cell>
          <cell r="G233">
            <v>13.18</v>
          </cell>
          <cell r="H233">
            <v>52.72</v>
          </cell>
        </row>
        <row r="234">
          <cell r="A234" t="str">
            <v>1.223</v>
          </cell>
          <cell r="B234" t="str">
            <v>revisão geral no telhado existente</v>
          </cell>
          <cell r="C234" t="str">
            <v>m2</v>
          </cell>
          <cell r="D234">
            <v>36.729999999999997</v>
          </cell>
          <cell r="F234">
            <v>0.47</v>
          </cell>
          <cell r="G234">
            <v>0.47</v>
          </cell>
          <cell r="H234">
            <v>17.260000000000002</v>
          </cell>
        </row>
        <row r="235">
          <cell r="A235" t="str">
            <v>1.224</v>
          </cell>
          <cell r="B235" t="str">
            <v>Esquadrias</v>
          </cell>
          <cell r="G235">
            <v>0</v>
          </cell>
          <cell r="H235">
            <v>0</v>
          </cell>
        </row>
        <row r="236">
          <cell r="A236" t="str">
            <v>1.225</v>
          </cell>
          <cell r="B236" t="str">
            <v>esquadrias metálica executada conforme modelo existente - para cozinha</v>
          </cell>
          <cell r="C236" t="str">
            <v>m2</v>
          </cell>
          <cell r="D236">
            <v>1</v>
          </cell>
          <cell r="E236">
            <v>140</v>
          </cell>
          <cell r="F236">
            <v>17.87</v>
          </cell>
          <cell r="G236">
            <v>157.87</v>
          </cell>
          <cell r="H236">
            <v>157.87</v>
          </cell>
        </row>
        <row r="237">
          <cell r="A237" t="str">
            <v>1.226</v>
          </cell>
          <cell r="B237" t="str">
            <v xml:space="preserve">porta de entrada em metal e vidro   (0,80X2,10)m    </v>
          </cell>
          <cell r="C237" t="str">
            <v>ud</v>
          </cell>
          <cell r="D237">
            <v>1</v>
          </cell>
          <cell r="E237">
            <v>323.56</v>
          </cell>
          <cell r="F237">
            <v>54.94</v>
          </cell>
          <cell r="G237">
            <v>378.5</v>
          </cell>
          <cell r="H237">
            <v>378.5</v>
          </cell>
        </row>
        <row r="238">
          <cell r="A238" t="str">
            <v>1.227</v>
          </cell>
          <cell r="B238" t="str">
            <v>remanejamento de porta metálica (0,80X2,10)m - cozinha</v>
          </cell>
          <cell r="C238" t="str">
            <v>ud</v>
          </cell>
          <cell r="D238">
            <v>1</v>
          </cell>
          <cell r="F238">
            <v>33.54</v>
          </cell>
          <cell r="G238">
            <v>33.54</v>
          </cell>
          <cell r="H238">
            <v>33.54</v>
          </cell>
        </row>
        <row r="239">
          <cell r="A239" t="str">
            <v>1.228</v>
          </cell>
          <cell r="B239" t="str">
            <v>remanejamento de porta de madeira (0,80X 2,10)m - dormitório</v>
          </cell>
          <cell r="C239" t="str">
            <v>ud</v>
          </cell>
          <cell r="D239">
            <v>1</v>
          </cell>
          <cell r="F239">
            <v>35.68</v>
          </cell>
          <cell r="G239">
            <v>35.68</v>
          </cell>
          <cell r="H239">
            <v>35.68</v>
          </cell>
        </row>
        <row r="240">
          <cell r="A240" t="str">
            <v>1.229</v>
          </cell>
          <cell r="B240" t="str">
            <v>remanejamento de porta de madeira (0,60X 2,10)m - banheiro</v>
          </cell>
          <cell r="C240" t="str">
            <v>ud</v>
          </cell>
          <cell r="D240">
            <v>1</v>
          </cell>
          <cell r="F240">
            <v>35.68</v>
          </cell>
          <cell r="G240">
            <v>35.68</v>
          </cell>
          <cell r="H240">
            <v>35.68</v>
          </cell>
        </row>
        <row r="241">
          <cell r="A241" t="str">
            <v>1.230</v>
          </cell>
          <cell r="B241" t="str">
            <v>fornecimento e colocação de porta de madeira (0,80x2,10)m - dormitório das crianças</v>
          </cell>
          <cell r="C241" t="str">
            <v>ud</v>
          </cell>
          <cell r="D241">
            <v>1</v>
          </cell>
          <cell r="E241">
            <v>145.97</v>
          </cell>
          <cell r="F241">
            <v>39.22</v>
          </cell>
          <cell r="G241">
            <v>185.19</v>
          </cell>
          <cell r="H241">
            <v>185.19</v>
          </cell>
        </row>
        <row r="242">
          <cell r="A242" t="str">
            <v>1.231</v>
          </cell>
          <cell r="B242" t="str">
            <v>Revestimento</v>
          </cell>
          <cell r="G242">
            <v>0</v>
          </cell>
          <cell r="H242">
            <v>0</v>
          </cell>
        </row>
        <row r="243">
          <cell r="A243" t="str">
            <v>1.232</v>
          </cell>
          <cell r="B243" t="str">
            <v>chapisco de cimento e areia 1:3</v>
          </cell>
          <cell r="C243" t="str">
            <v>m2</v>
          </cell>
          <cell r="D243">
            <v>104.64</v>
          </cell>
          <cell r="E243">
            <v>1.01</v>
          </cell>
          <cell r="F243">
            <v>1.99</v>
          </cell>
          <cell r="G243">
            <v>3</v>
          </cell>
          <cell r="H243">
            <v>313.92</v>
          </cell>
        </row>
        <row r="244">
          <cell r="A244" t="str">
            <v>1.233</v>
          </cell>
          <cell r="B244" t="str">
            <v>reboco paulista</v>
          </cell>
          <cell r="C244" t="str">
            <v>m2</v>
          </cell>
          <cell r="D244">
            <v>78.292000000000002</v>
          </cell>
          <cell r="E244">
            <v>3.36</v>
          </cell>
          <cell r="F244">
            <v>7.05</v>
          </cell>
          <cell r="G244">
            <v>10.41</v>
          </cell>
          <cell r="H244">
            <v>815.01</v>
          </cell>
        </row>
        <row r="245">
          <cell r="A245" t="str">
            <v>1.234</v>
          </cell>
          <cell r="B245" t="str">
            <v>emboco p/assentamento de azulejo</v>
          </cell>
          <cell r="C245" t="str">
            <v>m2</v>
          </cell>
          <cell r="D245">
            <v>26.35</v>
          </cell>
          <cell r="E245">
            <v>2.13</v>
          </cell>
          <cell r="F245">
            <v>4.53</v>
          </cell>
          <cell r="G245">
            <v>6.66</v>
          </cell>
          <cell r="H245">
            <v>175.49</v>
          </cell>
        </row>
        <row r="246">
          <cell r="A246" t="str">
            <v>1.235</v>
          </cell>
          <cell r="B246" t="str">
            <v>revestimento com cerâmica  20x20cm</v>
          </cell>
          <cell r="C246" t="str">
            <v>m2</v>
          </cell>
          <cell r="D246">
            <v>26.347999999999999</v>
          </cell>
          <cell r="E246">
            <v>13.77</v>
          </cell>
          <cell r="F246">
            <v>4.5999999999999996</v>
          </cell>
          <cell r="G246">
            <v>18.369999999999997</v>
          </cell>
          <cell r="H246">
            <v>484.01</v>
          </cell>
        </row>
        <row r="247">
          <cell r="A247" t="str">
            <v>1.236</v>
          </cell>
          <cell r="B247" t="str">
            <v>Pisos</v>
          </cell>
          <cell r="G247">
            <v>0</v>
          </cell>
          <cell r="H247">
            <v>0</v>
          </cell>
        </row>
        <row r="248">
          <cell r="A248" t="str">
            <v>1.237</v>
          </cell>
          <cell r="B248" t="str">
            <v>lastro de contra piso esp. =5 cm</v>
          </cell>
          <cell r="C248" t="str">
            <v>m2</v>
          </cell>
          <cell r="D248">
            <v>21.25</v>
          </cell>
          <cell r="E248">
            <v>7.46</v>
          </cell>
          <cell r="F248">
            <v>8.91</v>
          </cell>
          <cell r="G248">
            <v>16.37</v>
          </cell>
          <cell r="H248">
            <v>347.86</v>
          </cell>
        </row>
        <row r="249">
          <cell r="A249" t="str">
            <v>1.238</v>
          </cell>
          <cell r="B249" t="str">
            <v>regularização de base com argamassa no traço 1:3</v>
          </cell>
          <cell r="G249">
            <v>0</v>
          </cell>
          <cell r="H249">
            <v>0</v>
          </cell>
        </row>
        <row r="250">
          <cell r="A250" t="str">
            <v>1.239</v>
          </cell>
          <cell r="B250" t="str">
            <v>esp.= 3cm</v>
          </cell>
          <cell r="C250" t="str">
            <v>m2</v>
          </cell>
          <cell r="D250">
            <v>21.25</v>
          </cell>
          <cell r="E250">
            <v>6.16</v>
          </cell>
          <cell r="F250">
            <v>3.34</v>
          </cell>
          <cell r="G250">
            <v>9.5</v>
          </cell>
          <cell r="H250">
            <v>201.87</v>
          </cell>
        </row>
        <row r="251">
          <cell r="A251" t="str">
            <v>1.240</v>
          </cell>
          <cell r="B251" t="str">
            <v>piso em cerâmica semelhante ao existente - complementação na cozinha e troca total no dormitório das crianças</v>
          </cell>
          <cell r="C251" t="str">
            <v>m2</v>
          </cell>
          <cell r="D251">
            <v>21.25</v>
          </cell>
          <cell r="E251">
            <v>13.77</v>
          </cell>
          <cell r="F251">
            <v>4.5999999999999996</v>
          </cell>
          <cell r="G251">
            <v>18.369999999999997</v>
          </cell>
          <cell r="H251">
            <v>390.36</v>
          </cell>
        </row>
        <row r="252">
          <cell r="A252" t="str">
            <v>1.241</v>
          </cell>
          <cell r="B252" t="str">
            <v>rodapé cerâmico no dormitório das crianças</v>
          </cell>
          <cell r="C252" t="str">
            <v>m2</v>
          </cell>
          <cell r="D252">
            <v>10.639999999999999</v>
          </cell>
          <cell r="E252">
            <v>1.25</v>
          </cell>
          <cell r="F252">
            <v>0.79</v>
          </cell>
          <cell r="G252">
            <v>2.04</v>
          </cell>
          <cell r="H252">
            <v>21.7</v>
          </cell>
        </row>
        <row r="253">
          <cell r="A253" t="str">
            <v>1.242</v>
          </cell>
          <cell r="B253" t="str">
            <v>Forro</v>
          </cell>
          <cell r="G253">
            <v>0</v>
          </cell>
          <cell r="H253">
            <v>0</v>
          </cell>
        </row>
        <row r="254">
          <cell r="A254" t="str">
            <v>1.243</v>
          </cell>
          <cell r="B254" t="str">
            <v>forro de madeira confoeme o existente</v>
          </cell>
          <cell r="C254" t="str">
            <v>m2</v>
          </cell>
          <cell r="D254">
            <v>14.55</v>
          </cell>
          <cell r="E254">
            <v>15.32</v>
          </cell>
          <cell r="F254">
            <v>11.95</v>
          </cell>
          <cell r="G254">
            <v>27.27</v>
          </cell>
          <cell r="H254">
            <v>396.77</v>
          </cell>
        </row>
        <row r="255">
          <cell r="A255" t="str">
            <v>1.244</v>
          </cell>
          <cell r="B255" t="str">
            <v>cimalha de madeira</v>
          </cell>
          <cell r="C255" t="str">
            <v>ml</v>
          </cell>
          <cell r="D255">
            <v>15.11</v>
          </cell>
          <cell r="E255">
            <v>0.89</v>
          </cell>
          <cell r="F255">
            <v>0.9</v>
          </cell>
          <cell r="G255">
            <v>1.79</v>
          </cell>
          <cell r="H255">
            <v>27.04</v>
          </cell>
        </row>
        <row r="256">
          <cell r="A256" t="str">
            <v>1.245</v>
          </cell>
          <cell r="B256" t="str">
            <v>Pintura</v>
          </cell>
          <cell r="G256">
            <v>0</v>
          </cell>
          <cell r="H256">
            <v>0</v>
          </cell>
        </row>
        <row r="257">
          <cell r="A257" t="str">
            <v>1.246</v>
          </cell>
          <cell r="B257" t="str">
            <v>pintura acrílica com retoque de massa - 2 demãos (interna)</v>
          </cell>
          <cell r="C257" t="str">
            <v>m2</v>
          </cell>
          <cell r="D257">
            <v>68.88</v>
          </cell>
          <cell r="E257">
            <v>2.06</v>
          </cell>
          <cell r="F257">
            <v>3.42</v>
          </cell>
          <cell r="G257">
            <v>5.48</v>
          </cell>
          <cell r="H257">
            <v>377.46</v>
          </cell>
        </row>
        <row r="258">
          <cell r="A258" t="str">
            <v>1.247</v>
          </cell>
          <cell r="B258" t="str">
            <v>pintura esmalte em esquadrias metálicas</v>
          </cell>
          <cell r="C258" t="str">
            <v>m2</v>
          </cell>
          <cell r="D258">
            <v>21</v>
          </cell>
          <cell r="E258">
            <v>5.61</v>
          </cell>
          <cell r="F258">
            <v>5.51</v>
          </cell>
          <cell r="G258">
            <v>11.120000000000001</v>
          </cell>
          <cell r="H258">
            <v>233.52</v>
          </cell>
        </row>
        <row r="259">
          <cell r="A259" t="str">
            <v>1.248</v>
          </cell>
          <cell r="B259" t="str">
            <v>pintura em verniz em forro de madeira e portas</v>
          </cell>
          <cell r="C259" t="str">
            <v>m2</v>
          </cell>
          <cell r="D259">
            <v>45.501999999999995</v>
          </cell>
          <cell r="E259">
            <v>2.61</v>
          </cell>
          <cell r="F259">
            <v>3.24</v>
          </cell>
          <cell r="G259">
            <v>5.85</v>
          </cell>
          <cell r="H259">
            <v>266.18</v>
          </cell>
        </row>
        <row r="260">
          <cell r="A260" t="str">
            <v>1.249</v>
          </cell>
          <cell r="B260" t="str">
            <v>pintura externa com textura acrílica aplicada a rolo</v>
          </cell>
          <cell r="C260" t="str">
            <v>m2</v>
          </cell>
          <cell r="D260">
            <v>104.77012000000001</v>
          </cell>
          <cell r="E260">
            <v>2.85</v>
          </cell>
          <cell r="F260">
            <v>2.33</v>
          </cell>
          <cell r="G260">
            <v>5.18</v>
          </cell>
          <cell r="H260">
            <v>542.70000000000005</v>
          </cell>
        </row>
        <row r="261">
          <cell r="A261" t="str">
            <v>1.250</v>
          </cell>
          <cell r="B261" t="str">
            <v>Serviços Complementares</v>
          </cell>
          <cell r="G261">
            <v>0</v>
          </cell>
          <cell r="H261">
            <v>0</v>
          </cell>
        </row>
        <row r="262">
          <cell r="A262" t="str">
            <v>1.251</v>
          </cell>
          <cell r="B262" t="str">
            <v>recolocação da bancada da cozinha</v>
          </cell>
          <cell r="C262" t="str">
            <v>ud</v>
          </cell>
          <cell r="D262">
            <v>1</v>
          </cell>
          <cell r="F262">
            <v>17.5</v>
          </cell>
          <cell r="G262">
            <v>17.5</v>
          </cell>
          <cell r="H262">
            <v>17.5</v>
          </cell>
        </row>
        <row r="263">
          <cell r="A263" t="str">
            <v>1.252</v>
          </cell>
          <cell r="B263" t="str">
            <v>Instalações Hidro-sanitárias</v>
          </cell>
          <cell r="G263">
            <v>0</v>
          </cell>
          <cell r="H263">
            <v>0</v>
          </cell>
        </row>
        <row r="264">
          <cell r="A264" t="str">
            <v>1.253</v>
          </cell>
          <cell r="B264" t="str">
            <v>prolongamento de um ponto de água e de esgoto</v>
          </cell>
          <cell r="C264" t="str">
            <v>ud</v>
          </cell>
          <cell r="D264">
            <v>1</v>
          </cell>
          <cell r="E264">
            <v>50</v>
          </cell>
          <cell r="F264">
            <v>75</v>
          </cell>
          <cell r="G264">
            <v>125</v>
          </cell>
          <cell r="H264">
            <v>125</v>
          </cell>
        </row>
        <row r="265">
          <cell r="A265" t="str">
            <v>1.254</v>
          </cell>
          <cell r="B265" t="str">
            <v>execução de caixa de gordura</v>
          </cell>
          <cell r="C265" t="str">
            <v>ud</v>
          </cell>
          <cell r="D265">
            <v>1</v>
          </cell>
          <cell r="E265">
            <v>40.700000000000003</v>
          </cell>
          <cell r="F265">
            <v>9.4499999999999993</v>
          </cell>
          <cell r="G265">
            <v>50.150000000000006</v>
          </cell>
          <cell r="H265">
            <v>50.15</v>
          </cell>
        </row>
        <row r="266">
          <cell r="A266" t="str">
            <v>1.255</v>
          </cell>
          <cell r="B266" t="str">
            <v>revisão geral das instalações hidro sanitárias</v>
          </cell>
          <cell r="C266" t="str">
            <v>vb</v>
          </cell>
          <cell r="D266">
            <v>1</v>
          </cell>
          <cell r="E266">
            <v>100</v>
          </cell>
          <cell r="F266">
            <v>100</v>
          </cell>
          <cell r="G266">
            <v>200</v>
          </cell>
          <cell r="H266">
            <v>200</v>
          </cell>
        </row>
        <row r="267">
          <cell r="A267" t="str">
            <v>1.256</v>
          </cell>
          <cell r="B267" t="str">
            <v>Instalações Elétricas</v>
          </cell>
          <cell r="G267">
            <v>0</v>
          </cell>
          <cell r="H267">
            <v>0</v>
          </cell>
        </row>
        <row r="268">
          <cell r="A268" t="str">
            <v>1.257</v>
          </cell>
          <cell r="B268" t="str">
            <v>instalações de pontos de tomadas</v>
          </cell>
          <cell r="C268" t="str">
            <v>ud</v>
          </cell>
          <cell r="D268">
            <v>5</v>
          </cell>
          <cell r="E268">
            <v>32</v>
          </cell>
          <cell r="F268">
            <v>6.4</v>
          </cell>
          <cell r="G268">
            <v>38.4</v>
          </cell>
          <cell r="H268">
            <v>192</v>
          </cell>
        </row>
        <row r="269">
          <cell r="A269" t="str">
            <v>1.258</v>
          </cell>
          <cell r="B269" t="str">
            <v xml:space="preserve">instalação de pontos de iluminação </v>
          </cell>
          <cell r="C269" t="str">
            <v>ud</v>
          </cell>
          <cell r="D269">
            <v>3</v>
          </cell>
          <cell r="E269">
            <v>90</v>
          </cell>
          <cell r="F269">
            <v>18</v>
          </cell>
          <cell r="G269">
            <v>108</v>
          </cell>
          <cell r="H269">
            <v>324</v>
          </cell>
        </row>
        <row r="270">
          <cell r="A270" t="str">
            <v>1.259</v>
          </cell>
          <cell r="B270" t="str">
            <v>instalação de interruptores</v>
          </cell>
          <cell r="C270" t="str">
            <v>ud</v>
          </cell>
          <cell r="D270">
            <v>3</v>
          </cell>
          <cell r="E270">
            <v>32</v>
          </cell>
          <cell r="F270">
            <v>6.4</v>
          </cell>
          <cell r="G270">
            <v>38.4</v>
          </cell>
          <cell r="H270">
            <v>115.2</v>
          </cell>
        </row>
        <row r="271">
          <cell r="A271" t="str">
            <v>1.260</v>
          </cell>
          <cell r="B271" t="str">
            <v>TOTAL DO GRUPO</v>
          </cell>
          <cell r="G271">
            <v>0</v>
          </cell>
          <cell r="H271">
            <v>0</v>
          </cell>
        </row>
        <row r="272">
          <cell r="A272" t="str">
            <v>1.261</v>
          </cell>
          <cell r="G272">
            <v>0</v>
          </cell>
          <cell r="H272">
            <v>0</v>
          </cell>
        </row>
        <row r="273">
          <cell r="A273" t="str">
            <v>1.262</v>
          </cell>
          <cell r="B273" t="str">
            <v>ÁREA DE CHURRASQUEIRA</v>
          </cell>
          <cell r="G273">
            <v>0</v>
          </cell>
          <cell r="H273">
            <v>0</v>
          </cell>
        </row>
        <row r="274">
          <cell r="A274" t="str">
            <v>1.263</v>
          </cell>
          <cell r="B274" t="str">
            <v>Serviços Preliminares</v>
          </cell>
          <cell r="G274">
            <v>0</v>
          </cell>
          <cell r="H274">
            <v>0</v>
          </cell>
        </row>
        <row r="275">
          <cell r="A275" t="str">
            <v>1.264</v>
          </cell>
          <cell r="B275" t="str">
            <v>retirada de reboco danificado</v>
          </cell>
          <cell r="C275" t="str">
            <v>m2</v>
          </cell>
          <cell r="D275">
            <v>20</v>
          </cell>
          <cell r="F275">
            <v>2.78</v>
          </cell>
          <cell r="G275">
            <v>2.78</v>
          </cell>
          <cell r="H275">
            <v>55.6</v>
          </cell>
        </row>
        <row r="276">
          <cell r="A276" t="str">
            <v>1.265</v>
          </cell>
          <cell r="B276" t="str">
            <v xml:space="preserve">demolição de alvenaria das floreiras </v>
          </cell>
          <cell r="C276" t="str">
            <v>m2</v>
          </cell>
          <cell r="D276">
            <v>1.8</v>
          </cell>
          <cell r="F276">
            <v>1.9</v>
          </cell>
          <cell r="G276">
            <v>1.9</v>
          </cell>
          <cell r="H276">
            <v>3.42</v>
          </cell>
        </row>
        <row r="277">
          <cell r="A277" t="str">
            <v>1.266</v>
          </cell>
          <cell r="B277" t="str">
            <v>retirada do vigamento de madeira do pergolado</v>
          </cell>
          <cell r="C277" t="str">
            <v>vb</v>
          </cell>
          <cell r="D277">
            <v>1</v>
          </cell>
          <cell r="F277">
            <v>120</v>
          </cell>
          <cell r="G277">
            <v>120</v>
          </cell>
          <cell r="H277">
            <v>120</v>
          </cell>
        </row>
        <row r="278">
          <cell r="A278" t="str">
            <v>1.267</v>
          </cell>
          <cell r="B278" t="str">
            <v>Estrutura</v>
          </cell>
          <cell r="G278">
            <v>0</v>
          </cell>
          <cell r="H278">
            <v>0</v>
          </cell>
        </row>
        <row r="279">
          <cell r="A279" t="str">
            <v>1.268</v>
          </cell>
          <cell r="B279" t="str">
            <v>remanejamento de pilares do pergolado com recuperação dos mesmos</v>
          </cell>
          <cell r="C279" t="str">
            <v>ud</v>
          </cell>
          <cell r="D279">
            <v>8</v>
          </cell>
          <cell r="E279">
            <v>5</v>
          </cell>
          <cell r="F279">
            <v>15</v>
          </cell>
          <cell r="G279">
            <v>20</v>
          </cell>
          <cell r="H279">
            <v>160</v>
          </cell>
        </row>
        <row r="280">
          <cell r="A280" t="str">
            <v>1.269</v>
          </cell>
          <cell r="B280" t="str">
            <v>pilares de madeira semelhante aos existentes fixados na laje de piso através de peças metálicas</v>
          </cell>
          <cell r="C280" t="str">
            <v>ud</v>
          </cell>
          <cell r="D280">
            <v>2</v>
          </cell>
          <cell r="E280">
            <v>112</v>
          </cell>
          <cell r="F280">
            <v>15</v>
          </cell>
          <cell r="G280">
            <v>127</v>
          </cell>
          <cell r="H280">
            <v>254</v>
          </cell>
        </row>
        <row r="281">
          <cell r="A281" t="str">
            <v>1.270</v>
          </cell>
          <cell r="B281" t="str">
            <v>vigas de madeira para suporte da cobertura em policarbonato</v>
          </cell>
          <cell r="C281" t="str">
            <v>ml</v>
          </cell>
          <cell r="D281">
            <v>19</v>
          </cell>
          <cell r="E281">
            <v>56</v>
          </cell>
          <cell r="F281">
            <v>7.5</v>
          </cell>
          <cell r="G281">
            <v>63.5</v>
          </cell>
          <cell r="H281">
            <v>1206.5</v>
          </cell>
        </row>
        <row r="282">
          <cell r="A282" t="str">
            <v>1.271</v>
          </cell>
          <cell r="B282" t="str">
            <v>Impermeabilização</v>
          </cell>
          <cell r="G282">
            <v>0</v>
          </cell>
          <cell r="H282">
            <v>0</v>
          </cell>
        </row>
        <row r="283">
          <cell r="A283" t="str">
            <v>1.272</v>
          </cell>
          <cell r="B283" t="str">
            <v>impermeabilização parede na divisa</v>
          </cell>
          <cell r="C283" t="str">
            <v>m2</v>
          </cell>
          <cell r="D283">
            <v>32</v>
          </cell>
          <cell r="E283">
            <v>3.7</v>
          </cell>
          <cell r="F283">
            <v>14.74</v>
          </cell>
          <cell r="G283">
            <v>18.440000000000001</v>
          </cell>
          <cell r="H283">
            <v>590.08000000000004</v>
          </cell>
        </row>
        <row r="284">
          <cell r="A284" t="str">
            <v>1.273</v>
          </cell>
          <cell r="B284" t="str">
            <v>Alvenaria</v>
          </cell>
          <cell r="G284">
            <v>0</v>
          </cell>
          <cell r="H284">
            <v>0</v>
          </cell>
        </row>
        <row r="285">
          <cell r="A285" t="str">
            <v>1.274</v>
          </cell>
          <cell r="B285" t="str">
            <v>alvenaria de tijolo 8 furos 1/2 vez para balcão e floreiras</v>
          </cell>
          <cell r="C285" t="str">
            <v>m2</v>
          </cell>
          <cell r="D285">
            <v>2</v>
          </cell>
          <cell r="E285">
            <v>5.2</v>
          </cell>
          <cell r="F285">
            <v>9.1999999999999993</v>
          </cell>
          <cell r="G285">
            <v>14.399999999999999</v>
          </cell>
          <cell r="H285">
            <v>28.8</v>
          </cell>
        </row>
        <row r="286">
          <cell r="A286" t="str">
            <v>1.275</v>
          </cell>
          <cell r="B286" t="str">
            <v>Cobertura</v>
          </cell>
          <cell r="G286">
            <v>0</v>
          </cell>
          <cell r="H286">
            <v>0</v>
          </cell>
        </row>
        <row r="287">
          <cell r="A287" t="str">
            <v>1.276</v>
          </cell>
          <cell r="B287" t="str">
            <v>estrutura de madeira para telhas plan</v>
          </cell>
          <cell r="C287" t="str">
            <v>m2</v>
          </cell>
          <cell r="D287">
            <v>54.88</v>
          </cell>
          <cell r="E287">
            <v>12.84</v>
          </cell>
          <cell r="F287">
            <v>13.81</v>
          </cell>
          <cell r="G287">
            <v>26.65</v>
          </cell>
          <cell r="H287">
            <v>1462.55</v>
          </cell>
        </row>
        <row r="288">
          <cell r="A288" t="str">
            <v>1.277</v>
          </cell>
          <cell r="B288" t="str">
            <v>cobertura com telha cerâmica do tipo plan ( semelhante a existente)</v>
          </cell>
          <cell r="C288" t="str">
            <v>m2</v>
          </cell>
          <cell r="D288">
            <v>54.88</v>
          </cell>
          <cell r="E288">
            <v>6.75</v>
          </cell>
          <cell r="F288">
            <v>9.48</v>
          </cell>
          <cell r="G288">
            <v>16.23</v>
          </cell>
          <cell r="H288">
            <v>890.7</v>
          </cell>
        </row>
        <row r="289">
          <cell r="A289" t="str">
            <v>1.278</v>
          </cell>
          <cell r="B289" t="str">
            <v>rufo metálico</v>
          </cell>
          <cell r="C289" t="str">
            <v>ml</v>
          </cell>
          <cell r="D289">
            <v>7</v>
          </cell>
          <cell r="E289">
            <v>13.18</v>
          </cell>
          <cell r="G289">
            <v>13.18</v>
          </cell>
          <cell r="H289">
            <v>92.26</v>
          </cell>
        </row>
        <row r="290">
          <cell r="A290" t="str">
            <v>1.279</v>
          </cell>
          <cell r="B290" t="str">
            <v>calha em pvc</v>
          </cell>
          <cell r="C290" t="str">
            <v>ml</v>
          </cell>
          <cell r="D290">
            <v>5</v>
          </cell>
          <cell r="E290">
            <v>10</v>
          </cell>
          <cell r="F290">
            <v>5</v>
          </cell>
          <cell r="G290">
            <v>15</v>
          </cell>
          <cell r="H290">
            <v>75</v>
          </cell>
        </row>
        <row r="291">
          <cell r="A291" t="str">
            <v>1.280</v>
          </cell>
          <cell r="B291" t="str">
            <v>descida para águas pluviais inclusive conexões</v>
          </cell>
          <cell r="C291" t="str">
            <v>ml</v>
          </cell>
          <cell r="D291">
            <v>3</v>
          </cell>
          <cell r="E291">
            <v>6.04</v>
          </cell>
          <cell r="F291">
            <v>5.67</v>
          </cell>
          <cell r="G291">
            <v>11.71</v>
          </cell>
          <cell r="H291">
            <v>35.130000000000003</v>
          </cell>
        </row>
        <row r="292">
          <cell r="A292" t="str">
            <v>1.281</v>
          </cell>
          <cell r="B292" t="str">
            <v xml:space="preserve">cobertura com telha de policarbonato </v>
          </cell>
          <cell r="C292" t="str">
            <v>m2</v>
          </cell>
          <cell r="D292">
            <v>33.9</v>
          </cell>
          <cell r="E292">
            <v>46.92</v>
          </cell>
          <cell r="F292">
            <v>15</v>
          </cell>
          <cell r="G292">
            <v>61.92</v>
          </cell>
          <cell r="H292">
            <v>2099.08</v>
          </cell>
        </row>
        <row r="293">
          <cell r="A293" t="str">
            <v>1.282</v>
          </cell>
          <cell r="B293" t="str">
            <v>fechamento de oitão em madeira de lei -empenas com encaixe tipo macho-fêmea</v>
          </cell>
          <cell r="C293" t="str">
            <v>m2</v>
          </cell>
          <cell r="D293">
            <v>5.3</v>
          </cell>
          <cell r="E293">
            <v>15.32</v>
          </cell>
          <cell r="F293">
            <v>11.95</v>
          </cell>
          <cell r="G293">
            <v>27.27</v>
          </cell>
          <cell r="H293">
            <v>144.53</v>
          </cell>
        </row>
        <row r="294">
          <cell r="A294" t="str">
            <v>1.283</v>
          </cell>
          <cell r="B294" t="str">
            <v>Revestimento</v>
          </cell>
          <cell r="G294">
            <v>0</v>
          </cell>
          <cell r="H294">
            <v>0</v>
          </cell>
        </row>
        <row r="295">
          <cell r="A295" t="str">
            <v>1.284</v>
          </cell>
          <cell r="B295" t="str">
            <v>chapisco de cimento e areia 1:3</v>
          </cell>
          <cell r="C295" t="str">
            <v>m2</v>
          </cell>
          <cell r="D295">
            <v>27.2</v>
          </cell>
          <cell r="E295">
            <v>1.01</v>
          </cell>
          <cell r="F295">
            <v>1.99</v>
          </cell>
          <cell r="G295">
            <v>3</v>
          </cell>
          <cell r="H295">
            <v>81.599999999999994</v>
          </cell>
        </row>
        <row r="296">
          <cell r="A296" t="str">
            <v>1.285</v>
          </cell>
          <cell r="B296" t="str">
            <v>reboco paulista</v>
          </cell>
          <cell r="C296" t="str">
            <v>m2</v>
          </cell>
          <cell r="D296">
            <v>27.2</v>
          </cell>
          <cell r="E296">
            <v>3.36</v>
          </cell>
          <cell r="F296">
            <v>7.05</v>
          </cell>
          <cell r="G296">
            <v>10.41</v>
          </cell>
          <cell r="H296">
            <v>283.14999999999998</v>
          </cell>
        </row>
        <row r="297">
          <cell r="A297" t="str">
            <v>1.286</v>
          </cell>
          <cell r="B297" t="str">
            <v>revestimento cerâmico nas bancadas,balcão</v>
          </cell>
          <cell r="C297" t="str">
            <v>m2</v>
          </cell>
          <cell r="D297">
            <v>11.469999999999999</v>
          </cell>
          <cell r="E297">
            <v>16.53</v>
          </cell>
          <cell r="F297">
            <v>10.01</v>
          </cell>
          <cell r="G297">
            <v>26.54</v>
          </cell>
          <cell r="H297">
            <v>304.41000000000003</v>
          </cell>
        </row>
        <row r="298">
          <cell r="A298" t="str">
            <v>1.287</v>
          </cell>
          <cell r="B298" t="str">
            <v>Pisos</v>
          </cell>
          <cell r="G298">
            <v>0</v>
          </cell>
          <cell r="H298">
            <v>0</v>
          </cell>
        </row>
        <row r="299">
          <cell r="A299" t="str">
            <v>1.288</v>
          </cell>
          <cell r="B299" t="str">
            <v>lastro de contra piso esp. =5 cm</v>
          </cell>
          <cell r="C299" t="str">
            <v>m2</v>
          </cell>
          <cell r="D299">
            <v>73.13</v>
          </cell>
          <cell r="E299">
            <v>7.46</v>
          </cell>
          <cell r="F299">
            <v>8.91</v>
          </cell>
          <cell r="G299">
            <v>16.37</v>
          </cell>
          <cell r="H299">
            <v>1197.1300000000001</v>
          </cell>
        </row>
        <row r="300">
          <cell r="A300" t="str">
            <v>1.289</v>
          </cell>
          <cell r="B300" t="str">
            <v>regularização de base com argamassa no traço 1:3</v>
          </cell>
          <cell r="C300" t="str">
            <v>m2</v>
          </cell>
          <cell r="D300">
            <v>73.13</v>
          </cell>
          <cell r="E300">
            <v>6.16</v>
          </cell>
          <cell r="F300">
            <v>3.34</v>
          </cell>
          <cell r="G300">
            <v>9.5</v>
          </cell>
          <cell r="H300">
            <v>694.73</v>
          </cell>
        </row>
        <row r="301">
          <cell r="A301" t="str">
            <v>1.290</v>
          </cell>
          <cell r="B301" t="str">
            <v>piso cerâmico</v>
          </cell>
          <cell r="C301" t="str">
            <v>m2</v>
          </cell>
          <cell r="D301">
            <v>73.13</v>
          </cell>
          <cell r="E301">
            <v>31.91</v>
          </cell>
          <cell r="F301">
            <v>10.01</v>
          </cell>
          <cell r="G301">
            <v>41.92</v>
          </cell>
          <cell r="H301">
            <v>3065.6</v>
          </cell>
        </row>
        <row r="302">
          <cell r="A302" t="str">
            <v>1.291</v>
          </cell>
          <cell r="B302" t="str">
            <v>Pintura</v>
          </cell>
          <cell r="G302">
            <v>0</v>
          </cell>
          <cell r="H302">
            <v>0</v>
          </cell>
        </row>
        <row r="303">
          <cell r="A303" t="str">
            <v>1.292</v>
          </cell>
          <cell r="B303" t="str">
            <v>pintura  com textura acrílica aplicada a rolo</v>
          </cell>
          <cell r="C303" t="str">
            <v>m2</v>
          </cell>
          <cell r="D303">
            <v>68.709999999999994</v>
          </cell>
          <cell r="E303">
            <v>2.85</v>
          </cell>
          <cell r="F303">
            <v>2.33</v>
          </cell>
          <cell r="G303">
            <v>5.18</v>
          </cell>
          <cell r="H303">
            <v>355.91</v>
          </cell>
        </row>
        <row r="304">
          <cell r="A304" t="str">
            <v>1.293</v>
          </cell>
          <cell r="B304" t="str">
            <v>Instalações Elétricas</v>
          </cell>
          <cell r="G304">
            <v>0</v>
          </cell>
          <cell r="H304">
            <v>0</v>
          </cell>
        </row>
        <row r="305">
          <cell r="A305" t="str">
            <v>1.294</v>
          </cell>
          <cell r="B305" t="str">
            <v>instalações de pontos de tomadas</v>
          </cell>
          <cell r="C305" t="str">
            <v>ud</v>
          </cell>
          <cell r="D305">
            <v>5</v>
          </cell>
          <cell r="E305">
            <v>32</v>
          </cell>
          <cell r="F305">
            <v>6.4</v>
          </cell>
          <cell r="G305">
            <v>38.4</v>
          </cell>
          <cell r="H305">
            <v>192</v>
          </cell>
        </row>
        <row r="306">
          <cell r="A306" t="str">
            <v>1.295</v>
          </cell>
          <cell r="B306" t="str">
            <v xml:space="preserve">instalação de pontos de iluminação </v>
          </cell>
          <cell r="C306" t="str">
            <v>ud</v>
          </cell>
          <cell r="D306">
            <v>6</v>
          </cell>
          <cell r="E306">
            <v>90</v>
          </cell>
          <cell r="F306">
            <v>18</v>
          </cell>
          <cell r="G306">
            <v>108</v>
          </cell>
          <cell r="H306">
            <v>648</v>
          </cell>
        </row>
        <row r="307">
          <cell r="A307" t="str">
            <v>1.296</v>
          </cell>
          <cell r="B307" t="str">
            <v>instalação de interruptores</v>
          </cell>
          <cell r="C307" t="str">
            <v>ud</v>
          </cell>
          <cell r="D307">
            <v>2</v>
          </cell>
          <cell r="E307">
            <v>32</v>
          </cell>
          <cell r="F307">
            <v>6.4</v>
          </cell>
          <cell r="G307">
            <v>38.4</v>
          </cell>
          <cell r="H307">
            <v>76.8</v>
          </cell>
        </row>
        <row r="308">
          <cell r="A308" t="str">
            <v>1.297</v>
          </cell>
          <cell r="B308" t="str">
            <v>Instalações Hidro-sanitárias</v>
          </cell>
          <cell r="G308">
            <v>0</v>
          </cell>
          <cell r="H308">
            <v>0</v>
          </cell>
        </row>
        <row r="309">
          <cell r="A309" t="str">
            <v>1.298</v>
          </cell>
          <cell r="B309" t="str">
            <v>prolongamento de um ponto de água e de esgoto</v>
          </cell>
          <cell r="C309" t="str">
            <v>ud</v>
          </cell>
          <cell r="D309">
            <v>1</v>
          </cell>
          <cell r="E309">
            <v>50</v>
          </cell>
          <cell r="F309">
            <v>75</v>
          </cell>
          <cell r="G309">
            <v>125</v>
          </cell>
          <cell r="H309">
            <v>125</v>
          </cell>
        </row>
        <row r="310">
          <cell r="A310" t="str">
            <v>1.299</v>
          </cell>
          <cell r="B310" t="str">
            <v>execução de caixa de gordura</v>
          </cell>
          <cell r="C310" t="str">
            <v>ud</v>
          </cell>
          <cell r="D310">
            <v>1</v>
          </cell>
          <cell r="E310">
            <v>40.700000000000003</v>
          </cell>
          <cell r="F310">
            <v>9.4499999999999993</v>
          </cell>
          <cell r="G310">
            <v>50.150000000000006</v>
          </cell>
          <cell r="H310">
            <v>50.15</v>
          </cell>
        </row>
        <row r="311">
          <cell r="A311" t="str">
            <v>1.300</v>
          </cell>
          <cell r="B311" t="str">
            <v>Serviços complementeres</v>
          </cell>
          <cell r="G311">
            <v>0</v>
          </cell>
          <cell r="H311">
            <v>0</v>
          </cell>
        </row>
        <row r="312">
          <cell r="A312" t="str">
            <v>1.301</v>
          </cell>
          <cell r="B312" t="str">
            <v>bancada seca em granito polido largura e 60cm</v>
          </cell>
          <cell r="C312" t="str">
            <v>ml</v>
          </cell>
          <cell r="D312">
            <v>2.1</v>
          </cell>
          <cell r="E312">
            <v>125</v>
          </cell>
          <cell r="F312">
            <v>24.1</v>
          </cell>
          <cell r="G312">
            <v>149.1</v>
          </cell>
          <cell r="H312">
            <v>313.11</v>
          </cell>
        </row>
        <row r="313">
          <cell r="A313" t="str">
            <v>1.302</v>
          </cell>
          <cell r="B313" t="str">
            <v>bancada em granito polido com uma cuba inox -largura de 60cm</v>
          </cell>
          <cell r="C313" t="str">
            <v>ml</v>
          </cell>
          <cell r="D313">
            <v>2.1</v>
          </cell>
          <cell r="E313">
            <v>172.9</v>
          </cell>
          <cell r="F313">
            <v>24.1</v>
          </cell>
          <cell r="G313">
            <v>197</v>
          </cell>
          <cell r="H313">
            <v>413.7</v>
          </cell>
        </row>
        <row r="314">
          <cell r="A314" t="str">
            <v>1.303</v>
          </cell>
          <cell r="B314" t="str">
            <v>metais para cuba (válvula ,sifão e torneira)</v>
          </cell>
          <cell r="C314" t="str">
            <v>vb</v>
          </cell>
          <cell r="D314">
            <v>1</v>
          </cell>
          <cell r="E314">
            <v>145.49</v>
          </cell>
          <cell r="F314">
            <v>21.67</v>
          </cell>
          <cell r="G314">
            <v>167.16000000000003</v>
          </cell>
          <cell r="H314">
            <v>167.16</v>
          </cell>
        </row>
        <row r="315">
          <cell r="A315" t="str">
            <v>1.304</v>
          </cell>
          <cell r="B315" t="str">
            <v>tampo em granito sobre mureta de alvenaria - largura de 40cm</v>
          </cell>
          <cell r="C315" t="str">
            <v>ml</v>
          </cell>
          <cell r="D315">
            <v>2.5</v>
          </cell>
          <cell r="E315">
            <v>120</v>
          </cell>
          <cell r="F315">
            <v>22.1</v>
          </cell>
          <cell r="G315">
            <v>142.1</v>
          </cell>
          <cell r="H315">
            <v>355.25</v>
          </cell>
        </row>
        <row r="316">
          <cell r="A316" t="str">
            <v>1.305</v>
          </cell>
          <cell r="B316" t="str">
            <v>TOTAL DO GRUPO</v>
          </cell>
          <cell r="G316">
            <v>0</v>
          </cell>
          <cell r="H316">
            <v>0</v>
          </cell>
        </row>
        <row r="317">
          <cell r="A317" t="str">
            <v>1.306</v>
          </cell>
          <cell r="G317">
            <v>0</v>
          </cell>
          <cell r="H317">
            <v>0</v>
          </cell>
        </row>
        <row r="318">
          <cell r="A318" t="str">
            <v>1.307</v>
          </cell>
          <cell r="B318" t="str">
            <v>ÁREA DE SAUNA</v>
          </cell>
          <cell r="G318">
            <v>0</v>
          </cell>
          <cell r="H318">
            <v>0</v>
          </cell>
        </row>
        <row r="319">
          <cell r="A319" t="str">
            <v>1.308</v>
          </cell>
          <cell r="B319" t="str">
            <v>Serviços Preliminares</v>
          </cell>
          <cell r="G319">
            <v>0</v>
          </cell>
          <cell r="H319">
            <v>0</v>
          </cell>
        </row>
        <row r="320">
          <cell r="A320" t="str">
            <v>1.309</v>
          </cell>
          <cell r="B320" t="str">
            <v>retirada de reboco danificado</v>
          </cell>
          <cell r="C320" t="str">
            <v>m2</v>
          </cell>
          <cell r="D320">
            <v>15</v>
          </cell>
          <cell r="F320">
            <v>2.78</v>
          </cell>
          <cell r="G320">
            <v>2.78</v>
          </cell>
          <cell r="H320">
            <v>41.7</v>
          </cell>
        </row>
        <row r="321">
          <cell r="A321" t="str">
            <v>1.310</v>
          </cell>
          <cell r="B321" t="str">
            <v>Demolição de churrasqueira existente</v>
          </cell>
          <cell r="C321" t="str">
            <v>ud</v>
          </cell>
          <cell r="D321">
            <v>1</v>
          </cell>
          <cell r="F321">
            <v>75</v>
          </cell>
          <cell r="G321">
            <v>75</v>
          </cell>
          <cell r="H321">
            <v>75</v>
          </cell>
        </row>
        <row r="322">
          <cell r="A322" t="str">
            <v>1.311</v>
          </cell>
          <cell r="B322" t="str">
            <v>Retirada de folhas de portas de madeira</v>
          </cell>
          <cell r="C322" t="str">
            <v>ud</v>
          </cell>
          <cell r="D322">
            <v>3</v>
          </cell>
          <cell r="F322">
            <v>2.2000000000000002</v>
          </cell>
          <cell r="G322">
            <v>2.2000000000000002</v>
          </cell>
          <cell r="H322">
            <v>6.6</v>
          </cell>
        </row>
        <row r="323">
          <cell r="A323" t="str">
            <v>1.312</v>
          </cell>
          <cell r="B323" t="str">
            <v>retirada das bancadas de granito com possibilidade de reaproveitamento</v>
          </cell>
          <cell r="C323" t="str">
            <v>ud</v>
          </cell>
          <cell r="D323">
            <v>3</v>
          </cell>
          <cell r="F323">
            <v>15</v>
          </cell>
          <cell r="G323">
            <v>15</v>
          </cell>
          <cell r="H323">
            <v>45</v>
          </cell>
        </row>
        <row r="324">
          <cell r="A324" t="str">
            <v>1.313</v>
          </cell>
          <cell r="B324" t="str">
            <v>Retirada de forro de madeira</v>
          </cell>
          <cell r="C324" t="str">
            <v>m²</v>
          </cell>
          <cell r="D324">
            <v>36</v>
          </cell>
          <cell r="F324">
            <v>8.73</v>
          </cell>
          <cell r="G324">
            <v>8.73</v>
          </cell>
          <cell r="H324">
            <v>314.27999999999997</v>
          </cell>
        </row>
        <row r="325">
          <cell r="A325" t="str">
            <v>1.314</v>
          </cell>
          <cell r="B325" t="str">
            <v>Retirada parcial da cobertura (telhas e madeiramento)</v>
          </cell>
          <cell r="C325" t="str">
            <v>m²</v>
          </cell>
          <cell r="D325">
            <v>25</v>
          </cell>
          <cell r="F325">
            <v>5.69</v>
          </cell>
          <cell r="G325">
            <v>5.69</v>
          </cell>
          <cell r="H325">
            <v>142.25</v>
          </cell>
        </row>
        <row r="326">
          <cell r="A326" t="str">
            <v>1.315</v>
          </cell>
          <cell r="B326" t="str">
            <v>Retirada de piso existente</v>
          </cell>
          <cell r="C326" t="str">
            <v>m²</v>
          </cell>
          <cell r="D326">
            <v>22</v>
          </cell>
          <cell r="F326">
            <v>5.91</v>
          </cell>
          <cell r="G326">
            <v>5.91</v>
          </cell>
          <cell r="H326">
            <v>130.02000000000001</v>
          </cell>
        </row>
        <row r="327">
          <cell r="A327" t="str">
            <v>1.316</v>
          </cell>
          <cell r="G327">
            <v>0</v>
          </cell>
          <cell r="H327">
            <v>0</v>
          </cell>
        </row>
        <row r="328">
          <cell r="A328" t="str">
            <v>1.317</v>
          </cell>
          <cell r="B328" t="str">
            <v>Estrutura</v>
          </cell>
          <cell r="G328">
            <v>0</v>
          </cell>
          <cell r="H328">
            <v>0</v>
          </cell>
        </row>
        <row r="329">
          <cell r="A329" t="str">
            <v>1.318</v>
          </cell>
          <cell r="B329" t="str">
            <v>concreto estrutural - fck = 180 kg/cm2</v>
          </cell>
          <cell r="C329" t="str">
            <v>m3</v>
          </cell>
          <cell r="D329">
            <v>0.5</v>
          </cell>
          <cell r="E329">
            <v>178.3</v>
          </cell>
          <cell r="F329">
            <v>78.150000000000006</v>
          </cell>
          <cell r="G329">
            <v>256.45000000000005</v>
          </cell>
          <cell r="H329">
            <v>128.22</v>
          </cell>
        </row>
        <row r="330">
          <cell r="A330" t="str">
            <v>1.319</v>
          </cell>
          <cell r="B330" t="str">
            <v>forma comum para estrutura-utilizacao 3 vezes</v>
          </cell>
          <cell r="C330" t="str">
            <v>m2</v>
          </cell>
          <cell r="D330">
            <v>11.8</v>
          </cell>
          <cell r="E330">
            <v>14.92</v>
          </cell>
          <cell r="F330">
            <v>13.81</v>
          </cell>
          <cell r="G330">
            <v>28.73</v>
          </cell>
          <cell r="H330">
            <v>339.01</v>
          </cell>
        </row>
        <row r="331">
          <cell r="A331" t="str">
            <v>1.320</v>
          </cell>
          <cell r="B331" t="str">
            <v>aço ca-50/60</v>
          </cell>
          <cell r="C331" t="str">
            <v>kg</v>
          </cell>
          <cell r="D331">
            <v>40</v>
          </cell>
          <cell r="E331">
            <v>2.7</v>
          </cell>
          <cell r="F331">
            <v>0.9</v>
          </cell>
          <cell r="G331">
            <v>3.6</v>
          </cell>
          <cell r="H331">
            <v>144</v>
          </cell>
        </row>
        <row r="332">
          <cell r="A332" t="str">
            <v>1.321</v>
          </cell>
          <cell r="B332" t="str">
            <v>Laje pré-moldada para forro</v>
          </cell>
          <cell r="C332" t="str">
            <v>m²</v>
          </cell>
          <cell r="D332">
            <v>22.23</v>
          </cell>
          <cell r="E332">
            <v>24.52</v>
          </cell>
          <cell r="F332">
            <v>5.42</v>
          </cell>
          <cell r="G332">
            <v>29.939999999999998</v>
          </cell>
          <cell r="H332">
            <v>665.56</v>
          </cell>
        </row>
        <row r="333">
          <cell r="A333" t="str">
            <v>1.322</v>
          </cell>
          <cell r="B333" t="str">
            <v>Impermeabilização</v>
          </cell>
          <cell r="G333">
            <v>0</v>
          </cell>
          <cell r="H333">
            <v>0</v>
          </cell>
        </row>
        <row r="334">
          <cell r="A334" t="str">
            <v>1.323</v>
          </cell>
          <cell r="B334" t="str">
            <v>impermeabilização parede na divisa</v>
          </cell>
          <cell r="C334" t="str">
            <v>m2</v>
          </cell>
          <cell r="D334">
            <v>12</v>
          </cell>
          <cell r="E334">
            <v>3.7</v>
          </cell>
          <cell r="F334">
            <v>14.74</v>
          </cell>
          <cell r="G334">
            <v>18.440000000000001</v>
          </cell>
          <cell r="H334">
            <v>221.28</v>
          </cell>
        </row>
        <row r="335">
          <cell r="A335" t="str">
            <v>1.324</v>
          </cell>
          <cell r="B335" t="str">
            <v>Alvenaria</v>
          </cell>
          <cell r="G335">
            <v>0</v>
          </cell>
          <cell r="H335">
            <v>0</v>
          </cell>
        </row>
        <row r="336">
          <cell r="A336" t="str">
            <v>1.325</v>
          </cell>
          <cell r="B336" t="str">
            <v>alvenaria de tijolo 8 furos 1/2 vez</v>
          </cell>
          <cell r="C336" t="str">
            <v>m2</v>
          </cell>
          <cell r="D336">
            <v>40</v>
          </cell>
          <cell r="E336">
            <v>5.2</v>
          </cell>
          <cell r="F336">
            <v>9.1999999999999993</v>
          </cell>
          <cell r="G336">
            <v>14.399999999999999</v>
          </cell>
          <cell r="H336">
            <v>576</v>
          </cell>
        </row>
        <row r="337">
          <cell r="A337" t="str">
            <v>1.326</v>
          </cell>
          <cell r="B337" t="str">
            <v>Cobertura</v>
          </cell>
          <cell r="G337">
            <v>0</v>
          </cell>
          <cell r="H337">
            <v>0</v>
          </cell>
        </row>
        <row r="338">
          <cell r="A338" t="str">
            <v>1.327</v>
          </cell>
          <cell r="B338" t="str">
            <v>Recolocação do madeiramento da cobertura com substituição das peças danificadas</v>
          </cell>
          <cell r="C338" t="str">
            <v>m2</v>
          </cell>
          <cell r="D338">
            <v>25</v>
          </cell>
          <cell r="E338">
            <v>2.4300000000000002</v>
          </cell>
          <cell r="F338">
            <v>11.04</v>
          </cell>
          <cell r="G338">
            <v>13.469999999999999</v>
          </cell>
          <cell r="H338">
            <v>336.75</v>
          </cell>
        </row>
        <row r="339">
          <cell r="A339" t="str">
            <v>1.328</v>
          </cell>
          <cell r="B339" t="str">
            <v>Recolocação da cobertura com telhas tipo "plan" com substituição das telhas danificadas</v>
          </cell>
          <cell r="C339" t="str">
            <v>m2</v>
          </cell>
          <cell r="D339">
            <v>25</v>
          </cell>
          <cell r="E339">
            <v>1.35</v>
          </cell>
          <cell r="F339">
            <v>9.48</v>
          </cell>
          <cell r="G339">
            <v>10.83</v>
          </cell>
          <cell r="H339">
            <v>270.75</v>
          </cell>
        </row>
        <row r="340">
          <cell r="A340" t="str">
            <v>1.329</v>
          </cell>
          <cell r="B340" t="str">
            <v>rufo metálico</v>
          </cell>
          <cell r="C340" t="str">
            <v>ml</v>
          </cell>
          <cell r="D340">
            <v>9.5</v>
          </cell>
          <cell r="E340">
            <v>13.18</v>
          </cell>
          <cell r="G340">
            <v>13.18</v>
          </cell>
          <cell r="H340">
            <v>125.21</v>
          </cell>
        </row>
        <row r="341">
          <cell r="A341" t="str">
            <v>1.330</v>
          </cell>
          <cell r="B341" t="str">
            <v>Esquadrias</v>
          </cell>
          <cell r="G341">
            <v>0</v>
          </cell>
          <cell r="H341">
            <v>0</v>
          </cell>
        </row>
        <row r="342">
          <cell r="A342" t="str">
            <v>1.331</v>
          </cell>
          <cell r="B342" t="str">
            <v>Janela de alumínio tipo maxim-ar com vidro</v>
          </cell>
          <cell r="C342" t="str">
            <v>m²</v>
          </cell>
          <cell r="D342">
            <v>3.5</v>
          </cell>
          <cell r="E342">
            <v>270.81</v>
          </cell>
          <cell r="F342">
            <v>17.12</v>
          </cell>
          <cell r="G342">
            <v>287.93</v>
          </cell>
          <cell r="H342">
            <v>1007.75</v>
          </cell>
        </row>
        <row r="343">
          <cell r="A343" t="str">
            <v>1.332</v>
          </cell>
          <cell r="B343" t="str">
            <v xml:space="preserve">porta de entrada em aluminio e vidro   (0,80X2,10)m    </v>
          </cell>
          <cell r="C343" t="str">
            <v>ud</v>
          </cell>
          <cell r="D343">
            <v>1</v>
          </cell>
          <cell r="E343">
            <v>315</v>
          </cell>
          <cell r="F343">
            <v>54.94</v>
          </cell>
          <cell r="G343">
            <v>369.94</v>
          </cell>
          <cell r="H343">
            <v>369.94</v>
          </cell>
        </row>
        <row r="344">
          <cell r="A344" t="str">
            <v>1.333</v>
          </cell>
          <cell r="B344" t="str">
            <v>Remanejamento da porta da sáuna antiga para a nova</v>
          </cell>
          <cell r="C344" t="str">
            <v>ud</v>
          </cell>
          <cell r="D344">
            <v>1</v>
          </cell>
          <cell r="F344">
            <v>54.94</v>
          </cell>
          <cell r="G344">
            <v>54.94</v>
          </cell>
          <cell r="H344">
            <v>54.94</v>
          </cell>
        </row>
        <row r="345">
          <cell r="A345" t="str">
            <v>1.334</v>
          </cell>
          <cell r="B345" t="str">
            <v>Colocação de folhas de porta - 0,60x2,10m (banheiros e deposito)</v>
          </cell>
          <cell r="C345" t="str">
            <v>ud</v>
          </cell>
          <cell r="D345">
            <v>3</v>
          </cell>
          <cell r="F345">
            <v>33.54</v>
          </cell>
          <cell r="G345">
            <v>33.54</v>
          </cell>
          <cell r="H345">
            <v>100.62</v>
          </cell>
        </row>
        <row r="346">
          <cell r="A346" t="str">
            <v>1.335</v>
          </cell>
          <cell r="B346" t="str">
            <v>Revestimento</v>
          </cell>
          <cell r="G346">
            <v>0</v>
          </cell>
          <cell r="H346">
            <v>0</v>
          </cell>
        </row>
        <row r="347">
          <cell r="A347" t="str">
            <v>1.336</v>
          </cell>
          <cell r="B347" t="str">
            <v>chapisco de cimento e areia 1:3</v>
          </cell>
          <cell r="C347" t="str">
            <v>m2</v>
          </cell>
          <cell r="D347">
            <v>115</v>
          </cell>
          <cell r="E347">
            <v>1.01</v>
          </cell>
          <cell r="F347">
            <v>1.99</v>
          </cell>
          <cell r="G347">
            <v>3</v>
          </cell>
          <cell r="H347">
            <v>345</v>
          </cell>
        </row>
        <row r="348">
          <cell r="A348" t="str">
            <v>1.337</v>
          </cell>
          <cell r="B348" t="str">
            <v>reboco paulista</v>
          </cell>
          <cell r="C348" t="str">
            <v>m2</v>
          </cell>
          <cell r="D348">
            <v>115</v>
          </cell>
          <cell r="E348">
            <v>3.36</v>
          </cell>
          <cell r="F348">
            <v>7.05</v>
          </cell>
          <cell r="G348">
            <v>10.41</v>
          </cell>
          <cell r="H348">
            <v>1197.1500000000001</v>
          </cell>
        </row>
        <row r="349">
          <cell r="A349" t="str">
            <v>1.338</v>
          </cell>
          <cell r="B349" t="str">
            <v>revestimento com cerâmica  20x20cm</v>
          </cell>
          <cell r="C349" t="str">
            <v>m²</v>
          </cell>
          <cell r="D349">
            <v>45</v>
          </cell>
          <cell r="E349">
            <v>13.77</v>
          </cell>
          <cell r="F349">
            <v>4.5999999999999996</v>
          </cell>
          <cell r="G349">
            <v>18.369999999999997</v>
          </cell>
          <cell r="H349">
            <v>826.65</v>
          </cell>
        </row>
        <row r="350">
          <cell r="A350" t="str">
            <v>1.339</v>
          </cell>
          <cell r="B350" t="str">
            <v>Pisos</v>
          </cell>
          <cell r="G350">
            <v>0</v>
          </cell>
          <cell r="H350">
            <v>0</v>
          </cell>
        </row>
        <row r="351">
          <cell r="A351" t="str">
            <v>1.340</v>
          </cell>
          <cell r="B351" t="str">
            <v>Degraus (escadas)</v>
          </cell>
          <cell r="C351" t="str">
            <v>ud</v>
          </cell>
          <cell r="D351">
            <v>1</v>
          </cell>
          <cell r="E351">
            <v>497.25</v>
          </cell>
          <cell r="F351">
            <v>739.58</v>
          </cell>
          <cell r="G351">
            <v>1236.83</v>
          </cell>
          <cell r="H351">
            <v>1236.83</v>
          </cell>
        </row>
        <row r="352">
          <cell r="A352" t="str">
            <v>1.341</v>
          </cell>
          <cell r="B352" t="str">
            <v>regularização de base com argamassa no traço 1:3</v>
          </cell>
          <cell r="C352" t="str">
            <v>m2</v>
          </cell>
          <cell r="D352">
            <v>15</v>
          </cell>
          <cell r="E352">
            <v>6.16</v>
          </cell>
          <cell r="F352">
            <v>3.34</v>
          </cell>
          <cell r="G352">
            <v>9.5</v>
          </cell>
          <cell r="H352">
            <v>142.5</v>
          </cell>
        </row>
        <row r="353">
          <cell r="A353" t="str">
            <v>1.342</v>
          </cell>
          <cell r="B353" t="str">
            <v>piso cerâmico anti derrapante</v>
          </cell>
          <cell r="C353" t="str">
            <v>m2</v>
          </cell>
          <cell r="D353">
            <v>15</v>
          </cell>
          <cell r="E353">
            <v>31.91</v>
          </cell>
          <cell r="F353">
            <v>10.01</v>
          </cell>
          <cell r="G353">
            <v>41.92</v>
          </cell>
          <cell r="H353">
            <v>628.79999999999995</v>
          </cell>
        </row>
        <row r="354">
          <cell r="A354" t="str">
            <v>1.343</v>
          </cell>
          <cell r="B354" t="str">
            <v>Rodapé de piso cerâmico</v>
          </cell>
          <cell r="C354" t="str">
            <v>ml</v>
          </cell>
          <cell r="D354">
            <v>12</v>
          </cell>
          <cell r="E354">
            <v>1.25</v>
          </cell>
          <cell r="F354">
            <v>0.79</v>
          </cell>
          <cell r="G354">
            <v>2.04</v>
          </cell>
          <cell r="H354">
            <v>24.48</v>
          </cell>
        </row>
        <row r="355">
          <cell r="A355" t="str">
            <v>1.344</v>
          </cell>
          <cell r="B355" t="str">
            <v>Forro</v>
          </cell>
          <cell r="G355">
            <v>0</v>
          </cell>
          <cell r="H355">
            <v>0</v>
          </cell>
        </row>
        <row r="356">
          <cell r="A356" t="str">
            <v>1.345</v>
          </cell>
          <cell r="B356" t="str">
            <v>forro de PVC (COLOCADO)</v>
          </cell>
          <cell r="C356" t="str">
            <v>m2</v>
          </cell>
          <cell r="D356">
            <v>10.5</v>
          </cell>
          <cell r="E356">
            <v>26</v>
          </cell>
          <cell r="G356">
            <v>26</v>
          </cell>
          <cell r="H356">
            <v>273</v>
          </cell>
        </row>
        <row r="357">
          <cell r="A357" t="str">
            <v>1.346</v>
          </cell>
          <cell r="B357" t="str">
            <v>Roda foro de PVC</v>
          </cell>
          <cell r="C357" t="str">
            <v>ml</v>
          </cell>
          <cell r="D357">
            <v>26</v>
          </cell>
          <cell r="E357">
            <v>2.0499999999999998</v>
          </cell>
          <cell r="G357">
            <v>2.0499999999999998</v>
          </cell>
          <cell r="H357">
            <v>53.3</v>
          </cell>
        </row>
        <row r="358">
          <cell r="A358" t="str">
            <v>1.347</v>
          </cell>
          <cell r="B358" t="str">
            <v>Pintura</v>
          </cell>
          <cell r="G358">
            <v>0</v>
          </cell>
          <cell r="H358">
            <v>0</v>
          </cell>
        </row>
        <row r="359">
          <cell r="A359" t="str">
            <v>1.348</v>
          </cell>
          <cell r="B359" t="str">
            <v>pintura acrílica com retoque de massa - 2 demãos (interna)</v>
          </cell>
          <cell r="C359" t="str">
            <v>m2</v>
          </cell>
          <cell r="D359">
            <v>38.1</v>
          </cell>
          <cell r="E359">
            <v>2.06</v>
          </cell>
          <cell r="F359">
            <v>3.42</v>
          </cell>
          <cell r="G359">
            <v>5.48</v>
          </cell>
          <cell r="H359">
            <v>208.78</v>
          </cell>
        </row>
        <row r="360">
          <cell r="A360" t="str">
            <v>1.349</v>
          </cell>
          <cell r="B360" t="str">
            <v>pintura esmalte em esquadrias de madeira</v>
          </cell>
          <cell r="C360" t="str">
            <v>m2</v>
          </cell>
          <cell r="D360">
            <v>5.0999999999999996</v>
          </cell>
          <cell r="E360">
            <v>5.61</v>
          </cell>
          <cell r="F360">
            <v>5.51</v>
          </cell>
          <cell r="G360">
            <v>11.120000000000001</v>
          </cell>
          <cell r="H360">
            <v>56.71</v>
          </cell>
        </row>
        <row r="361">
          <cell r="A361" t="str">
            <v>1.350</v>
          </cell>
          <cell r="B361" t="str">
            <v>pintura externa com textura acrílica aplicada a rolo</v>
          </cell>
          <cell r="C361" t="str">
            <v>m2</v>
          </cell>
          <cell r="D361">
            <v>28.27</v>
          </cell>
          <cell r="E361">
            <v>2.85</v>
          </cell>
          <cell r="F361">
            <v>2.33</v>
          </cell>
          <cell r="G361">
            <v>5.18</v>
          </cell>
          <cell r="H361">
            <v>146.43</v>
          </cell>
        </row>
        <row r="362">
          <cell r="A362" t="str">
            <v>1.351</v>
          </cell>
          <cell r="B362" t="str">
            <v>pintura acrílica com massa corrida acrílica a duas demãos (interna)</v>
          </cell>
          <cell r="C362" t="str">
            <v>m2</v>
          </cell>
          <cell r="D362">
            <v>50</v>
          </cell>
          <cell r="E362">
            <v>3.11</v>
          </cell>
          <cell r="F362">
            <v>4.9800000000000004</v>
          </cell>
          <cell r="G362">
            <v>8.09</v>
          </cell>
          <cell r="H362">
            <v>404.5</v>
          </cell>
        </row>
        <row r="363">
          <cell r="A363" t="str">
            <v>1.352</v>
          </cell>
          <cell r="B363" t="str">
            <v>Instalações Elétricas</v>
          </cell>
          <cell r="G363">
            <v>0</v>
          </cell>
          <cell r="H363">
            <v>0</v>
          </cell>
        </row>
        <row r="364">
          <cell r="A364" t="str">
            <v>1.353</v>
          </cell>
          <cell r="B364" t="str">
            <v>instalações de pontos de tomadas</v>
          </cell>
          <cell r="C364" t="str">
            <v>ud</v>
          </cell>
          <cell r="D364">
            <v>5</v>
          </cell>
          <cell r="E364">
            <v>32</v>
          </cell>
          <cell r="F364">
            <v>6.4</v>
          </cell>
          <cell r="G364">
            <v>38.4</v>
          </cell>
          <cell r="H364">
            <v>192</v>
          </cell>
        </row>
        <row r="365">
          <cell r="A365" t="str">
            <v>1.354</v>
          </cell>
          <cell r="B365" t="str">
            <v xml:space="preserve">instalação de pontos de iluminação </v>
          </cell>
          <cell r="C365" t="str">
            <v>ud</v>
          </cell>
          <cell r="D365">
            <v>5</v>
          </cell>
          <cell r="E365">
            <v>90</v>
          </cell>
          <cell r="F365">
            <v>18</v>
          </cell>
          <cell r="G365">
            <v>108</v>
          </cell>
          <cell r="H365">
            <v>540</v>
          </cell>
        </row>
        <row r="366">
          <cell r="A366" t="str">
            <v>1.355</v>
          </cell>
          <cell r="B366" t="str">
            <v>instalação de interruptores</v>
          </cell>
          <cell r="C366" t="str">
            <v>ud</v>
          </cell>
          <cell r="D366">
            <v>3</v>
          </cell>
          <cell r="E366">
            <v>32</v>
          </cell>
          <cell r="F366">
            <v>6.4</v>
          </cell>
          <cell r="G366">
            <v>38.4</v>
          </cell>
          <cell r="H366">
            <v>115.2</v>
          </cell>
        </row>
        <row r="367">
          <cell r="A367" t="str">
            <v>1.356</v>
          </cell>
          <cell r="B367" t="str">
            <v>TOTAL DO GRUPO</v>
          </cell>
          <cell r="G367">
            <v>0</v>
          </cell>
          <cell r="H367">
            <v>0</v>
          </cell>
        </row>
        <row r="368">
          <cell r="A368" t="str">
            <v>1.357</v>
          </cell>
          <cell r="G368">
            <v>0</v>
          </cell>
          <cell r="H368">
            <v>0</v>
          </cell>
        </row>
        <row r="369">
          <cell r="A369" t="str">
            <v>1.358</v>
          </cell>
          <cell r="B369" t="str">
            <v>REVITALIZAÇÃO DA TORRE</v>
          </cell>
          <cell r="G369">
            <v>0</v>
          </cell>
          <cell r="H369">
            <v>0</v>
          </cell>
        </row>
        <row r="370">
          <cell r="A370" t="str">
            <v>1.359</v>
          </cell>
          <cell r="B370" t="str">
            <v>Revestimento</v>
          </cell>
          <cell r="G370">
            <v>0</v>
          </cell>
          <cell r="H370">
            <v>0</v>
          </cell>
        </row>
        <row r="371">
          <cell r="A371" t="str">
            <v>1.360</v>
          </cell>
          <cell r="B371" t="str">
            <v>Substituição do revestimento cerâmico existente nas sacadas por outra de cor mais clara</v>
          </cell>
          <cell r="C371" t="str">
            <v>m²</v>
          </cell>
          <cell r="D371">
            <v>70</v>
          </cell>
          <cell r="E371">
            <v>18.440000000000001</v>
          </cell>
          <cell r="F371">
            <v>17.63</v>
          </cell>
          <cell r="G371">
            <v>36.07</v>
          </cell>
          <cell r="H371">
            <v>2524.9</v>
          </cell>
        </row>
        <row r="372">
          <cell r="A372" t="str">
            <v>1.361</v>
          </cell>
          <cell r="B372" t="str">
            <v>Cobrimento das floreiras sob janelas com placas de granito, com inclinação para fora</v>
          </cell>
          <cell r="C372" t="str">
            <v>m²</v>
          </cell>
          <cell r="D372">
            <v>128.5</v>
          </cell>
          <cell r="E372">
            <v>121.88</v>
          </cell>
          <cell r="F372">
            <v>26.8</v>
          </cell>
          <cell r="G372">
            <v>148.68</v>
          </cell>
          <cell r="H372">
            <v>19105.38</v>
          </cell>
        </row>
        <row r="373">
          <cell r="A373" t="str">
            <v>1.362</v>
          </cell>
          <cell r="B373" t="str">
            <v xml:space="preserve">Fornecimento e colocação de sistema de brise com ângulo fixo, baseado em painel modular 84R, fixado em porta paineis, formando ângulo de 45° de fabricação HUNTER DOUGLAS </v>
          </cell>
          <cell r="C373" t="str">
            <v>m²</v>
          </cell>
          <cell r="D373">
            <v>458.72</v>
          </cell>
          <cell r="E373">
            <v>190.57</v>
          </cell>
          <cell r="F373">
            <v>15</v>
          </cell>
          <cell r="G373">
            <v>205.57</v>
          </cell>
          <cell r="H373">
            <v>94299.07</v>
          </cell>
        </row>
        <row r="374">
          <cell r="A374" t="str">
            <v>1.363</v>
          </cell>
          <cell r="B374" t="str">
            <v>Fornecimento e colocação de tela na parte interna dos brises, para evitar entrada de pássaros</v>
          </cell>
          <cell r="C374" t="str">
            <v>m²</v>
          </cell>
          <cell r="D374">
            <v>458.72</v>
          </cell>
          <cell r="E374">
            <v>3</v>
          </cell>
          <cell r="F374">
            <v>2</v>
          </cell>
          <cell r="G374">
            <v>5</v>
          </cell>
          <cell r="H374">
            <v>2293.6</v>
          </cell>
        </row>
        <row r="375">
          <cell r="A375" t="str">
            <v>1.364</v>
          </cell>
          <cell r="B375" t="str">
            <v xml:space="preserve">Pintura </v>
          </cell>
          <cell r="G375">
            <v>0</v>
          </cell>
          <cell r="H375">
            <v>0</v>
          </cell>
        </row>
        <row r="376">
          <cell r="A376" t="str">
            <v>1.365</v>
          </cell>
          <cell r="B376" t="str">
            <v xml:space="preserve">Apintura externa da Torre deverá obedecer as seguintes etapas: </v>
          </cell>
          <cell r="G376">
            <v>0</v>
          </cell>
          <cell r="H376">
            <v>0</v>
          </cell>
        </row>
        <row r="377">
          <cell r="A377" t="str">
            <v>1.366</v>
          </cell>
          <cell r="B377" t="str">
            <v xml:space="preserve">a - Remoçao de parte do revestimento danificado pelas infiltrações </v>
          </cell>
          <cell r="G377">
            <v>0</v>
          </cell>
          <cell r="H377">
            <v>0</v>
          </cell>
        </row>
        <row r="378">
          <cell r="A378" t="str">
            <v>1.367</v>
          </cell>
          <cell r="B378" t="str">
            <v>b - Recuperação do revestimento danificado com argamassa pronta -uso exterior</v>
          </cell>
          <cell r="E378" t="str">
            <v xml:space="preserve"> </v>
          </cell>
          <cell r="G378" t="e">
            <v>#VALUE!</v>
          </cell>
          <cell r="H378" t="e">
            <v>#VALUE!</v>
          </cell>
        </row>
        <row r="379">
          <cell r="A379" t="str">
            <v>1.368</v>
          </cell>
          <cell r="B379" t="str">
            <v>c - Reparo das trincas e fissuras com Selatrinca e Igolflex;</v>
          </cell>
          <cell r="G379">
            <v>0</v>
          </cell>
          <cell r="H379">
            <v>0</v>
          </cell>
        </row>
        <row r="380">
          <cell r="A380" t="str">
            <v>1.369</v>
          </cell>
          <cell r="B380" t="str">
            <v>d - Aplicação de textura nos pontos calafetados;</v>
          </cell>
          <cell r="G380">
            <v>0</v>
          </cell>
          <cell r="H380">
            <v>0</v>
          </cell>
        </row>
        <row r="381">
          <cell r="A381" t="str">
            <v>1.370</v>
          </cell>
          <cell r="B381" t="str">
            <v>d - Aplicação uma demão de fundo preparador ou selador acrílico;</v>
          </cell>
          <cell r="G381">
            <v>0</v>
          </cell>
          <cell r="H381">
            <v>0</v>
          </cell>
        </row>
        <row r="382">
          <cell r="A382" t="str">
            <v>1.371</v>
          </cell>
          <cell r="B382" t="str">
            <v>e - Aplicação de silicone nas janelas</v>
          </cell>
          <cell r="G382">
            <v>0</v>
          </cell>
          <cell r="H382">
            <v>0</v>
          </cell>
        </row>
        <row r="383">
          <cell r="A383" t="str">
            <v>1.372</v>
          </cell>
          <cell r="B383" t="str">
            <v>f - Aplicação de duas demãos de latex acrílico como acabamento final;</v>
          </cell>
          <cell r="G383">
            <v>0</v>
          </cell>
          <cell r="H383">
            <v>0</v>
          </cell>
        </row>
        <row r="384">
          <cell r="A384" t="str">
            <v>1.373</v>
          </cell>
          <cell r="B384" t="str">
            <v>g - Limpeza das janelas devido a sujeiras durante os serviços.</v>
          </cell>
          <cell r="C384" t="str">
            <v>m²</v>
          </cell>
          <cell r="D384">
            <v>5024.6499999999996</v>
          </cell>
          <cell r="E384">
            <v>3.35</v>
          </cell>
          <cell r="F384">
            <v>4.5</v>
          </cell>
          <cell r="G384">
            <v>7.85</v>
          </cell>
          <cell r="H384">
            <v>39443.5</v>
          </cell>
        </row>
        <row r="385">
          <cell r="A385" t="str">
            <v>1.374</v>
          </cell>
          <cell r="B385" t="str">
            <v>Pintura do sub-solo com latex acrílica, com retoque de massa corrida, onde for necessário, nas paredes, pilares e tetos</v>
          </cell>
          <cell r="C385" t="str">
            <v>m²</v>
          </cell>
          <cell r="D385">
            <v>1578.41</v>
          </cell>
          <cell r="E385">
            <v>2.06</v>
          </cell>
          <cell r="F385">
            <v>3.42</v>
          </cell>
          <cell r="G385">
            <v>5.48</v>
          </cell>
          <cell r="H385">
            <v>8649.68</v>
          </cell>
        </row>
        <row r="386">
          <cell r="A386" t="str">
            <v>1.375</v>
          </cell>
          <cell r="B386" t="str">
            <v>Pintura das paredes das rampas de entrada de veículos com latex acrílica, com retoque de textura, onde for necessário.</v>
          </cell>
          <cell r="C386" t="str">
            <v>m²</v>
          </cell>
          <cell r="D386">
            <v>36</v>
          </cell>
          <cell r="E386">
            <v>2.06</v>
          </cell>
          <cell r="F386">
            <v>3.42</v>
          </cell>
          <cell r="G386">
            <v>5.48</v>
          </cell>
          <cell r="H386">
            <v>197.28</v>
          </cell>
        </row>
        <row r="387">
          <cell r="A387" t="str">
            <v>1.376</v>
          </cell>
          <cell r="B387" t="str">
            <v>TOTAL DO GRUPO</v>
          </cell>
          <cell r="G387">
            <v>0</v>
          </cell>
          <cell r="H387">
            <v>0</v>
          </cell>
        </row>
        <row r="388">
          <cell r="A388" t="str">
            <v>1.377</v>
          </cell>
          <cell r="G388">
            <v>0</v>
          </cell>
          <cell r="H388">
            <v>0</v>
          </cell>
        </row>
        <row r="389">
          <cell r="A389" t="str">
            <v>1.378</v>
          </cell>
          <cell r="B389" t="str">
            <v>REVITALIZAÇÃO - ÁREA EXTERNA AO REDOR DO PRÉDIO / RAMPA DE ACESSO A PISCINA</v>
          </cell>
          <cell r="G389">
            <v>0</v>
          </cell>
          <cell r="H389">
            <v>0</v>
          </cell>
        </row>
        <row r="390">
          <cell r="A390" t="str">
            <v>1.379</v>
          </cell>
          <cell r="G390">
            <v>0</v>
          </cell>
          <cell r="H390">
            <v>0</v>
          </cell>
        </row>
        <row r="391">
          <cell r="A391" t="str">
            <v>1.380</v>
          </cell>
          <cell r="B391" t="str">
            <v xml:space="preserve"> Pintura de muros obedecendo o mesmo processo da torre</v>
          </cell>
          <cell r="C391" t="str">
            <v>m2</v>
          </cell>
          <cell r="D391">
            <v>160</v>
          </cell>
          <cell r="E391">
            <v>3.35</v>
          </cell>
          <cell r="F391">
            <v>4.5</v>
          </cell>
          <cell r="G391">
            <v>7.85</v>
          </cell>
          <cell r="H391">
            <v>1256</v>
          </cell>
        </row>
        <row r="392">
          <cell r="A392" t="str">
            <v>1.381</v>
          </cell>
          <cell r="B392" t="str">
            <v xml:space="preserve">Demolição de Floreiras </v>
          </cell>
          <cell r="C392" t="str">
            <v>m2</v>
          </cell>
          <cell r="D392">
            <v>42.16</v>
          </cell>
          <cell r="F392">
            <v>2.5499999999999998</v>
          </cell>
          <cell r="G392">
            <v>2.5499999999999998</v>
          </cell>
          <cell r="H392">
            <v>107.5</v>
          </cell>
        </row>
        <row r="393">
          <cell r="A393" t="str">
            <v>1.382</v>
          </cell>
          <cell r="B393" t="str">
            <v>Demolição de pergolado na área próxima da piscina</v>
          </cell>
          <cell r="C393" t="str">
            <v>m2</v>
          </cell>
          <cell r="D393">
            <v>7.28</v>
          </cell>
          <cell r="F393">
            <v>5.69</v>
          </cell>
          <cell r="G393">
            <v>5.69</v>
          </cell>
          <cell r="H393">
            <v>41.42</v>
          </cell>
        </row>
        <row r="394">
          <cell r="A394" t="str">
            <v>1.383</v>
          </cell>
          <cell r="B394" t="str">
            <v>Rampa para pedestre com inclinação de 6,5%, em concreto, conforme projeto, inclusive revestimento cerâmico</v>
          </cell>
          <cell r="C394" t="str">
            <v>m²</v>
          </cell>
          <cell r="D394">
            <v>20.440000000000001</v>
          </cell>
          <cell r="E394">
            <v>221.53</v>
          </cell>
          <cell r="F394">
            <v>114.84</v>
          </cell>
          <cell r="G394">
            <v>336.37</v>
          </cell>
          <cell r="H394">
            <v>6875.4</v>
          </cell>
        </row>
        <row r="395">
          <cell r="A395" t="str">
            <v>1.384</v>
          </cell>
          <cell r="B395" t="str">
            <v>Remanejamento de parte do guarda corpo para o patamar de chegada da rampa</v>
          </cell>
          <cell r="C395" t="str">
            <v>ml</v>
          </cell>
          <cell r="D395">
            <v>1.6</v>
          </cell>
          <cell r="F395">
            <v>2.11</v>
          </cell>
          <cell r="G395">
            <v>2.11</v>
          </cell>
          <cell r="H395">
            <v>3.37</v>
          </cell>
        </row>
        <row r="396">
          <cell r="A396" t="str">
            <v>1.385</v>
          </cell>
          <cell r="B396" t="str">
            <v>Execução de guarda corpo conforme o existente</v>
          </cell>
          <cell r="C396" t="str">
            <v>ml</v>
          </cell>
          <cell r="D396">
            <v>1</v>
          </cell>
          <cell r="E396">
            <v>450</v>
          </cell>
          <cell r="G396">
            <v>450</v>
          </cell>
          <cell r="H396">
            <v>450</v>
          </cell>
        </row>
        <row r="397">
          <cell r="A397" t="str">
            <v>1.386</v>
          </cell>
          <cell r="B397" t="str">
            <v>Execução de Floreiras conforme projeto</v>
          </cell>
          <cell r="C397" t="str">
            <v>ml</v>
          </cell>
          <cell r="D397">
            <v>50.71</v>
          </cell>
          <cell r="E397">
            <v>6.58</v>
          </cell>
          <cell r="F397">
            <v>6.09</v>
          </cell>
          <cell r="G397">
            <v>12.67</v>
          </cell>
          <cell r="H397">
            <v>642.49</v>
          </cell>
        </row>
        <row r="398">
          <cell r="A398" t="str">
            <v>1.387</v>
          </cell>
          <cell r="B398" t="str">
            <v>Limpeza geral do revestimento em pedra pirinópolis com reparos no rejuntamento, substituição de pedras danificada e posterior inpermeabilização</v>
          </cell>
          <cell r="C398" t="str">
            <v>m2</v>
          </cell>
          <cell r="D398">
            <v>715.86</v>
          </cell>
          <cell r="E398">
            <v>2</v>
          </cell>
          <cell r="F398">
            <v>4</v>
          </cell>
          <cell r="G398">
            <v>6</v>
          </cell>
          <cell r="H398">
            <v>4295.16</v>
          </cell>
        </row>
        <row r="399">
          <cell r="A399" t="str">
            <v>1.388</v>
          </cell>
          <cell r="B399" t="str">
            <v>Remoção de entulhos, inclusive carga manual em caçambas</v>
          </cell>
          <cell r="C399" t="str">
            <v>m³</v>
          </cell>
          <cell r="D399">
            <v>30</v>
          </cell>
          <cell r="E399">
            <v>12</v>
          </cell>
          <cell r="F399">
            <v>2.2200000000000002</v>
          </cell>
          <cell r="G399">
            <v>14.22</v>
          </cell>
          <cell r="H399">
            <v>426.6</v>
          </cell>
        </row>
      </sheetData>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Resultados"/>
      <sheetName val="Inputs de Partida"/>
      <sheetName val="Inputs Simulados"/>
      <sheetName val="00. PC"/>
      <sheetName val="Resumos"/>
      <sheetName val="01. FCL Analítico"/>
      <sheetName val="09. FCL Direto"/>
      <sheetName val="02. TRIBUTOS"/>
      <sheetName val="03. D&amp;A"/>
      <sheetName val="04. CAPEX"/>
      <sheetName val="05. OPEX"/>
      <sheetName val="06. RECEITA"/>
      <sheetName val="07. INPUTS"/>
      <sheetName val="08. DRE do Projeto"/>
      <sheetName val="DFC"/>
      <sheetName val="NCG"/>
      <sheetName val="FIN LP"/>
      <sheetName val="DRE Contábil"/>
      <sheetName val="Lalur Contábil"/>
      <sheetName val="FIN CP + Resumo"/>
      <sheetName val="Balanço"/>
      <sheetName val="Cálculos Balanço"/>
    </sheetNames>
    <sheetDataSet>
      <sheetData sheetId="0"/>
      <sheetData sheetId="1"/>
      <sheetData sheetId="2"/>
      <sheetData sheetId="3">
        <row r="2">
          <cell r="V2" t="str">
            <v>Simulação</v>
          </cell>
        </row>
        <row r="3">
          <cell r="V3" t="str">
            <v>Inicial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av.caixa 2"/>
      <sheetName val="Escav.caixa 1"/>
      <sheetName val="ESCAVAÇÃO LE"/>
      <sheetName val=" ESCAVAÇÃO LD"/>
      <sheetName val="Aterro Pista"/>
      <sheetName val="Aterro PonteNorte"/>
      <sheetName val="Aterro PonteSul"/>
      <sheetName val="Sub-base e base"/>
      <sheetName val="Construção OAC (BSTC)"/>
      <sheetName val="DMT_EV"/>
      <sheetName val="CALC.DMT-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imulado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 FL.01"/>
      <sheetName val="VALOR AGREGADO - H. EXTRA FL.10"/>
    </sheetNames>
    <sheetDataSet>
      <sheetData sheetId="0" refreshError="1"/>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ão Biofármaco"/>
      <sheetName val="Treinamento"/>
      <sheetName val="Auditorias"/>
      <sheetName val="Licenças e Autorizações"/>
      <sheetName val="RNC"/>
      <sheetName val="Revalidações de Processo"/>
      <sheetName val="Qualificação"/>
      <sheetName val="Transportadoras"/>
      <sheetName val="Clientes"/>
      <sheetName val="Assuntos Regulatórios"/>
      <sheetName val="RDC 301"/>
      <sheetName val="IN 35"/>
      <sheetName val="IN 37"/>
      <sheetName val="IN 45"/>
      <sheetName val="IN 47"/>
      <sheetName val="RDC 166 CQ"/>
      <sheetName val="RE 899.63"/>
      <sheetName val="Manutenção Biofármaco"/>
      <sheetName val="Doc. Técnica"/>
      <sheetName val="Calibração-Verificação"/>
      <sheetName val="Manut_Geral"/>
      <sheetName val="Cíclotron"/>
      <sheetName val="Fastlab"/>
      <sheetName val="Theodorico"/>
      <sheetName val="Ficha Preventiva"/>
      <sheetName val="Estoque Peças"/>
      <sheetName val="Controle_Ferramentas"/>
      <sheetName val="Ações Manutenção - Adriano"/>
    </sheetNames>
    <sheetDataSet>
      <sheetData sheetId="0"/>
      <sheetData sheetId="1"/>
      <sheetData sheetId="2"/>
      <sheetData sheetId="3"/>
      <sheetData sheetId="4">
        <row r="5">
          <cell r="S5" t="str">
            <v>Finalizado</v>
          </cell>
        </row>
        <row r="6">
          <cell r="S6" t="str">
            <v>Em andamento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Glossário"/>
      <sheetName val="Cadastro da empresa"/>
      <sheetName val="Check List"/>
      <sheetName val="Gráficos Check List"/>
      <sheetName val="Check List Governança"/>
      <sheetName val="Documentos"/>
      <sheetName val="Processo"/>
      <sheetName val="Base"/>
      <sheetName val="Modelo Diagnóstico V3"/>
      <sheetName val="Documentos logística"/>
      <sheetName val="Documentos indúst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ços"/>
      <sheetName val="Orçamento"/>
      <sheetName val="Transporte"/>
      <sheetName val="Plan2"/>
    </sheetNames>
    <sheetDataSet>
      <sheetData sheetId="0">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cell r="Q4" t="str">
            <v>excluído</v>
          </cell>
          <cell r="S4" t="str">
            <v>excluído</v>
          </cell>
          <cell r="U4" t="str">
            <v>excluído</v>
          </cell>
          <cell r="W4" t="str">
            <v>excluído</v>
          </cell>
        </row>
        <row r="5">
          <cell r="A5" t="str">
            <v>1 A 00 001 05</v>
          </cell>
          <cell r="B5" t="str">
            <v>Transp. local c/ basc. 10m3 rodov. não pav (const)</v>
          </cell>
          <cell r="E5" t="str">
            <v>tkm</v>
          </cell>
          <cell r="G5">
            <v>0.31</v>
          </cell>
          <cell r="M5">
            <v>0.35</v>
          </cell>
          <cell r="O5">
            <v>0.35</v>
          </cell>
          <cell r="Q5">
            <v>0.34</v>
          </cell>
          <cell r="S5">
            <v>0.34</v>
          </cell>
          <cell r="U5">
            <v>0.34</v>
          </cell>
          <cell r="W5">
            <v>0.35</v>
          </cell>
          <cell r="Y5">
            <v>0.39</v>
          </cell>
        </row>
        <row r="6">
          <cell r="A6" t="str">
            <v>1 A 00 001 06</v>
          </cell>
          <cell r="B6" t="str">
            <v>Transp. local c/ basc. 10m3 rodov. não pav (consv)</v>
          </cell>
          <cell r="E6" t="str">
            <v>tkm</v>
          </cell>
          <cell r="G6">
            <v>0.38</v>
          </cell>
          <cell r="M6">
            <v>0.42</v>
          </cell>
          <cell r="O6">
            <v>0.42</v>
          </cell>
          <cell r="Q6">
            <v>0.41</v>
          </cell>
          <cell r="S6">
            <v>0.41</v>
          </cell>
          <cell r="U6">
            <v>0.41</v>
          </cell>
          <cell r="W6">
            <v>0.42</v>
          </cell>
          <cell r="Y6">
            <v>0.34</v>
          </cell>
        </row>
        <row r="7">
          <cell r="A7" t="str">
            <v>1 A 00 001 07</v>
          </cell>
          <cell r="B7" t="str">
            <v>Transp. local c/ basc. 10m3 rodov. não pav (restr)</v>
          </cell>
          <cell r="E7" t="str">
            <v>tkm</v>
          </cell>
          <cell r="G7">
            <v>0.37</v>
          </cell>
          <cell r="M7">
            <v>0.4</v>
          </cell>
          <cell r="O7">
            <v>0.41</v>
          </cell>
          <cell r="Q7">
            <v>0.4</v>
          </cell>
          <cell r="S7">
            <v>0.4</v>
          </cell>
          <cell r="U7">
            <v>0.4</v>
          </cell>
          <cell r="W7">
            <v>0.41</v>
          </cell>
          <cell r="Y7">
            <v>0.41</v>
          </cell>
        </row>
        <row r="8">
          <cell r="A8" t="str">
            <v>1 A 00 001 08</v>
          </cell>
          <cell r="B8" t="str">
            <v>Transporte local c/ basc. p/ rocha rodov. não pav.</v>
          </cell>
          <cell r="E8" t="str">
            <v>tkm</v>
          </cell>
          <cell r="G8">
            <v>0.43</v>
          </cell>
          <cell r="M8">
            <v>0.49</v>
          </cell>
          <cell r="O8">
            <v>0.49</v>
          </cell>
          <cell r="Q8">
            <v>0.48</v>
          </cell>
          <cell r="S8">
            <v>0.48</v>
          </cell>
          <cell r="U8">
            <v>0.49</v>
          </cell>
          <cell r="W8">
            <v>0.5</v>
          </cell>
          <cell r="Y8">
            <v>0.39</v>
          </cell>
        </row>
        <row r="9">
          <cell r="A9" t="str">
            <v>1 A 00 001 40</v>
          </cell>
          <cell r="B9" t="str">
            <v>Transp. local c/ carroceria 15 t rodov. não pav.</v>
          </cell>
          <cell r="E9" t="str">
            <v>tkm</v>
          </cell>
          <cell r="G9">
            <v>0.4</v>
          </cell>
          <cell r="M9">
            <v>0.44</v>
          </cell>
          <cell r="O9">
            <v>0.45</v>
          </cell>
          <cell r="Q9">
            <v>0.44</v>
          </cell>
          <cell r="S9">
            <v>0.44</v>
          </cell>
          <cell r="U9">
            <v>0.44</v>
          </cell>
          <cell r="W9">
            <v>0.45</v>
          </cell>
          <cell r="Y9">
            <v>0.48</v>
          </cell>
        </row>
        <row r="10">
          <cell r="A10" t="str">
            <v>1 A 00 001 41</v>
          </cell>
          <cell r="B10" t="str">
            <v>Transporte local c/ carroceria 4t rodov. não pav.</v>
          </cell>
          <cell r="E10" t="str">
            <v>tkm</v>
          </cell>
          <cell r="G10">
            <v>0.51</v>
          </cell>
          <cell r="M10">
            <v>0.57999999999999996</v>
          </cell>
          <cell r="O10">
            <v>0.57999999999999996</v>
          </cell>
          <cell r="Q10">
            <v>0.56999999999999995</v>
          </cell>
          <cell r="S10">
            <v>0.56999999999999995</v>
          </cell>
          <cell r="U10">
            <v>0.57999999999999996</v>
          </cell>
          <cell r="W10">
            <v>0.57999999999999996</v>
          </cell>
          <cell r="Y10">
            <v>0.43</v>
          </cell>
        </row>
        <row r="11">
          <cell r="A11" t="str">
            <v>1 A 00 001 50</v>
          </cell>
          <cell r="B11" t="str">
            <v>Transporte local c/ betoneira rodov. não pav.</v>
          </cell>
          <cell r="E11" t="str">
            <v>tkm</v>
          </cell>
          <cell r="G11">
            <v>0.46</v>
          </cell>
          <cell r="M11">
            <v>0.54</v>
          </cell>
          <cell r="O11">
            <v>0.54</v>
          </cell>
          <cell r="Q11">
            <v>0.52</v>
          </cell>
          <cell r="S11">
            <v>0.52</v>
          </cell>
          <cell r="U11">
            <v>0.54</v>
          </cell>
          <cell r="W11">
            <v>0.54</v>
          </cell>
          <cell r="Y11">
            <v>0.56000000000000005</v>
          </cell>
        </row>
        <row r="12">
          <cell r="A12" t="str">
            <v>1 A 00 001 60</v>
          </cell>
          <cell r="B12" t="str">
            <v>Transp. local c/ carroc. c/ guind. rodov. não pav.</v>
          </cell>
          <cell r="E12" t="str">
            <v>tkm</v>
          </cell>
          <cell r="G12">
            <v>0.55000000000000004</v>
          </cell>
          <cell r="M12">
            <v>0.61</v>
          </cell>
          <cell r="O12">
            <v>0.61</v>
          </cell>
          <cell r="Q12">
            <v>0.59</v>
          </cell>
          <cell r="S12">
            <v>0.59</v>
          </cell>
          <cell r="U12">
            <v>0.61</v>
          </cell>
          <cell r="W12">
            <v>0.61</v>
          </cell>
          <cell r="Y12">
            <v>0.51</v>
          </cell>
        </row>
        <row r="13">
          <cell r="A13" t="str">
            <v>1 A 00 001 90</v>
          </cell>
          <cell r="B13" t="str">
            <v>Transporte comercial c/ carroc. rodov. não pav.</v>
          </cell>
          <cell r="E13" t="str">
            <v>tkm</v>
          </cell>
          <cell r="G13">
            <v>0.24</v>
          </cell>
          <cell r="M13">
            <v>0.27</v>
          </cell>
          <cell r="O13">
            <v>0.27</v>
          </cell>
          <cell r="Q13">
            <v>0.26</v>
          </cell>
          <cell r="S13">
            <v>0.26</v>
          </cell>
          <cell r="U13">
            <v>0.26</v>
          </cell>
          <cell r="W13">
            <v>0.27</v>
          </cell>
          <cell r="Y13">
            <v>0.59</v>
          </cell>
        </row>
        <row r="14">
          <cell r="A14" t="str">
            <v>1 A 00 002 00</v>
          </cell>
          <cell r="B14" t="str">
            <v>Transporte local c/ basc. 5m3 rodov. pav.</v>
          </cell>
          <cell r="E14" t="str">
            <v>tkm</v>
          </cell>
          <cell r="G14">
            <v>0.28999999999999998</v>
          </cell>
          <cell r="M14">
            <v>0.32</v>
          </cell>
          <cell r="O14">
            <v>0.32</v>
          </cell>
          <cell r="Q14">
            <v>0.31</v>
          </cell>
          <cell r="S14">
            <v>0.31</v>
          </cell>
          <cell r="U14">
            <v>0.31</v>
          </cell>
          <cell r="W14">
            <v>0.31</v>
          </cell>
          <cell r="Y14">
            <v>0.26</v>
          </cell>
        </row>
        <row r="15">
          <cell r="A15" t="str">
            <v>1 A 00 002 03</v>
          </cell>
          <cell r="B15" t="str">
            <v>Transp. local material para remendos</v>
          </cell>
          <cell r="E15" t="str">
            <v>tkm</v>
          </cell>
          <cell r="G15">
            <v>0.56999999999999995</v>
          </cell>
          <cell r="M15">
            <v>0.66</v>
          </cell>
          <cell r="O15">
            <v>0.66</v>
          </cell>
          <cell r="Q15">
            <v>0.64</v>
          </cell>
          <cell r="S15">
            <v>0.64</v>
          </cell>
          <cell r="U15">
            <v>0.65</v>
          </cell>
          <cell r="W15">
            <v>0.65</v>
          </cell>
          <cell r="Y15">
            <v>0.27</v>
          </cell>
        </row>
        <row r="16">
          <cell r="A16" t="str">
            <v>1 A 00 002 05</v>
          </cell>
          <cell r="B16" t="str">
            <v>Transp. local c/ basc. 10m3 rodov. pav. (const)</v>
          </cell>
          <cell r="E16" t="str">
            <v>tkm</v>
          </cell>
          <cell r="G16">
            <v>0.24</v>
          </cell>
          <cell r="M16">
            <v>0.27</v>
          </cell>
          <cell r="O16">
            <v>0.27</v>
          </cell>
          <cell r="Q16">
            <v>0.26</v>
          </cell>
          <cell r="S16">
            <v>0.26</v>
          </cell>
          <cell r="U16">
            <v>0.26</v>
          </cell>
          <cell r="W16">
            <v>0.27</v>
          </cell>
          <cell r="Y16">
            <v>0.31</v>
          </cell>
        </row>
        <row r="17">
          <cell r="A17" t="str">
            <v>1 A 00 002 06</v>
          </cell>
          <cell r="B17" t="str">
            <v>Transp. local c/ basc. 10m3 rodov. pav. (consv)</v>
          </cell>
          <cell r="E17" t="str">
            <v>tkm</v>
          </cell>
          <cell r="G17">
            <v>0.28000000000000003</v>
          </cell>
          <cell r="M17">
            <v>0.31</v>
          </cell>
          <cell r="O17">
            <v>0.32</v>
          </cell>
          <cell r="Q17">
            <v>0.31</v>
          </cell>
          <cell r="S17">
            <v>0.31</v>
          </cell>
          <cell r="U17">
            <v>0.31</v>
          </cell>
          <cell r="W17">
            <v>0.32</v>
          </cell>
          <cell r="Y17">
            <v>0.63</v>
          </cell>
        </row>
        <row r="18">
          <cell r="A18" t="str">
            <v>1 A 00 002 07</v>
          </cell>
          <cell r="B18" t="str">
            <v>Transp. local c/ basc. 10m3 rodov. pav. (restr)</v>
          </cell>
          <cell r="E18" t="str">
            <v>tkm</v>
          </cell>
          <cell r="G18">
            <v>0.27</v>
          </cell>
          <cell r="M18">
            <v>0.3</v>
          </cell>
          <cell r="O18">
            <v>0.31</v>
          </cell>
          <cell r="Q18">
            <v>0.3</v>
          </cell>
          <cell r="S18">
            <v>0.3</v>
          </cell>
          <cell r="U18">
            <v>0.3</v>
          </cell>
          <cell r="W18">
            <v>0.31</v>
          </cell>
          <cell r="Y18">
            <v>0.26</v>
          </cell>
        </row>
        <row r="19">
          <cell r="A19" t="str">
            <v>1 A 00 002 08</v>
          </cell>
          <cell r="B19" t="str">
            <v>Transporte local c/ basc. p/ rocha rodov. pav.</v>
          </cell>
          <cell r="E19" t="str">
            <v>tkm</v>
          </cell>
          <cell r="G19">
            <v>0.32</v>
          </cell>
          <cell r="M19">
            <v>0.36</v>
          </cell>
          <cell r="O19">
            <v>0.37</v>
          </cell>
          <cell r="Q19">
            <v>0.36</v>
          </cell>
          <cell r="S19">
            <v>0.36</v>
          </cell>
          <cell r="U19">
            <v>0.36</v>
          </cell>
          <cell r="W19">
            <v>0.37</v>
          </cell>
          <cell r="Y19">
            <v>0.3</v>
          </cell>
        </row>
        <row r="20">
          <cell r="A20" t="str">
            <v>1 A 00 002 40</v>
          </cell>
          <cell r="B20" t="str">
            <v>Transporte local c/ carroceria 15 t rodov. pav.</v>
          </cell>
          <cell r="E20" t="str">
            <v>tkm</v>
          </cell>
          <cell r="G20">
            <v>0.3</v>
          </cell>
          <cell r="M20">
            <v>0.33</v>
          </cell>
          <cell r="O20">
            <v>0.34</v>
          </cell>
          <cell r="Q20">
            <v>0.33</v>
          </cell>
          <cell r="S20">
            <v>0.33</v>
          </cell>
          <cell r="U20">
            <v>0.33</v>
          </cell>
          <cell r="W20">
            <v>0.34</v>
          </cell>
          <cell r="Y20">
            <v>0.28999999999999998</v>
          </cell>
        </row>
        <row r="21">
          <cell r="A21" t="str">
            <v>1 A 00 002 41</v>
          </cell>
          <cell r="B21" t="str">
            <v>Transporte local c/ carroceria 4t rodov. pav.</v>
          </cell>
          <cell r="E21" t="str">
            <v>tkm</v>
          </cell>
          <cell r="G21">
            <v>0.4</v>
          </cell>
          <cell r="M21">
            <v>0.45</v>
          </cell>
          <cell r="O21">
            <v>0.45</v>
          </cell>
          <cell r="Q21">
            <v>0.44</v>
          </cell>
          <cell r="S21">
            <v>0.44</v>
          </cell>
          <cell r="U21">
            <v>0.45</v>
          </cell>
          <cell r="W21">
            <v>0.45</v>
          </cell>
          <cell r="Y21">
            <v>0.36</v>
          </cell>
        </row>
        <row r="22">
          <cell r="A22" t="str">
            <v>1 A 00 002 50</v>
          </cell>
          <cell r="B22" t="str">
            <v>Transporte local c/ betoneira rodov. pav.</v>
          </cell>
          <cell r="E22" t="str">
            <v>tkm</v>
          </cell>
          <cell r="G22">
            <v>0.34</v>
          </cell>
          <cell r="M22">
            <v>0.4</v>
          </cell>
          <cell r="O22">
            <v>0.4</v>
          </cell>
          <cell r="Q22">
            <v>0.38</v>
          </cell>
          <cell r="S22">
            <v>0.38</v>
          </cell>
          <cell r="U22">
            <v>0.4</v>
          </cell>
          <cell r="W22">
            <v>0.4</v>
          </cell>
          <cell r="Y22">
            <v>0.32</v>
          </cell>
        </row>
        <row r="23">
          <cell r="A23" t="str">
            <v>1 A 00 002 60</v>
          </cell>
          <cell r="B23" t="str">
            <v>Transp. local c/ carroceria c/ guind. rodov. pav.</v>
          </cell>
          <cell r="E23" t="str">
            <v>tkm</v>
          </cell>
          <cell r="G23">
            <v>0.49</v>
          </cell>
          <cell r="M23">
            <v>0.55000000000000004</v>
          </cell>
          <cell r="O23">
            <v>0.55000000000000004</v>
          </cell>
          <cell r="Q23">
            <v>0.53</v>
          </cell>
          <cell r="S23">
            <v>0.53</v>
          </cell>
          <cell r="U23">
            <v>0.54</v>
          </cell>
          <cell r="W23">
            <v>0.54</v>
          </cell>
          <cell r="Y23">
            <v>0.43</v>
          </cell>
        </row>
        <row r="24">
          <cell r="A24" t="str">
            <v>1 A 00 002 90</v>
          </cell>
          <cell r="B24" t="str">
            <v>Transporte comercial c/ carroceria rodov. pav.</v>
          </cell>
          <cell r="E24" t="str">
            <v>tkm</v>
          </cell>
          <cell r="G24">
            <v>0.16</v>
          </cell>
          <cell r="M24">
            <v>0.18</v>
          </cell>
          <cell r="O24">
            <v>0.18</v>
          </cell>
          <cell r="Q24">
            <v>0.17</v>
          </cell>
          <cell r="S24">
            <v>0.17</v>
          </cell>
          <cell r="U24">
            <v>0.17</v>
          </cell>
          <cell r="W24">
            <v>0.18</v>
          </cell>
          <cell r="Y24">
            <v>0.38</v>
          </cell>
        </row>
        <row r="25">
          <cell r="A25" t="str">
            <v>1 A 00 102 00</v>
          </cell>
          <cell r="B25" t="str">
            <v>Transporte local de material betuminoso</v>
          </cell>
          <cell r="E25" t="str">
            <v>tkm</v>
          </cell>
          <cell r="G25">
            <v>0.65</v>
          </cell>
          <cell r="M25">
            <v>0.73</v>
          </cell>
          <cell r="O25">
            <v>0.73</v>
          </cell>
          <cell r="Q25">
            <v>0.7</v>
          </cell>
          <cell r="S25">
            <v>0.7</v>
          </cell>
          <cell r="U25">
            <v>0.74</v>
          </cell>
          <cell r="W25">
            <v>0.74</v>
          </cell>
          <cell r="Y25">
            <v>0.52</v>
          </cell>
        </row>
        <row r="26">
          <cell r="A26" t="str">
            <v>1 A 00 112 90</v>
          </cell>
          <cell r="B26" t="str">
            <v>Transporte comercial material betuminoso a quente</v>
          </cell>
          <cell r="E26" t="str">
            <v>tkm</v>
          </cell>
          <cell r="G26">
            <v>0</v>
          </cell>
          <cell r="M26">
            <v>0</v>
          </cell>
          <cell r="O26">
            <v>0</v>
          </cell>
          <cell r="Q26">
            <v>0</v>
          </cell>
          <cell r="S26">
            <v>0</v>
          </cell>
          <cell r="U26">
            <v>0</v>
          </cell>
          <cell r="W26">
            <v>0</v>
          </cell>
          <cell r="Y26">
            <v>0.17</v>
          </cell>
        </row>
        <row r="27">
          <cell r="A27" t="str">
            <v>1 A 00 112 91</v>
          </cell>
          <cell r="B27" t="str">
            <v>Transporte comercial material betuminoso a frio</v>
          </cell>
          <cell r="E27" t="str">
            <v>tkm</v>
          </cell>
          <cell r="G27">
            <v>0</v>
          </cell>
          <cell r="M27">
            <v>0</v>
          </cell>
          <cell r="O27">
            <v>0</v>
          </cell>
          <cell r="Q27">
            <v>0</v>
          </cell>
          <cell r="S27">
            <v>0</v>
          </cell>
          <cell r="U27">
            <v>0</v>
          </cell>
          <cell r="W27">
            <v>0</v>
          </cell>
          <cell r="Y27">
            <v>0.18</v>
          </cell>
        </row>
        <row r="28">
          <cell r="A28" t="str">
            <v>1 A 00 201 70</v>
          </cell>
          <cell r="B28" t="str">
            <v>Transp. local água c/ cam. tanque rodov. não pav.</v>
          </cell>
          <cell r="E28" t="str">
            <v>tkm</v>
          </cell>
          <cell r="G28">
            <v>0.44</v>
          </cell>
          <cell r="M28">
            <v>0.49</v>
          </cell>
          <cell r="O28">
            <v>0.5</v>
          </cell>
          <cell r="Q28">
            <v>0.48</v>
          </cell>
          <cell r="S28">
            <v>0.48</v>
          </cell>
          <cell r="U28">
            <v>0.48</v>
          </cell>
          <cell r="W28">
            <v>0.5</v>
          </cell>
          <cell r="Y28">
            <v>0.72</v>
          </cell>
        </row>
        <row r="29">
          <cell r="A29" t="str">
            <v>1 A 00 202 70</v>
          </cell>
          <cell r="B29" t="str">
            <v>Transp. local de água c/ cam. tanque rodov. pav.</v>
          </cell>
          <cell r="E29" t="str">
            <v>tkm</v>
          </cell>
          <cell r="G29">
            <v>0.33</v>
          </cell>
          <cell r="M29">
            <v>0.37</v>
          </cell>
          <cell r="O29">
            <v>0.37</v>
          </cell>
          <cell r="Q29">
            <v>0.36</v>
          </cell>
          <cell r="S29">
            <v>0.36</v>
          </cell>
          <cell r="U29">
            <v>0.36</v>
          </cell>
          <cell r="W29">
            <v>0.37</v>
          </cell>
          <cell r="Y29">
            <v>0</v>
          </cell>
        </row>
        <row r="30">
          <cell r="A30" t="str">
            <v>1 A 00 301 00</v>
          </cell>
          <cell r="B30" t="str">
            <v>Fornecimento de Aço CA-25</v>
          </cell>
          <cell r="E30" t="str">
            <v>kg</v>
          </cell>
          <cell r="G30">
            <v>1.81</v>
          </cell>
          <cell r="M30">
            <v>2.12</v>
          </cell>
          <cell r="O30">
            <v>2.12</v>
          </cell>
          <cell r="Q30">
            <v>2.33</v>
          </cell>
          <cell r="S30">
            <v>2.33</v>
          </cell>
          <cell r="U30">
            <v>2.36</v>
          </cell>
          <cell r="W30">
            <v>2.36</v>
          </cell>
          <cell r="Y30">
            <v>0</v>
          </cell>
        </row>
        <row r="31">
          <cell r="A31" t="str">
            <v>1 A 00 302 00</v>
          </cell>
          <cell r="B31" t="str">
            <v>Fornecimento de Aço CA-50</v>
          </cell>
          <cell r="E31" t="str">
            <v>kg</v>
          </cell>
          <cell r="G31">
            <v>1.81</v>
          </cell>
          <cell r="M31">
            <v>1.95</v>
          </cell>
          <cell r="O31">
            <v>2.09</v>
          </cell>
          <cell r="Q31">
            <v>2.09</v>
          </cell>
          <cell r="S31">
            <v>2.09</v>
          </cell>
          <cell r="U31">
            <v>2.2799999999999998</v>
          </cell>
          <cell r="W31">
            <v>2.2799999999999998</v>
          </cell>
          <cell r="Y31">
            <v>0.48</v>
          </cell>
        </row>
        <row r="32">
          <cell r="A32" t="str">
            <v>1 A 00 303 00</v>
          </cell>
          <cell r="B32" t="str">
            <v>Fornecimento de Aço CA-60</v>
          </cell>
          <cell r="E32" t="str">
            <v>kg</v>
          </cell>
          <cell r="G32">
            <v>2.12</v>
          </cell>
          <cell r="M32">
            <v>2.09</v>
          </cell>
          <cell r="O32">
            <v>2.2599999999999998</v>
          </cell>
          <cell r="Q32">
            <v>2.25</v>
          </cell>
          <cell r="S32">
            <v>2.25</v>
          </cell>
          <cell r="U32">
            <v>2.46</v>
          </cell>
          <cell r="W32">
            <v>2.46</v>
          </cell>
          <cell r="Y32">
            <v>0.36</v>
          </cell>
        </row>
        <row r="33">
          <cell r="A33" t="str">
            <v>1 A 00 717 00</v>
          </cell>
          <cell r="B33" t="str">
            <v>Brita Comercial</v>
          </cell>
          <cell r="E33" t="str">
            <v>m3</v>
          </cell>
          <cell r="G33">
            <v>22</v>
          </cell>
          <cell r="M33">
            <v>20</v>
          </cell>
          <cell r="O33">
            <v>20</v>
          </cell>
          <cell r="Q33">
            <v>22</v>
          </cell>
          <cell r="S33">
            <v>23</v>
          </cell>
          <cell r="U33">
            <v>23</v>
          </cell>
          <cell r="W33">
            <v>20</v>
          </cell>
          <cell r="Y33">
            <v>2.36</v>
          </cell>
        </row>
        <row r="34">
          <cell r="A34" t="str">
            <v>1 A 00 961 00</v>
          </cell>
          <cell r="B34" t="str">
            <v>Peças de Desgaste do Britador 30m3/h</v>
          </cell>
          <cell r="E34" t="str">
            <v>cjh</v>
          </cell>
          <cell r="G34">
            <v>19.920000000000002</v>
          </cell>
          <cell r="M34">
            <v>23.36</v>
          </cell>
          <cell r="O34">
            <v>23.36</v>
          </cell>
          <cell r="Q34">
            <v>23.36</v>
          </cell>
          <cell r="S34">
            <v>23.36</v>
          </cell>
          <cell r="U34">
            <v>22.84</v>
          </cell>
          <cell r="W34">
            <v>22.84</v>
          </cell>
          <cell r="Y34">
            <v>22.36</v>
          </cell>
        </row>
        <row r="35">
          <cell r="A35" t="str">
            <v>1 A 00 962 00</v>
          </cell>
          <cell r="B35" t="str">
            <v>Peças de Desgaste do Britador 9 a 20m3/h</v>
          </cell>
          <cell r="E35" t="str">
            <v>cjh</v>
          </cell>
          <cell r="G35">
            <v>9.06</v>
          </cell>
          <cell r="M35">
            <v>13.31</v>
          </cell>
          <cell r="O35">
            <v>13.31</v>
          </cell>
          <cell r="Q35">
            <v>13.31</v>
          </cell>
          <cell r="S35">
            <v>13.31</v>
          </cell>
          <cell r="U35">
            <v>12.73</v>
          </cell>
          <cell r="W35">
            <v>12.73</v>
          </cell>
          <cell r="Y35">
            <v>12.73</v>
          </cell>
        </row>
        <row r="36">
          <cell r="A36" t="str">
            <v>1 A 00 963 00</v>
          </cell>
          <cell r="B36" t="str">
            <v>Peças de Desgaste do Britador 80m3/h</v>
          </cell>
          <cell r="E36" t="str">
            <v>cjh</v>
          </cell>
          <cell r="G36">
            <v>61.37</v>
          </cell>
          <cell r="M36">
            <v>61.37</v>
          </cell>
          <cell r="O36">
            <v>61.37</v>
          </cell>
          <cell r="Q36">
            <v>61.37</v>
          </cell>
          <cell r="S36">
            <v>61.37</v>
          </cell>
          <cell r="U36">
            <v>61.37</v>
          </cell>
          <cell r="W36">
            <v>61.37</v>
          </cell>
          <cell r="Y36">
            <v>61.37</v>
          </cell>
        </row>
        <row r="37">
          <cell r="A37" t="str">
            <v>1 A 00 964 00</v>
          </cell>
          <cell r="B37" t="str">
            <v>Peças de desgaste britador prod. de rachão</v>
          </cell>
          <cell r="E37" t="str">
            <v>cjh</v>
          </cell>
          <cell r="G37">
            <v>18.07</v>
          </cell>
          <cell r="M37">
            <v>18.07</v>
          </cell>
          <cell r="O37">
            <v>18.07</v>
          </cell>
          <cell r="Q37">
            <v>18.07</v>
          </cell>
          <cell r="S37">
            <v>18.07</v>
          </cell>
          <cell r="U37">
            <v>18.07</v>
          </cell>
          <cell r="W37">
            <v>18.07</v>
          </cell>
          <cell r="Y37">
            <v>18.07</v>
          </cell>
        </row>
        <row r="38">
          <cell r="A38" t="str">
            <v>1 A 01 100 01</v>
          </cell>
          <cell r="B38" t="str">
            <v>Limpeza camada vegetal em jazida (const e restr.)</v>
          </cell>
          <cell r="E38" t="str">
            <v>m2</v>
          </cell>
          <cell r="G38">
            <v>0.2</v>
          </cell>
          <cell r="M38">
            <v>0.2</v>
          </cell>
          <cell r="O38">
            <v>0.23</v>
          </cell>
          <cell r="Q38">
            <v>0.22</v>
          </cell>
          <cell r="S38">
            <v>0.22</v>
          </cell>
          <cell r="U38">
            <v>0.24</v>
          </cell>
          <cell r="W38">
            <v>0.24</v>
          </cell>
          <cell r="Y38">
            <v>0.23</v>
          </cell>
        </row>
        <row r="39">
          <cell r="A39" t="str">
            <v>1 A 01 100 02</v>
          </cell>
          <cell r="B39" t="str">
            <v>Limpeza de camada vegetal em jazida (consv)</v>
          </cell>
          <cell r="E39" t="str">
            <v>m2</v>
          </cell>
          <cell r="G39">
            <v>0.48</v>
          </cell>
          <cell r="M39">
            <v>0.48</v>
          </cell>
          <cell r="O39">
            <v>0.48</v>
          </cell>
          <cell r="Q39">
            <v>0.47</v>
          </cell>
          <cell r="S39">
            <v>0.47</v>
          </cell>
          <cell r="U39">
            <v>0.49</v>
          </cell>
          <cell r="W39">
            <v>0.49</v>
          </cell>
          <cell r="Y39">
            <v>0.48</v>
          </cell>
        </row>
        <row r="40">
          <cell r="A40" t="str">
            <v>1 A 01 105 01</v>
          </cell>
          <cell r="B40" t="str">
            <v>Expurgo de jazida (const e restr)</v>
          </cell>
          <cell r="E40" t="str">
            <v>m3</v>
          </cell>
          <cell r="G40">
            <v>1.06</v>
          </cell>
          <cell r="M40">
            <v>1.0900000000000001</v>
          </cell>
          <cell r="O40">
            <v>1.22</v>
          </cell>
          <cell r="Q40">
            <v>1.19</v>
          </cell>
          <cell r="S40">
            <v>1.19</v>
          </cell>
          <cell r="U40">
            <v>1.28</v>
          </cell>
          <cell r="W40">
            <v>1.28</v>
          </cell>
          <cell r="Y40">
            <v>1.25</v>
          </cell>
        </row>
        <row r="41">
          <cell r="A41" t="str">
            <v>1 A 01 105 02</v>
          </cell>
          <cell r="B41" t="str">
            <v>Expurgo de jazida (consv)</v>
          </cell>
          <cell r="E41" t="str">
            <v>m3</v>
          </cell>
          <cell r="G41">
            <v>2.61</v>
          </cell>
          <cell r="M41">
            <v>2.62</v>
          </cell>
          <cell r="O41">
            <v>2.62</v>
          </cell>
          <cell r="Q41">
            <v>2.57</v>
          </cell>
          <cell r="S41">
            <v>2.57</v>
          </cell>
          <cell r="U41">
            <v>2.66</v>
          </cell>
          <cell r="W41">
            <v>2.66</v>
          </cell>
          <cell r="Y41">
            <v>2.6</v>
          </cell>
        </row>
        <row r="42">
          <cell r="A42" t="str">
            <v>1 A 01 111 00</v>
          </cell>
          <cell r="B42" t="str">
            <v>Material de base (consv)</v>
          </cell>
          <cell r="E42" t="str">
            <v>m3</v>
          </cell>
          <cell r="G42">
            <v>0</v>
          </cell>
          <cell r="M42">
            <v>0</v>
          </cell>
          <cell r="O42">
            <v>0</v>
          </cell>
          <cell r="Q42">
            <v>0</v>
          </cell>
          <cell r="S42">
            <v>0</v>
          </cell>
          <cell r="U42">
            <v>0</v>
          </cell>
          <cell r="W42">
            <v>0</v>
          </cell>
          <cell r="Y42">
            <v>0</v>
          </cell>
        </row>
        <row r="43">
          <cell r="A43" t="str">
            <v>1 A 01 111 01</v>
          </cell>
          <cell r="B43" t="str">
            <v>Esc. e carga material de jazida (consv)</v>
          </cell>
          <cell r="E43" t="str">
            <v>m3</v>
          </cell>
          <cell r="G43">
            <v>4.9000000000000004</v>
          </cell>
          <cell r="M43">
            <v>5.07</v>
          </cell>
          <cell r="O43">
            <v>5.13</v>
          </cell>
          <cell r="Q43">
            <v>5.0599999999999996</v>
          </cell>
          <cell r="S43">
            <v>5.0599999999999996</v>
          </cell>
          <cell r="U43">
            <v>5.15</v>
          </cell>
          <cell r="W43">
            <v>5.2</v>
          </cell>
          <cell r="Y43">
            <v>5.09</v>
          </cell>
        </row>
        <row r="44">
          <cell r="A44" t="str">
            <v>1 A 01 120 01</v>
          </cell>
          <cell r="B44" t="str">
            <v>Escav. e carga de mater. de jazida(const e restr)</v>
          </cell>
          <cell r="E44" t="str">
            <v>m3</v>
          </cell>
          <cell r="G44">
            <v>2.5499999999999998</v>
          </cell>
          <cell r="M44">
            <v>2.65</v>
          </cell>
          <cell r="O44">
            <v>2.83</v>
          </cell>
          <cell r="Q44">
            <v>2.79</v>
          </cell>
          <cell r="S44">
            <v>2.79</v>
          </cell>
          <cell r="U44">
            <v>2.86</v>
          </cell>
          <cell r="W44">
            <v>2.87</v>
          </cell>
          <cell r="Y44">
            <v>2.82</v>
          </cell>
        </row>
        <row r="45">
          <cell r="A45" t="str">
            <v>1 A 01 150 01</v>
          </cell>
          <cell r="B45" t="str">
            <v>Rocha p/ britagem c/ perfur. sobre esteira</v>
          </cell>
          <cell r="E45" t="str">
            <v>m3</v>
          </cell>
          <cell r="G45">
            <v>15.26</v>
          </cell>
          <cell r="M45">
            <v>16.68</v>
          </cell>
          <cell r="O45">
            <v>17.23</v>
          </cell>
          <cell r="Q45">
            <v>16.77</v>
          </cell>
          <cell r="S45">
            <v>18.39</v>
          </cell>
          <cell r="U45">
            <v>18.55</v>
          </cell>
          <cell r="W45">
            <v>18.579999999999998</v>
          </cell>
          <cell r="Y45">
            <v>18.27</v>
          </cell>
        </row>
        <row r="46">
          <cell r="A46" t="str">
            <v>1 A 01 150 02</v>
          </cell>
          <cell r="B46" t="str">
            <v>Rocha p/ britagem com perfuratriz manual</v>
          </cell>
          <cell r="E46" t="str">
            <v>m3</v>
          </cell>
          <cell r="G46">
            <v>16.8</v>
          </cell>
          <cell r="M46">
            <v>18.809999999999999</v>
          </cell>
          <cell r="O46">
            <v>19.3</v>
          </cell>
          <cell r="Q46">
            <v>19.05</v>
          </cell>
          <cell r="S46">
            <v>20.67</v>
          </cell>
          <cell r="U46">
            <v>20.75</v>
          </cell>
          <cell r="W46">
            <v>20.93</v>
          </cell>
          <cell r="Y46">
            <v>20.63</v>
          </cell>
        </row>
        <row r="47">
          <cell r="A47" t="str">
            <v>1 A 01 155 01</v>
          </cell>
          <cell r="B47" t="str">
            <v>Rachão e pedra-de-mão produzidos-(const e rest)</v>
          </cell>
          <cell r="E47" t="str">
            <v>m3</v>
          </cell>
          <cell r="G47">
            <v>12.02</v>
          </cell>
          <cell r="M47">
            <v>13.41</v>
          </cell>
          <cell r="O47">
            <v>13.77</v>
          </cell>
          <cell r="Q47">
            <v>13.4</v>
          </cell>
          <cell r="S47">
            <v>14.32</v>
          </cell>
          <cell r="U47">
            <v>14.44</v>
          </cell>
          <cell r="W47">
            <v>14.46</v>
          </cell>
          <cell r="Y47">
            <v>14.22</v>
          </cell>
        </row>
        <row r="48">
          <cell r="A48" t="str">
            <v>1 A 01 170 01</v>
          </cell>
          <cell r="B48" t="str">
            <v>Areia extraída com equipamento tipo "drag-line"</v>
          </cell>
          <cell r="E48" t="str">
            <v>m3</v>
          </cell>
          <cell r="G48">
            <v>3.92</v>
          </cell>
          <cell r="M48">
            <v>4.1900000000000004</v>
          </cell>
          <cell r="O48">
            <v>4.51</v>
          </cell>
          <cell r="Q48">
            <v>4.45</v>
          </cell>
          <cell r="S48">
            <v>4.45</v>
          </cell>
          <cell r="U48">
            <v>4.51</v>
          </cell>
          <cell r="W48">
            <v>4.54</v>
          </cell>
          <cell r="Y48">
            <v>4.47</v>
          </cell>
        </row>
        <row r="49">
          <cell r="A49" t="str">
            <v>1 A 01 170 02</v>
          </cell>
          <cell r="B49" t="str">
            <v>Areia extraída com trator e carregadeira</v>
          </cell>
          <cell r="E49" t="str">
            <v>m3</v>
          </cell>
          <cell r="G49">
            <v>3.56</v>
          </cell>
          <cell r="M49">
            <v>3.69</v>
          </cell>
          <cell r="O49">
            <v>3.72</v>
          </cell>
          <cell r="Q49">
            <v>3.67</v>
          </cell>
          <cell r="S49">
            <v>3.67</v>
          </cell>
          <cell r="U49">
            <v>3.72</v>
          </cell>
          <cell r="W49">
            <v>3.77</v>
          </cell>
          <cell r="Y49">
            <v>3.7</v>
          </cell>
        </row>
        <row r="50">
          <cell r="A50" t="str">
            <v>1 A 01 170 03</v>
          </cell>
          <cell r="B50" t="str">
            <v>Areia extraída com draga de sucção (tipo bomba)</v>
          </cell>
          <cell r="E50" t="str">
            <v>m3</v>
          </cell>
          <cell r="G50">
            <v>9.58</v>
          </cell>
          <cell r="M50">
            <v>10.47</v>
          </cell>
          <cell r="O50">
            <v>10.49</v>
          </cell>
          <cell r="Q50">
            <v>10.25</v>
          </cell>
          <cell r="S50">
            <v>10.25</v>
          </cell>
          <cell r="U50">
            <v>10.25</v>
          </cell>
          <cell r="W50">
            <v>10.29</v>
          </cell>
          <cell r="Y50">
            <v>9.98</v>
          </cell>
        </row>
        <row r="51">
          <cell r="A51" t="str">
            <v>1 A 01 200 01</v>
          </cell>
          <cell r="B51" t="str">
            <v>Brita produzida em central de britagem de 80 m3/h</v>
          </cell>
          <cell r="E51" t="str">
            <v>m3</v>
          </cell>
          <cell r="G51">
            <v>14.1</v>
          </cell>
          <cell r="M51">
            <v>15.94</v>
          </cell>
          <cell r="O51">
            <v>16.3</v>
          </cell>
          <cell r="Q51">
            <v>15.93</v>
          </cell>
          <cell r="S51">
            <v>16.850000000000001</v>
          </cell>
          <cell r="U51">
            <v>16.98</v>
          </cell>
          <cell r="W51">
            <v>16.989999999999998</v>
          </cell>
          <cell r="Y51">
            <v>16.989999999999998</v>
          </cell>
        </row>
        <row r="52">
          <cell r="A52" t="str">
            <v>1 A 01 200 02</v>
          </cell>
          <cell r="B52" t="str">
            <v>Brita produzida em central de britagem de 30 m3/h</v>
          </cell>
          <cell r="E52" t="str">
            <v>m3</v>
          </cell>
          <cell r="G52">
            <v>17.8</v>
          </cell>
          <cell r="M52">
            <v>21.03</v>
          </cell>
          <cell r="O52">
            <v>21.32</v>
          </cell>
          <cell r="Q52">
            <v>21.04</v>
          </cell>
          <cell r="S52">
            <v>21.96</v>
          </cell>
          <cell r="U52">
            <v>22</v>
          </cell>
          <cell r="W52">
            <v>22.14</v>
          </cell>
          <cell r="Y52">
            <v>22.22</v>
          </cell>
        </row>
        <row r="53">
          <cell r="A53" t="str">
            <v>1 A 01 200 04</v>
          </cell>
          <cell r="B53" t="str">
            <v>Pedra de mão produzida manualmente (consv)</v>
          </cell>
          <cell r="E53" t="str">
            <v>m3</v>
          </cell>
          <cell r="G53">
            <v>20.59</v>
          </cell>
          <cell r="M53">
            <v>23.94</v>
          </cell>
          <cell r="O53">
            <v>24.22</v>
          </cell>
          <cell r="Q53">
            <v>24.08</v>
          </cell>
          <cell r="S53">
            <v>25</v>
          </cell>
          <cell r="U53">
            <v>25.04</v>
          </cell>
          <cell r="W53">
            <v>25.15</v>
          </cell>
          <cell r="Y53">
            <v>24.97</v>
          </cell>
        </row>
        <row r="54">
          <cell r="A54" t="str">
            <v>1 A 01 390 02</v>
          </cell>
          <cell r="B54" t="str">
            <v>Usinagem de CBUQ (capa de rolamento)</v>
          </cell>
          <cell r="E54" t="str">
            <v>t</v>
          </cell>
          <cell r="G54">
            <v>19.04</v>
          </cell>
          <cell r="M54">
            <v>20.76</v>
          </cell>
          <cell r="O54">
            <v>21.02</v>
          </cell>
          <cell r="Q54">
            <v>23.73</v>
          </cell>
          <cell r="S54">
            <v>20.8</v>
          </cell>
          <cell r="U54">
            <v>21.86</v>
          </cell>
          <cell r="W54">
            <v>21.87</v>
          </cell>
          <cell r="Y54">
            <v>22.38</v>
          </cell>
        </row>
        <row r="55">
          <cell r="A55" t="str">
            <v>1 A 01 390 03</v>
          </cell>
          <cell r="B55" t="str">
            <v>Usinagem de CBUQ (binder)</v>
          </cell>
          <cell r="E55" t="str">
            <v>t</v>
          </cell>
          <cell r="G55">
            <v>18.579999999999998</v>
          </cell>
          <cell r="M55">
            <v>20.350000000000001</v>
          </cell>
          <cell r="O55">
            <v>20.61</v>
          </cell>
          <cell r="Q55">
            <v>23.31</v>
          </cell>
          <cell r="S55">
            <v>20.41</v>
          </cell>
          <cell r="U55">
            <v>21.19</v>
          </cell>
          <cell r="W55">
            <v>21.21</v>
          </cell>
          <cell r="Y55">
            <v>21.71</v>
          </cell>
        </row>
        <row r="56">
          <cell r="A56" t="str">
            <v>1 A 01 391 02</v>
          </cell>
          <cell r="B56" t="str">
            <v>Usinagem de areia-asfalto</v>
          </cell>
          <cell r="E56" t="str">
            <v>t</v>
          </cell>
          <cell r="G56">
            <v>21.97</v>
          </cell>
          <cell r="M56">
            <v>23.45</v>
          </cell>
          <cell r="O56">
            <v>23.73</v>
          </cell>
          <cell r="Q56">
            <v>29.16</v>
          </cell>
          <cell r="S56">
            <v>22.88</v>
          </cell>
          <cell r="U56">
            <v>24.5</v>
          </cell>
          <cell r="W56">
            <v>24.53</v>
          </cell>
          <cell r="Y56">
            <v>25.5</v>
          </cell>
        </row>
        <row r="57">
          <cell r="A57" t="str">
            <v>1 A 01 395 01</v>
          </cell>
          <cell r="B57" t="str">
            <v>Usinagem de brita graduada</v>
          </cell>
          <cell r="E57" t="str">
            <v>m3</v>
          </cell>
          <cell r="G57">
            <v>24.25</v>
          </cell>
          <cell r="M57">
            <v>27.43</v>
          </cell>
          <cell r="O57">
            <v>28.11</v>
          </cell>
          <cell r="Q57">
            <v>27.46</v>
          </cell>
          <cell r="S57">
            <v>28.94</v>
          </cell>
          <cell r="U57">
            <v>29.16</v>
          </cell>
          <cell r="W57">
            <v>29.2</v>
          </cell>
          <cell r="Y57">
            <v>29.15</v>
          </cell>
        </row>
        <row r="58">
          <cell r="A58" t="str">
            <v>1 A 01 395 02</v>
          </cell>
          <cell r="B58" t="str">
            <v>Usinagem de solo-brita</v>
          </cell>
          <cell r="E58" t="str">
            <v>m3</v>
          </cell>
          <cell r="G58">
            <v>13.49</v>
          </cell>
          <cell r="M58">
            <v>15</v>
          </cell>
          <cell r="O58">
            <v>15.54</v>
          </cell>
          <cell r="Q58">
            <v>15.2</v>
          </cell>
          <cell r="S58">
            <v>15.79</v>
          </cell>
          <cell r="U58">
            <v>16</v>
          </cell>
          <cell r="W58">
            <v>16.03</v>
          </cell>
          <cell r="Y58">
            <v>15.92</v>
          </cell>
        </row>
        <row r="59">
          <cell r="A59" t="str">
            <v>1 A 01 396 01</v>
          </cell>
          <cell r="B59" t="str">
            <v>Usinagem de solo-cimento</v>
          </cell>
          <cell r="E59" t="str">
            <v>m3</v>
          </cell>
          <cell r="G59">
            <v>67.97</v>
          </cell>
          <cell r="M59">
            <v>72.2</v>
          </cell>
          <cell r="O59">
            <v>74.66</v>
          </cell>
          <cell r="Q59">
            <v>71.03</v>
          </cell>
          <cell r="S59">
            <v>75.599999999999994</v>
          </cell>
          <cell r="U59">
            <v>69.06</v>
          </cell>
          <cell r="W59">
            <v>72.599999999999994</v>
          </cell>
          <cell r="Y59">
            <v>72.489999999999995</v>
          </cell>
        </row>
        <row r="60">
          <cell r="A60" t="str">
            <v>1 A 01 396 02</v>
          </cell>
          <cell r="B60" t="str">
            <v>Usinagem de solo melhorado com cimento.</v>
          </cell>
          <cell r="E60" t="str">
            <v>m3</v>
          </cell>
          <cell r="G60">
            <v>36.35</v>
          </cell>
          <cell r="M60">
            <v>38.630000000000003</v>
          </cell>
          <cell r="O60">
            <v>40.020000000000003</v>
          </cell>
          <cell r="Q60">
            <v>38.15</v>
          </cell>
          <cell r="S60">
            <v>40.44</v>
          </cell>
          <cell r="U60">
            <v>37.229999999999997</v>
          </cell>
          <cell r="W60">
            <v>39.020000000000003</v>
          </cell>
          <cell r="Y60">
            <v>38.909999999999997</v>
          </cell>
        </row>
        <row r="61">
          <cell r="A61" t="str">
            <v>1 A 01 397 02</v>
          </cell>
          <cell r="B61" t="str">
            <v>Usinagem de P.M.F.</v>
          </cell>
          <cell r="E61" t="str">
            <v>m3</v>
          </cell>
          <cell r="G61">
            <v>24.02</v>
          </cell>
          <cell r="M61">
            <v>27.22</v>
          </cell>
          <cell r="O61">
            <v>27.83</v>
          </cell>
          <cell r="Q61">
            <v>27.22</v>
          </cell>
          <cell r="S61">
            <v>28.38</v>
          </cell>
          <cell r="U61">
            <v>28.64</v>
          </cell>
          <cell r="W61">
            <v>28.68</v>
          </cell>
          <cell r="Y61">
            <v>28.5</v>
          </cell>
        </row>
        <row r="62">
          <cell r="A62" t="str">
            <v>1 A 01 398 02</v>
          </cell>
          <cell r="B62" t="str">
            <v>Usinagem de CBUQ p/ reciclagem em usina fixa.</v>
          </cell>
          <cell r="E62" t="str">
            <v>t</v>
          </cell>
          <cell r="G62">
            <v>15.86</v>
          </cell>
          <cell r="M62">
            <v>17.32</v>
          </cell>
          <cell r="O62">
            <v>17.48</v>
          </cell>
          <cell r="Q62">
            <v>20.239999999999998</v>
          </cell>
          <cell r="S62">
            <v>17.21</v>
          </cell>
          <cell r="U62">
            <v>17.95</v>
          </cell>
          <cell r="W62">
            <v>17.97</v>
          </cell>
          <cell r="Y62">
            <v>18.48</v>
          </cell>
        </row>
        <row r="63">
          <cell r="A63" t="str">
            <v>1 A 01 401 01</v>
          </cell>
          <cell r="B63" t="str">
            <v>Fôrma comum de madeira</v>
          </cell>
          <cell r="E63" t="str">
            <v>m2</v>
          </cell>
          <cell r="G63">
            <v>20.76</v>
          </cell>
          <cell r="M63">
            <v>22.97</v>
          </cell>
          <cell r="O63">
            <v>23.01</v>
          </cell>
          <cell r="Q63">
            <v>23.17</v>
          </cell>
          <cell r="S63">
            <v>23.13</v>
          </cell>
          <cell r="U63">
            <v>25.37</v>
          </cell>
          <cell r="W63">
            <v>25.37</v>
          </cell>
          <cell r="Y63">
            <v>25.26</v>
          </cell>
        </row>
        <row r="64">
          <cell r="A64" t="str">
            <v>1 A 01 402 01</v>
          </cell>
          <cell r="B64" t="str">
            <v>Fôrma de placa compensada resinada</v>
          </cell>
          <cell r="E64" t="str">
            <v>m2</v>
          </cell>
          <cell r="G64">
            <v>16.52</v>
          </cell>
          <cell r="M64">
            <v>18.23</v>
          </cell>
          <cell r="O64">
            <v>18.27</v>
          </cell>
          <cell r="Q64">
            <v>18.96</v>
          </cell>
          <cell r="S64">
            <v>18.920000000000002</v>
          </cell>
          <cell r="U64">
            <v>19.11</v>
          </cell>
          <cell r="W64">
            <v>19.11</v>
          </cell>
          <cell r="Y64">
            <v>19</v>
          </cell>
        </row>
        <row r="65">
          <cell r="A65" t="str">
            <v>1 A 01 403 01</v>
          </cell>
          <cell r="B65" t="str">
            <v>Fôrma de placa compensada plastificada</v>
          </cell>
          <cell r="E65" t="str">
            <v>m2</v>
          </cell>
          <cell r="G65">
            <v>18.47</v>
          </cell>
          <cell r="M65">
            <v>20.190000000000001</v>
          </cell>
          <cell r="O65">
            <v>20.22</v>
          </cell>
          <cell r="Q65">
            <v>21.08</v>
          </cell>
          <cell r="S65">
            <v>21.05</v>
          </cell>
          <cell r="U65">
            <v>21.24</v>
          </cell>
          <cell r="W65">
            <v>21.24</v>
          </cell>
          <cell r="Y65">
            <v>21.13</v>
          </cell>
        </row>
        <row r="66">
          <cell r="A66" t="str">
            <v>1 A 01 404 01</v>
          </cell>
          <cell r="B66" t="str">
            <v>Fôrma para tubulão</v>
          </cell>
          <cell r="E66" t="str">
            <v>m2</v>
          </cell>
          <cell r="G66">
            <v>10.78</v>
          </cell>
          <cell r="M66">
            <v>12.33</v>
          </cell>
          <cell r="O66">
            <v>12.33</v>
          </cell>
          <cell r="Q66">
            <v>12.51</v>
          </cell>
          <cell r="S66">
            <v>12.47</v>
          </cell>
          <cell r="U66">
            <v>13.42</v>
          </cell>
          <cell r="W66">
            <v>13.41</v>
          </cell>
          <cell r="Y66">
            <v>13.29</v>
          </cell>
        </row>
        <row r="67">
          <cell r="A67" t="str">
            <v>1 A 01 407 01</v>
          </cell>
          <cell r="B67" t="str">
            <v>Confecção e lançam. de concreto magro em betoneira</v>
          </cell>
          <cell r="E67" t="str">
            <v>m3</v>
          </cell>
          <cell r="G67">
            <v>119.39</v>
          </cell>
          <cell r="M67">
            <v>131.79</v>
          </cell>
          <cell r="O67">
            <v>134.68</v>
          </cell>
          <cell r="Q67">
            <v>130.16999999999999</v>
          </cell>
          <cell r="S67">
            <v>135.97999999999999</v>
          </cell>
          <cell r="U67">
            <v>128.55000000000001</v>
          </cell>
          <cell r="W67">
            <v>132.59</v>
          </cell>
          <cell r="Y67">
            <v>132.29</v>
          </cell>
        </row>
        <row r="68">
          <cell r="A68" t="str">
            <v>1 A 01 408 01</v>
          </cell>
          <cell r="B68" t="str">
            <v>Concreto fck=8MPa contr raz uso geral conf e lanç</v>
          </cell>
          <cell r="E68" t="str">
            <v>m3</v>
          </cell>
          <cell r="G68">
            <v>143.19</v>
          </cell>
          <cell r="M68">
            <v>157.05000000000001</v>
          </cell>
          <cell r="O68">
            <v>160.74</v>
          </cell>
          <cell r="Q68">
            <v>154.88999999999999</v>
          </cell>
          <cell r="S68">
            <v>162.44</v>
          </cell>
          <cell r="U68">
            <v>152.46</v>
          </cell>
          <cell r="W68">
            <v>157.84</v>
          </cell>
          <cell r="Y68">
            <v>157.54</v>
          </cell>
        </row>
        <row r="69">
          <cell r="A69" t="str">
            <v>1 A 01 410 01</v>
          </cell>
          <cell r="B69" t="str">
            <v>Concreto fck=10MPa contr raz uso geral conf e lanç</v>
          </cell>
          <cell r="E69" t="str">
            <v>m3</v>
          </cell>
          <cell r="G69">
            <v>151.36000000000001</v>
          </cell>
          <cell r="M69">
            <v>165.73</v>
          </cell>
          <cell r="O69">
            <v>169.68</v>
          </cell>
          <cell r="Q69">
            <v>163.38</v>
          </cell>
          <cell r="S69">
            <v>171.52</v>
          </cell>
          <cell r="U69">
            <v>160.66999999999999</v>
          </cell>
          <cell r="W69">
            <v>166.5</v>
          </cell>
          <cell r="Y69">
            <v>166.21</v>
          </cell>
        </row>
        <row r="70">
          <cell r="A70" t="str">
            <v>1 A 01 412 01</v>
          </cell>
          <cell r="B70" t="str">
            <v>Concreto fck=12MPa contr raz uso geral conf e lanç</v>
          </cell>
          <cell r="E70" t="str">
            <v>m3</v>
          </cell>
          <cell r="G70">
            <v>159.88999999999999</v>
          </cell>
          <cell r="M70">
            <v>174.78</v>
          </cell>
          <cell r="O70">
            <v>179.02</v>
          </cell>
          <cell r="Q70">
            <v>172.23</v>
          </cell>
          <cell r="S70">
            <v>181.01</v>
          </cell>
          <cell r="U70">
            <v>169.24</v>
          </cell>
          <cell r="W70">
            <v>175.55</v>
          </cell>
          <cell r="Y70">
            <v>175.26</v>
          </cell>
        </row>
        <row r="71">
          <cell r="A71" t="str">
            <v>1 A 01 415 01</v>
          </cell>
          <cell r="B71" t="str">
            <v>Concr estr fck=15MPa contr raz uso ger conf e lanç</v>
          </cell>
          <cell r="E71" t="str">
            <v>m3</v>
          </cell>
          <cell r="G71">
            <v>169.13</v>
          </cell>
          <cell r="M71">
            <v>184.58</v>
          </cell>
          <cell r="O71">
            <v>189.13</v>
          </cell>
          <cell r="Q71">
            <v>181.82</v>
          </cell>
          <cell r="S71">
            <v>191.27</v>
          </cell>
          <cell r="U71">
            <v>178.52</v>
          </cell>
          <cell r="W71">
            <v>185.35</v>
          </cell>
          <cell r="Y71">
            <v>185.06</v>
          </cell>
        </row>
        <row r="72">
          <cell r="A72" t="str">
            <v>1 A 01 418 01</v>
          </cell>
          <cell r="B72" t="str">
            <v>Concr estr fck=18MPa contr raz uso ger conf e lanç</v>
          </cell>
          <cell r="E72" t="str">
            <v>m3</v>
          </cell>
          <cell r="G72">
            <v>178.01</v>
          </cell>
          <cell r="M72">
            <v>194.01</v>
          </cell>
          <cell r="O72">
            <v>198.85</v>
          </cell>
          <cell r="Q72">
            <v>191.04</v>
          </cell>
          <cell r="S72">
            <v>201.14</v>
          </cell>
          <cell r="U72">
            <v>187.44</v>
          </cell>
          <cell r="W72">
            <v>194.77</v>
          </cell>
          <cell r="Y72">
            <v>194.48</v>
          </cell>
        </row>
        <row r="73">
          <cell r="A73" t="str">
            <v>1 A 01 422 01</v>
          </cell>
          <cell r="B73" t="str">
            <v>Concr estr fck=22MPa contr raz uso ger conf e lanç</v>
          </cell>
          <cell r="E73" t="str">
            <v>m3</v>
          </cell>
          <cell r="G73">
            <v>194</v>
          </cell>
          <cell r="M73">
            <v>210.98</v>
          </cell>
          <cell r="O73">
            <v>216.35</v>
          </cell>
          <cell r="Q73">
            <v>207.65</v>
          </cell>
          <cell r="S73">
            <v>218.91</v>
          </cell>
          <cell r="U73">
            <v>203.5</v>
          </cell>
          <cell r="W73">
            <v>211.73</v>
          </cell>
          <cell r="Y73">
            <v>211.44</v>
          </cell>
        </row>
        <row r="74">
          <cell r="A74" t="str">
            <v>1 A 01 423 00</v>
          </cell>
          <cell r="B74" t="str">
            <v>Concreto fck=18MPa para pré-moldados (tubos)</v>
          </cell>
          <cell r="E74" t="str">
            <v>m3</v>
          </cell>
          <cell r="G74">
            <v>171.87</v>
          </cell>
          <cell r="M74">
            <v>187.38</v>
          </cell>
          <cell r="O74">
            <v>192.05</v>
          </cell>
          <cell r="Q74">
            <v>184.54</v>
          </cell>
          <cell r="S74">
            <v>194.27</v>
          </cell>
          <cell r="U74">
            <v>181.14</v>
          </cell>
          <cell r="W74">
            <v>188.18</v>
          </cell>
          <cell r="Y74">
            <v>187.88</v>
          </cell>
        </row>
        <row r="75">
          <cell r="A75" t="str">
            <v>1 A 01 424 00</v>
          </cell>
          <cell r="B75" t="str">
            <v>Concreto poroso para pré-moldados (tubos)</v>
          </cell>
          <cell r="E75" t="str">
            <v>m3</v>
          </cell>
          <cell r="G75">
            <v>174.93</v>
          </cell>
          <cell r="M75">
            <v>190.91</v>
          </cell>
          <cell r="O75">
            <v>195.59</v>
          </cell>
          <cell r="Q75">
            <v>187.98</v>
          </cell>
          <cell r="S75">
            <v>198</v>
          </cell>
          <cell r="U75">
            <v>184.88</v>
          </cell>
          <cell r="W75">
            <v>191.91</v>
          </cell>
          <cell r="Y75">
            <v>191.64</v>
          </cell>
        </row>
        <row r="76">
          <cell r="A76" t="str">
            <v>1 A 01 450 01</v>
          </cell>
          <cell r="B76" t="str">
            <v>Escoramento de bueiros celulares</v>
          </cell>
          <cell r="E76" t="str">
            <v>m3</v>
          </cell>
          <cell r="G76">
            <v>19.52</v>
          </cell>
          <cell r="M76">
            <v>22.81</v>
          </cell>
          <cell r="O76">
            <v>22.81</v>
          </cell>
          <cell r="Q76">
            <v>22.57</v>
          </cell>
          <cell r="S76">
            <v>22.47</v>
          </cell>
          <cell r="U76">
            <v>22.63</v>
          </cell>
          <cell r="W76">
            <v>22.63</v>
          </cell>
          <cell r="Y76">
            <v>22.32</v>
          </cell>
        </row>
        <row r="77">
          <cell r="A77" t="str">
            <v>1 A 01 512 10</v>
          </cell>
          <cell r="B77" t="str">
            <v>Concreto ciclópico fck=12 MPa</v>
          </cell>
          <cell r="E77" t="str">
            <v>m3</v>
          </cell>
          <cell r="G77">
            <v>120.72</v>
          </cell>
          <cell r="M77">
            <v>132.54</v>
          </cell>
          <cell r="O77">
            <v>135.63</v>
          </cell>
          <cell r="Q77">
            <v>130.75</v>
          </cell>
          <cell r="S77">
            <v>137.21</v>
          </cell>
          <cell r="U77">
            <v>129.02000000000001</v>
          </cell>
          <cell r="W77">
            <v>133.44</v>
          </cell>
          <cell r="Y77">
            <v>133.16</v>
          </cell>
        </row>
        <row r="78">
          <cell r="A78" t="str">
            <v>1 A 01 515 10</v>
          </cell>
          <cell r="B78" t="str">
            <v>Concreto ciclópico fck=15 MPa</v>
          </cell>
          <cell r="E78" t="str">
            <v>m3</v>
          </cell>
          <cell r="G78">
            <v>127.18</v>
          </cell>
          <cell r="M78">
            <v>139.41</v>
          </cell>
          <cell r="O78">
            <v>142.71</v>
          </cell>
          <cell r="Q78">
            <v>137.47</v>
          </cell>
          <cell r="S78">
            <v>144.4</v>
          </cell>
          <cell r="U78">
            <v>135.51</v>
          </cell>
          <cell r="W78">
            <v>140.30000000000001</v>
          </cell>
          <cell r="Y78">
            <v>140.02000000000001</v>
          </cell>
        </row>
        <row r="79">
          <cell r="A79" t="str">
            <v>1 A 01 580 01</v>
          </cell>
          <cell r="B79" t="str">
            <v>Fornecimento, preparo e colocação formas aço CA 60</v>
          </cell>
          <cell r="E79" t="str">
            <v>kg</v>
          </cell>
          <cell r="G79">
            <v>3.43</v>
          </cell>
          <cell r="M79">
            <v>3.62</v>
          </cell>
          <cell r="O79">
            <v>3.8</v>
          </cell>
          <cell r="Q79">
            <v>3.79</v>
          </cell>
          <cell r="S79">
            <v>3.79</v>
          </cell>
          <cell r="U79">
            <v>4.03</v>
          </cell>
          <cell r="W79">
            <v>4.03</v>
          </cell>
          <cell r="Y79">
            <v>4.05</v>
          </cell>
        </row>
        <row r="80">
          <cell r="A80" t="str">
            <v>1 A 01 580 02</v>
          </cell>
          <cell r="B80" t="str">
            <v>Fornecimento, preparo e colocação formas aço CA 50</v>
          </cell>
          <cell r="E80" t="str">
            <v>kg</v>
          </cell>
          <cell r="G80">
            <v>3.09</v>
          </cell>
          <cell r="M80">
            <v>3.46</v>
          </cell>
          <cell r="O80">
            <v>3.62</v>
          </cell>
          <cell r="Q80">
            <v>3.62</v>
          </cell>
          <cell r="S80">
            <v>3.62</v>
          </cell>
          <cell r="U80">
            <v>3.83</v>
          </cell>
          <cell r="W80">
            <v>3.83</v>
          </cell>
        </row>
        <row r="81">
          <cell r="A81" t="str">
            <v>1 A 01 580 03</v>
          </cell>
          <cell r="B81" t="str">
            <v>Fornecimento, preparo e colocação formas aço CA 25</v>
          </cell>
          <cell r="E81" t="str">
            <v>kg</v>
          </cell>
          <cell r="G81">
            <v>3.09</v>
          </cell>
          <cell r="M81">
            <v>3.65</v>
          </cell>
          <cell r="O81">
            <v>3.65</v>
          </cell>
          <cell r="Q81">
            <v>3.88</v>
          </cell>
          <cell r="S81">
            <v>3.88</v>
          </cell>
          <cell r="U81">
            <v>3.92</v>
          </cell>
          <cell r="W81">
            <v>3.92</v>
          </cell>
        </row>
        <row r="82">
          <cell r="A82" t="str">
            <v>1 A 01 603 01</v>
          </cell>
          <cell r="B82" t="str">
            <v>Argamassa cimento-areia 1:3</v>
          </cell>
          <cell r="E82" t="str">
            <v>m3</v>
          </cell>
          <cell r="G82">
            <v>195.66</v>
          </cell>
          <cell r="M82">
            <v>211.5</v>
          </cell>
          <cell r="O82">
            <v>217.24</v>
          </cell>
          <cell r="Q82">
            <v>207.98</v>
          </cell>
          <cell r="S82">
            <v>219.61</v>
          </cell>
          <cell r="U82">
            <v>202.61</v>
          </cell>
          <cell r="W82">
            <v>211.64</v>
          </cell>
        </row>
        <row r="83">
          <cell r="A83" t="str">
            <v>1 A 01 604 01</v>
          </cell>
          <cell r="B83" t="str">
            <v>Argamassa cimento-areia 1:4</v>
          </cell>
          <cell r="E83" t="str">
            <v>m3</v>
          </cell>
          <cell r="G83">
            <v>160.26</v>
          </cell>
          <cell r="M83">
            <v>173.92</v>
          </cell>
          <cell r="O83">
            <v>178.49</v>
          </cell>
          <cell r="Q83">
            <v>171.23</v>
          </cell>
          <cell r="S83">
            <v>180.25</v>
          </cell>
          <cell r="U83">
            <v>167.06</v>
          </cell>
          <cell r="W83">
            <v>174.1</v>
          </cell>
        </row>
        <row r="84">
          <cell r="A84" t="str">
            <v>1 A 01 606 01</v>
          </cell>
          <cell r="B84" t="str">
            <v>Argamassa cimento-areia 1:6</v>
          </cell>
          <cell r="E84" t="str">
            <v>m3</v>
          </cell>
          <cell r="G84">
            <v>133.6</v>
          </cell>
          <cell r="M84">
            <v>145.63</v>
          </cell>
          <cell r="O84">
            <v>149.31</v>
          </cell>
          <cell r="Q84">
            <v>143.55000000000001</v>
          </cell>
          <cell r="S84">
            <v>150.63</v>
          </cell>
          <cell r="U84">
            <v>140.29</v>
          </cell>
          <cell r="W84">
            <v>145.82</v>
          </cell>
        </row>
        <row r="85">
          <cell r="A85" t="str">
            <v>1 A 01 620 01</v>
          </cell>
          <cell r="B85" t="str">
            <v>Argamassa cimento-solo 1:10</v>
          </cell>
          <cell r="E85" t="str">
            <v>m3</v>
          </cell>
          <cell r="G85">
            <v>82.23</v>
          </cell>
          <cell r="M85">
            <v>90.97</v>
          </cell>
          <cell r="O85">
            <v>92.93</v>
          </cell>
          <cell r="Q85">
            <v>89.93</v>
          </cell>
          <cell r="S85">
            <v>93.53</v>
          </cell>
          <cell r="U85">
            <v>88.48</v>
          </cell>
          <cell r="W85">
            <v>91.11</v>
          </cell>
        </row>
        <row r="86">
          <cell r="A86" t="str">
            <v>1 A 01 653 00</v>
          </cell>
          <cell r="B86" t="str">
            <v>Usinagem para sub-base de concreto rolado</v>
          </cell>
          <cell r="E86" t="str">
            <v>m3</v>
          </cell>
          <cell r="G86">
            <v>52.54</v>
          </cell>
          <cell r="M86">
            <v>77.67</v>
          </cell>
          <cell r="O86">
            <v>78.349999999999994</v>
          </cell>
          <cell r="Q86">
            <v>77.7</v>
          </cell>
          <cell r="S86">
            <v>61.18</v>
          </cell>
          <cell r="U86">
            <v>64.400000000000006</v>
          </cell>
          <cell r="W86">
            <v>64.44</v>
          </cell>
        </row>
        <row r="87">
          <cell r="A87" t="str">
            <v>1 A 01 654 00</v>
          </cell>
          <cell r="B87" t="str">
            <v>Usinagem p/ sub-base de concr. de cimento portland</v>
          </cell>
          <cell r="E87" t="str">
            <v>m3</v>
          </cell>
          <cell r="G87">
            <v>71.38</v>
          </cell>
          <cell r="M87">
            <v>79.010000000000005</v>
          </cell>
          <cell r="O87">
            <v>80.790000000000006</v>
          </cell>
          <cell r="Q87">
            <v>78.150000000000006</v>
          </cell>
          <cell r="S87">
            <v>82.22</v>
          </cell>
          <cell r="U87">
            <v>78.63</v>
          </cell>
          <cell r="W87">
            <v>80.66</v>
          </cell>
        </row>
        <row r="88">
          <cell r="A88" t="str">
            <v>1 A 01 656 00</v>
          </cell>
          <cell r="B88" t="str">
            <v>Usinagem p/ conc. de cim. portland c/ forma desliz</v>
          </cell>
          <cell r="E88" t="str">
            <v>m3</v>
          </cell>
          <cell r="G88">
            <v>117.34</v>
          </cell>
          <cell r="M88">
            <v>197.42</v>
          </cell>
          <cell r="O88">
            <v>198.02</v>
          </cell>
          <cell r="Q88">
            <v>197.64</v>
          </cell>
          <cell r="S88">
            <v>135.16999999999999</v>
          </cell>
          <cell r="U88">
            <v>145.85</v>
          </cell>
          <cell r="W88">
            <v>145.9</v>
          </cell>
        </row>
        <row r="89">
          <cell r="A89" t="str">
            <v>1 A 01 657 00</v>
          </cell>
          <cell r="B89" t="str">
            <v>Usinagem p/ conc.cim. portland c/ equip. peq. por.</v>
          </cell>
          <cell r="E89" t="str">
            <v>m3</v>
          </cell>
          <cell r="G89">
            <v>184.24</v>
          </cell>
          <cell r="M89">
            <v>199.04</v>
          </cell>
          <cell r="O89">
            <v>204.65</v>
          </cell>
          <cell r="Q89">
            <v>195.7</v>
          </cell>
          <cell r="S89">
            <v>207.56</v>
          </cell>
          <cell r="U89">
            <v>191.37</v>
          </cell>
          <cell r="W89">
            <v>200</v>
          </cell>
        </row>
        <row r="90">
          <cell r="A90" t="str">
            <v>1 A 01 700 00</v>
          </cell>
          <cell r="B90" t="str">
            <v>Fabricação de peças pré mold. de conc. p/ pavim.</v>
          </cell>
          <cell r="E90" t="str">
            <v>m3</v>
          </cell>
          <cell r="G90">
            <v>178.97</v>
          </cell>
          <cell r="M90">
            <v>287.48</v>
          </cell>
          <cell r="O90">
            <v>287.92</v>
          </cell>
          <cell r="Q90">
            <v>287.33</v>
          </cell>
          <cell r="S90">
            <v>206.95</v>
          </cell>
          <cell r="U90">
            <v>220.84</v>
          </cell>
          <cell r="W90">
            <v>220.73</v>
          </cell>
        </row>
        <row r="91">
          <cell r="A91" t="str">
            <v>1 A 01 720 00</v>
          </cell>
          <cell r="B91" t="str">
            <v>Concreto fck=18MPa p/ pré-moldados (guarda-corpo)</v>
          </cell>
          <cell r="E91" t="str">
            <v>m3</v>
          </cell>
          <cell r="G91">
            <v>173.36</v>
          </cell>
          <cell r="M91">
            <v>189.28</v>
          </cell>
          <cell r="O91">
            <v>193.95</v>
          </cell>
          <cell r="Q91">
            <v>186.38</v>
          </cell>
          <cell r="S91">
            <v>196.11</v>
          </cell>
          <cell r="U91">
            <v>183.13</v>
          </cell>
          <cell r="W91">
            <v>190.02</v>
          </cell>
        </row>
        <row r="92">
          <cell r="A92" t="str">
            <v>1 A 01 720 01</v>
          </cell>
          <cell r="B92" t="str">
            <v>Guarda-corpo tipo GM, moldado no local</v>
          </cell>
          <cell r="E92" t="str">
            <v>m</v>
          </cell>
          <cell r="G92">
            <v>119.27</v>
          </cell>
          <cell r="M92">
            <v>132.01</v>
          </cell>
          <cell r="O92">
            <v>135.57</v>
          </cell>
          <cell r="Q92">
            <v>134.96</v>
          </cell>
          <cell r="S92">
            <v>137.24</v>
          </cell>
          <cell r="U92">
            <v>137.63999999999999</v>
          </cell>
          <cell r="W92">
            <v>139.34</v>
          </cell>
        </row>
        <row r="93">
          <cell r="A93" t="str">
            <v>1 A 01 720 02</v>
          </cell>
          <cell r="B93" t="str">
            <v>Fabricação de Guarda-corpo</v>
          </cell>
          <cell r="E93" t="str">
            <v>m</v>
          </cell>
          <cell r="G93">
            <v>20.95</v>
          </cell>
          <cell r="M93">
            <v>23.41</v>
          </cell>
          <cell r="O93">
            <v>24.2</v>
          </cell>
          <cell r="Q93">
            <v>23.89</v>
          </cell>
          <cell r="S93">
            <v>24.29</v>
          </cell>
          <cell r="U93">
            <v>24.58</v>
          </cell>
          <cell r="W93">
            <v>24.86</v>
          </cell>
        </row>
        <row r="94">
          <cell r="A94" t="str">
            <v>1 A 01 725 01</v>
          </cell>
          <cell r="B94" t="str">
            <v>Fabricação de balizador de concreto</v>
          </cell>
          <cell r="E94" t="str">
            <v>un</v>
          </cell>
          <cell r="G94">
            <v>6.6</v>
          </cell>
          <cell r="M94">
            <v>7.52</v>
          </cell>
          <cell r="O94">
            <v>7.61</v>
          </cell>
          <cell r="Q94">
            <v>7.51</v>
          </cell>
          <cell r="S94">
            <v>7.58</v>
          </cell>
          <cell r="U94">
            <v>7.52</v>
          </cell>
          <cell r="W94">
            <v>7.58</v>
          </cell>
        </row>
        <row r="95">
          <cell r="A95" t="str">
            <v>1 A 01 730 00</v>
          </cell>
          <cell r="B95" t="str">
            <v>Concreto fck=18MPa p/ pré moldados (mourões)</v>
          </cell>
          <cell r="E95" t="str">
            <v>m3</v>
          </cell>
          <cell r="G95">
            <v>138.57</v>
          </cell>
          <cell r="M95">
            <v>222.33</v>
          </cell>
          <cell r="O95">
            <v>222.81</v>
          </cell>
          <cell r="Q95">
            <v>222.23</v>
          </cell>
          <cell r="S95">
            <v>159.86000000000001</v>
          </cell>
          <cell r="U95">
            <v>170.63</v>
          </cell>
          <cell r="W95">
            <v>170.52</v>
          </cell>
        </row>
        <row r="96">
          <cell r="A96" t="str">
            <v>1 A 01 730 01</v>
          </cell>
          <cell r="B96" t="str">
            <v>Fabr. mourão de concr. esticador seção quad. 15cm</v>
          </cell>
          <cell r="E96" t="str">
            <v>un</v>
          </cell>
          <cell r="G96">
            <v>17.46</v>
          </cell>
          <cell r="M96">
            <v>23.06</v>
          </cell>
          <cell r="O96">
            <v>23.5</v>
          </cell>
          <cell r="Q96">
            <v>23.47</v>
          </cell>
          <cell r="S96">
            <v>20.38</v>
          </cell>
          <cell r="U96">
            <v>21.48</v>
          </cell>
          <cell r="W96">
            <v>21.48</v>
          </cell>
        </row>
        <row r="97">
          <cell r="A97" t="str">
            <v>1 A 01 730 02</v>
          </cell>
          <cell r="B97" t="str">
            <v>Fabr. mourão de concr esticador seção triang. 15cm</v>
          </cell>
          <cell r="E97" t="str">
            <v>un</v>
          </cell>
          <cell r="G97">
            <v>11.32</v>
          </cell>
          <cell r="M97">
            <v>14.48</v>
          </cell>
          <cell r="O97">
            <v>14.8</v>
          </cell>
          <cell r="Q97">
            <v>14.79</v>
          </cell>
          <cell r="S97">
            <v>13.24</v>
          </cell>
          <cell r="U97">
            <v>13.94</v>
          </cell>
          <cell r="W97">
            <v>13.93</v>
          </cell>
        </row>
        <row r="98">
          <cell r="A98" t="str">
            <v>1 A 01 735 01</v>
          </cell>
          <cell r="B98" t="str">
            <v>Fabr. mourão de concreto suporte seção quad. 11cm</v>
          </cell>
          <cell r="E98" t="str">
            <v>un</v>
          </cell>
          <cell r="G98">
            <v>12.46</v>
          </cell>
          <cell r="M98">
            <v>15.79</v>
          </cell>
          <cell r="O98">
            <v>16.170000000000002</v>
          </cell>
          <cell r="Q98">
            <v>16.149999999999999</v>
          </cell>
          <cell r="S98">
            <v>14.57</v>
          </cell>
          <cell r="U98">
            <v>15.34</v>
          </cell>
          <cell r="W98">
            <v>15.34</v>
          </cell>
        </row>
        <row r="99">
          <cell r="A99" t="str">
            <v>1 A 01 735 02</v>
          </cell>
          <cell r="B99" t="str">
            <v>Fabr. mourão de concr. suporte seção triang. 11cm</v>
          </cell>
          <cell r="E99" t="str">
            <v>un</v>
          </cell>
          <cell r="G99">
            <v>8.33</v>
          </cell>
          <cell r="M99">
            <v>10.29</v>
          </cell>
          <cell r="O99">
            <v>10.56</v>
          </cell>
          <cell r="Q99">
            <v>10.56</v>
          </cell>
          <cell r="S99">
            <v>9.76</v>
          </cell>
          <cell r="U99">
            <v>10.26</v>
          </cell>
          <cell r="W99">
            <v>10.26</v>
          </cell>
        </row>
        <row r="100">
          <cell r="A100" t="str">
            <v>1 A 01 739 01</v>
          </cell>
          <cell r="B100" t="str">
            <v>Confecção de tubos de concreto D=0,20m</v>
          </cell>
          <cell r="E100" t="str">
            <v>m</v>
          </cell>
          <cell r="G100">
            <v>8.16</v>
          </cell>
          <cell r="M100">
            <v>9.07</v>
          </cell>
          <cell r="O100">
            <v>9.2100000000000009</v>
          </cell>
          <cell r="Q100">
            <v>8.98</v>
          </cell>
          <cell r="S100">
            <v>9.27</v>
          </cell>
          <cell r="U100">
            <v>9.1</v>
          </cell>
          <cell r="W100">
            <v>9.32</v>
          </cell>
        </row>
        <row r="101">
          <cell r="A101" t="str">
            <v>1 A 01 740 01</v>
          </cell>
          <cell r="B101" t="str">
            <v>Confecção de tubos de concreto perfurado D=0,20m</v>
          </cell>
          <cell r="E101" t="str">
            <v>m</v>
          </cell>
          <cell r="G101">
            <v>8.35</v>
          </cell>
          <cell r="M101">
            <v>9.2899999999999991</v>
          </cell>
          <cell r="O101">
            <v>9.43</v>
          </cell>
          <cell r="Q101">
            <v>9.1999999999999993</v>
          </cell>
          <cell r="S101">
            <v>9.49</v>
          </cell>
          <cell r="U101">
            <v>9.32</v>
          </cell>
          <cell r="W101">
            <v>9.5399999999999991</v>
          </cell>
        </row>
        <row r="102">
          <cell r="A102" t="str">
            <v>1 A 01 741 01</v>
          </cell>
          <cell r="B102" t="str">
            <v>Confecção de tubos de concreto poroso D=0,20m</v>
          </cell>
          <cell r="E102" t="str">
            <v>m</v>
          </cell>
          <cell r="G102">
            <v>8.25</v>
          </cell>
          <cell r="M102">
            <v>9.17</v>
          </cell>
          <cell r="O102">
            <v>9.31</v>
          </cell>
          <cell r="Q102">
            <v>9.08</v>
          </cell>
          <cell r="S102">
            <v>9.39</v>
          </cell>
          <cell r="U102">
            <v>9.2200000000000006</v>
          </cell>
          <cell r="W102">
            <v>9.43</v>
          </cell>
        </row>
        <row r="103">
          <cell r="A103" t="str">
            <v>1 A 01 745 01</v>
          </cell>
          <cell r="B103" t="str">
            <v>Confecção de tubos de concreto D=0,30m</v>
          </cell>
          <cell r="E103" t="str">
            <v>m</v>
          </cell>
          <cell r="G103">
            <v>13.44</v>
          </cell>
          <cell r="M103">
            <v>14.91</v>
          </cell>
          <cell r="O103">
            <v>15.16</v>
          </cell>
          <cell r="Q103">
            <v>14.75</v>
          </cell>
          <cell r="S103">
            <v>15.29</v>
          </cell>
          <cell r="U103">
            <v>14.81</v>
          </cell>
          <cell r="W103">
            <v>15.19</v>
          </cell>
        </row>
        <row r="104">
          <cell r="A104" t="str">
            <v>1 A 01 746 01</v>
          </cell>
          <cell r="B104" t="str">
            <v>Confecção de tubos de concreto perfurado D=0,30m</v>
          </cell>
          <cell r="E104" t="str">
            <v>m</v>
          </cell>
          <cell r="G104">
            <v>13.63</v>
          </cell>
          <cell r="M104">
            <v>15.13</v>
          </cell>
          <cell r="O104">
            <v>15.38</v>
          </cell>
          <cell r="Q104">
            <v>14.97</v>
          </cell>
          <cell r="S104">
            <v>15.51</v>
          </cell>
          <cell r="U104">
            <v>15.03</v>
          </cell>
          <cell r="W104">
            <v>15.42</v>
          </cell>
        </row>
        <row r="105">
          <cell r="A105" t="str">
            <v>1 A 01 747 01</v>
          </cell>
          <cell r="B105" t="str">
            <v>Confecção de tubos de concreto poroso D=0,30m</v>
          </cell>
          <cell r="E105" t="str">
            <v>m</v>
          </cell>
          <cell r="G105">
            <v>13.61</v>
          </cell>
          <cell r="M105">
            <v>15.1</v>
          </cell>
          <cell r="O105">
            <v>15.36</v>
          </cell>
          <cell r="Q105">
            <v>14.94</v>
          </cell>
          <cell r="S105">
            <v>15.49</v>
          </cell>
          <cell r="U105">
            <v>15.01</v>
          </cell>
          <cell r="W105">
            <v>15.4</v>
          </cell>
        </row>
        <row r="106">
          <cell r="A106" t="str">
            <v>1 A 01 751 01</v>
          </cell>
          <cell r="B106" t="str">
            <v>Confecção de tubos de concreto D=0,40m</v>
          </cell>
          <cell r="E106" t="str">
            <v>m</v>
          </cell>
          <cell r="G106">
            <v>19.95</v>
          </cell>
          <cell r="M106">
            <v>22.13</v>
          </cell>
          <cell r="O106">
            <v>22.53</v>
          </cell>
          <cell r="Q106">
            <v>21.88</v>
          </cell>
          <cell r="S106">
            <v>22.72</v>
          </cell>
          <cell r="U106">
            <v>21.93</v>
          </cell>
          <cell r="W106">
            <v>22.54</v>
          </cell>
        </row>
        <row r="107">
          <cell r="A107" t="str">
            <v>1 A 01 752 01</v>
          </cell>
          <cell r="B107" t="str">
            <v>Confecção de tubos de concreto perfurado D=0,40m</v>
          </cell>
          <cell r="E107" t="str">
            <v>m</v>
          </cell>
          <cell r="G107">
            <v>20.14</v>
          </cell>
          <cell r="M107">
            <v>22.35</v>
          </cell>
          <cell r="O107">
            <v>22.75</v>
          </cell>
          <cell r="Q107">
            <v>22.1</v>
          </cell>
          <cell r="S107">
            <v>22.94</v>
          </cell>
          <cell r="U107">
            <v>22.15</v>
          </cell>
          <cell r="W107">
            <v>22.76</v>
          </cell>
        </row>
        <row r="108">
          <cell r="A108" t="str">
            <v>1 A 01 753 01</v>
          </cell>
          <cell r="B108" t="str">
            <v>Confecção de tubos de concreto poroso D=0,40m</v>
          </cell>
          <cell r="E108" t="str">
            <v>m</v>
          </cell>
          <cell r="G108">
            <v>20.22</v>
          </cell>
          <cell r="M108">
            <v>22.43</v>
          </cell>
          <cell r="O108">
            <v>22.84</v>
          </cell>
          <cell r="Q108">
            <v>22.18</v>
          </cell>
          <cell r="S108">
            <v>23.05</v>
          </cell>
          <cell r="U108">
            <v>22.25</v>
          </cell>
          <cell r="W108">
            <v>22.86</v>
          </cell>
        </row>
        <row r="109">
          <cell r="A109" t="str">
            <v>1 A 01 755 01</v>
          </cell>
          <cell r="B109" t="str">
            <v>Confecção de tubos de concreto armado D=0,60m CA-4</v>
          </cell>
          <cell r="E109" t="str">
            <v>m</v>
          </cell>
          <cell r="G109">
            <v>81.11</v>
          </cell>
          <cell r="M109">
            <v>87.4</v>
          </cell>
          <cell r="O109">
            <v>90.58</v>
          </cell>
          <cell r="Q109">
            <v>89.15</v>
          </cell>
          <cell r="S109">
            <v>90.81</v>
          </cell>
          <cell r="U109">
            <v>91.89</v>
          </cell>
          <cell r="W109">
            <v>93.09</v>
          </cell>
        </row>
        <row r="110">
          <cell r="A110" t="str">
            <v>1 A 01 760 01</v>
          </cell>
          <cell r="B110" t="str">
            <v>Confecção de tubos de concreto armado D=0,80m CA-4</v>
          </cell>
          <cell r="E110" t="str">
            <v>m</v>
          </cell>
          <cell r="G110">
            <v>124.25</v>
          </cell>
          <cell r="M110">
            <v>133.6</v>
          </cell>
          <cell r="O110">
            <v>138.6</v>
          </cell>
          <cell r="Q110">
            <v>136.25</v>
          </cell>
          <cell r="S110">
            <v>139.01</v>
          </cell>
          <cell r="U110">
            <v>140.41</v>
          </cell>
          <cell r="W110">
            <v>142.4</v>
          </cell>
        </row>
        <row r="111">
          <cell r="A111" t="str">
            <v>1 A 01 765 01</v>
          </cell>
          <cell r="B111" t="str">
            <v>Confecção de tubos de concreto armado D=1,00m CA-4</v>
          </cell>
          <cell r="E111" t="str">
            <v>m</v>
          </cell>
          <cell r="G111">
            <v>187.48</v>
          </cell>
          <cell r="M111">
            <v>201.38</v>
          </cell>
          <cell r="O111">
            <v>209.05</v>
          </cell>
          <cell r="Q111">
            <v>205.53</v>
          </cell>
          <cell r="S111">
            <v>209.64</v>
          </cell>
          <cell r="U111">
            <v>211.83</v>
          </cell>
          <cell r="W111">
            <v>214.8</v>
          </cell>
        </row>
        <row r="112">
          <cell r="A112" t="str">
            <v>1 A 01 770 01</v>
          </cell>
          <cell r="B112" t="str">
            <v>Confecção de tubos de concreto armado D=1,20m CA-4</v>
          </cell>
          <cell r="E112" t="str">
            <v>m</v>
          </cell>
          <cell r="G112">
            <v>260.77999999999997</v>
          </cell>
          <cell r="M112">
            <v>280.08999999999997</v>
          </cell>
          <cell r="O112">
            <v>290.89</v>
          </cell>
          <cell r="Q112">
            <v>286.31</v>
          </cell>
          <cell r="S112">
            <v>291.60000000000002</v>
          </cell>
          <cell r="U112">
            <v>295.58999999999997</v>
          </cell>
          <cell r="W112">
            <v>299.41000000000003</v>
          </cell>
        </row>
        <row r="113">
          <cell r="A113" t="str">
            <v>1 A 01 775 01</v>
          </cell>
          <cell r="B113" t="str">
            <v>Confecção de tubos de concreto armado D=1,50m CA-4</v>
          </cell>
          <cell r="E113" t="str">
            <v>m</v>
          </cell>
          <cell r="G113">
            <v>406.02</v>
          </cell>
          <cell r="M113">
            <v>435.61</v>
          </cell>
          <cell r="O113">
            <v>452.94</v>
          </cell>
          <cell r="Q113">
            <v>446.68</v>
          </cell>
          <cell r="S113">
            <v>453.7</v>
          </cell>
          <cell r="U113">
            <v>462.76</v>
          </cell>
          <cell r="W113">
            <v>467.84</v>
          </cell>
        </row>
        <row r="114">
          <cell r="A114" t="str">
            <v>1 A 01 780 01</v>
          </cell>
          <cell r="B114" t="str">
            <v>Obtenção de grama para replantio</v>
          </cell>
          <cell r="E114" t="str">
            <v>m2</v>
          </cell>
          <cell r="G114">
            <v>0.56000000000000005</v>
          </cell>
          <cell r="M114">
            <v>0.67</v>
          </cell>
          <cell r="O114">
            <v>0.67</v>
          </cell>
          <cell r="Q114">
            <v>0.66</v>
          </cell>
          <cell r="S114">
            <v>0.66</v>
          </cell>
          <cell r="U114">
            <v>0.67</v>
          </cell>
          <cell r="W114">
            <v>0.67</v>
          </cell>
        </row>
        <row r="115">
          <cell r="A115" t="str">
            <v>1 A 01 790 01</v>
          </cell>
          <cell r="B115" t="str">
            <v>Guia de madeira - 2,5 x 7,0 cm</v>
          </cell>
          <cell r="E115" t="str">
            <v>m</v>
          </cell>
          <cell r="G115">
            <v>0.9</v>
          </cell>
          <cell r="M115">
            <v>0.94</v>
          </cell>
          <cell r="O115">
            <v>0.94</v>
          </cell>
          <cell r="Q115">
            <v>0.94</v>
          </cell>
          <cell r="S115">
            <v>0.93</v>
          </cell>
          <cell r="U115">
            <v>0.94</v>
          </cell>
          <cell r="W115">
            <v>0.94</v>
          </cell>
        </row>
        <row r="116">
          <cell r="A116" t="str">
            <v>1 A 01 790 02</v>
          </cell>
          <cell r="B116" t="str">
            <v>Guia de madeira - 2,5 x 10,0 cm</v>
          </cell>
          <cell r="E116" t="str">
            <v>m</v>
          </cell>
          <cell r="G116">
            <v>1.1399999999999999</v>
          </cell>
          <cell r="M116">
            <v>1.19</v>
          </cell>
          <cell r="O116">
            <v>1.19</v>
          </cell>
          <cell r="Q116">
            <v>1.18</v>
          </cell>
          <cell r="S116">
            <v>1.18</v>
          </cell>
          <cell r="U116">
            <v>1.55</v>
          </cell>
          <cell r="W116">
            <v>1.55</v>
          </cell>
        </row>
        <row r="117">
          <cell r="A117" t="str">
            <v>1 A 01 800 01</v>
          </cell>
          <cell r="B117" t="str">
            <v>Chapa de aço 16 rec. para placa de sinalização</v>
          </cell>
          <cell r="E117" t="str">
            <v>m2</v>
          </cell>
          <cell r="G117">
            <v>12.31</v>
          </cell>
          <cell r="M117">
            <v>14.52</v>
          </cell>
          <cell r="O117">
            <v>14.12</v>
          </cell>
          <cell r="Q117">
            <v>14.12</v>
          </cell>
          <cell r="S117">
            <v>14.22</v>
          </cell>
          <cell r="U117">
            <v>14.12</v>
          </cell>
          <cell r="W117">
            <v>14.12</v>
          </cell>
        </row>
        <row r="118">
          <cell r="A118" t="str">
            <v>1 A 01 810 01</v>
          </cell>
          <cell r="B118" t="str">
            <v>Calha metálica semi-circular D=0,40 m</v>
          </cell>
          <cell r="E118" t="str">
            <v>m</v>
          </cell>
          <cell r="G118">
            <v>70.099999999999994</v>
          </cell>
          <cell r="M118">
            <v>84.66</v>
          </cell>
          <cell r="O118">
            <v>94.26</v>
          </cell>
          <cell r="Q118">
            <v>94.86</v>
          </cell>
          <cell r="S118">
            <v>94.86</v>
          </cell>
          <cell r="U118">
            <v>94.86</v>
          </cell>
          <cell r="W118">
            <v>94.86</v>
          </cell>
        </row>
        <row r="119">
          <cell r="A119" t="str">
            <v>1 A 01 850 01</v>
          </cell>
          <cell r="B119" t="str">
            <v>Confecção de placa de sinalização semi-refletiva</v>
          </cell>
          <cell r="E119" t="str">
            <v>m2</v>
          </cell>
          <cell r="G119">
            <v>108.17</v>
          </cell>
          <cell r="M119">
            <v>110.98</v>
          </cell>
          <cell r="O119">
            <v>111.28</v>
          </cell>
          <cell r="Q119">
            <v>113.27</v>
          </cell>
          <cell r="S119">
            <v>113.27</v>
          </cell>
          <cell r="U119">
            <v>112.62</v>
          </cell>
          <cell r="W119">
            <v>112.51</v>
          </cell>
        </row>
        <row r="120">
          <cell r="A120" t="str">
            <v>1 A 01 860 01</v>
          </cell>
          <cell r="B120" t="str">
            <v>Confecção de placa de sinalização tot. refletiva</v>
          </cell>
          <cell r="E120" t="str">
            <v>m2</v>
          </cell>
          <cell r="G120">
            <v>150.41</v>
          </cell>
          <cell r="M120">
            <v>154.43</v>
          </cell>
          <cell r="O120">
            <v>156.53</v>
          </cell>
          <cell r="Q120">
            <v>156.46</v>
          </cell>
          <cell r="S120">
            <v>156.46</v>
          </cell>
          <cell r="U120">
            <v>154.43</v>
          </cell>
          <cell r="W120">
            <v>154.36000000000001</v>
          </cell>
        </row>
        <row r="121">
          <cell r="A121" t="str">
            <v>1 A 01 870 01</v>
          </cell>
          <cell r="B121" t="str">
            <v>Confecção de suporte e travessa p/ placa de sinal.</v>
          </cell>
          <cell r="E121" t="str">
            <v>un</v>
          </cell>
          <cell r="G121">
            <v>17.41</v>
          </cell>
          <cell r="M121">
            <v>18.64</v>
          </cell>
          <cell r="O121">
            <v>18.64</v>
          </cell>
          <cell r="Q121">
            <v>19.48</v>
          </cell>
          <cell r="S121">
            <v>19.48</v>
          </cell>
          <cell r="U121">
            <v>17.149999999999999</v>
          </cell>
          <cell r="W121">
            <v>17.13</v>
          </cell>
        </row>
        <row r="122">
          <cell r="A122" t="str">
            <v>1 A 01 890 01</v>
          </cell>
          <cell r="B122" t="str">
            <v>Escavação manual em material de 1a categoria</v>
          </cell>
          <cell r="E122" t="str">
            <v>m3</v>
          </cell>
          <cell r="G122">
            <v>11.72</v>
          </cell>
          <cell r="M122">
            <v>14.07</v>
          </cell>
          <cell r="O122">
            <v>14.07</v>
          </cell>
          <cell r="Q122">
            <v>14.07</v>
          </cell>
          <cell r="S122">
            <v>14.07</v>
          </cell>
          <cell r="U122">
            <v>14.07</v>
          </cell>
          <cell r="W122">
            <v>14.07</v>
          </cell>
        </row>
        <row r="123">
          <cell r="A123" t="str">
            <v>1 A 01 891 01</v>
          </cell>
          <cell r="B123" t="str">
            <v>Escavação manual de vala em material de 1a cat.</v>
          </cell>
          <cell r="E123" t="str">
            <v>m3</v>
          </cell>
          <cell r="G123">
            <v>13.56</v>
          </cell>
          <cell r="M123">
            <v>16.27</v>
          </cell>
          <cell r="O123">
            <v>16.27</v>
          </cell>
          <cell r="Q123">
            <v>16.27</v>
          </cell>
          <cell r="S123">
            <v>16.27</v>
          </cell>
          <cell r="U123">
            <v>16.27</v>
          </cell>
          <cell r="W123">
            <v>16.27</v>
          </cell>
        </row>
        <row r="124">
          <cell r="A124" t="str">
            <v>1 A 01 892 01</v>
          </cell>
          <cell r="B124" t="str">
            <v>Escavação mecânica de vala em material de 1a cat.</v>
          </cell>
          <cell r="E124" t="str">
            <v>m3</v>
          </cell>
          <cell r="G124">
            <v>2.39</v>
          </cell>
          <cell r="M124">
            <v>2.74</v>
          </cell>
          <cell r="O124">
            <v>2.74</v>
          </cell>
          <cell r="Q124">
            <v>2.67</v>
          </cell>
          <cell r="S124">
            <v>2.67</v>
          </cell>
          <cell r="U124">
            <v>2.79</v>
          </cell>
          <cell r="W124">
            <v>2.79</v>
          </cell>
        </row>
        <row r="125">
          <cell r="A125" t="str">
            <v>1 A 01 893 01</v>
          </cell>
          <cell r="B125" t="str">
            <v>Compactação manual</v>
          </cell>
          <cell r="E125" t="str">
            <v>m3</v>
          </cell>
          <cell r="G125">
            <v>6.36</v>
          </cell>
          <cell r="M125">
            <v>7.11</v>
          </cell>
          <cell r="O125">
            <v>7.11</v>
          </cell>
          <cell r="Q125">
            <v>7.07</v>
          </cell>
          <cell r="S125">
            <v>7.07</v>
          </cell>
          <cell r="U125">
            <v>6.95</v>
          </cell>
          <cell r="W125">
            <v>6.95</v>
          </cell>
        </row>
        <row r="126">
          <cell r="A126" t="str">
            <v>1 A 01 894 01</v>
          </cell>
          <cell r="B126" t="str">
            <v>Lastro de brita</v>
          </cell>
          <cell r="E126" t="str">
            <v>m3</v>
          </cell>
          <cell r="G126">
            <v>20.95</v>
          </cell>
          <cell r="M126">
            <v>23.71</v>
          </cell>
          <cell r="O126">
            <v>24.14</v>
          </cell>
          <cell r="Q126">
            <v>23.67</v>
          </cell>
          <cell r="S126">
            <v>24.78</v>
          </cell>
          <cell r="U126">
            <v>24.87</v>
          </cell>
          <cell r="W126">
            <v>24.89</v>
          </cell>
        </row>
        <row r="127">
          <cell r="A127" t="str">
            <v>1 A 99 001 00</v>
          </cell>
          <cell r="B127" t="str">
            <v>Mistura areia-asfalto usinada a frio</v>
          </cell>
          <cell r="E127" t="str">
            <v>m3</v>
          </cell>
          <cell r="G127">
            <v>0</v>
          </cell>
          <cell r="M127">
            <v>0</v>
          </cell>
          <cell r="O127">
            <v>0</v>
          </cell>
          <cell r="Q127">
            <v>0</v>
          </cell>
          <cell r="S127">
            <v>0</v>
          </cell>
          <cell r="U127">
            <v>0</v>
          </cell>
          <cell r="W127">
            <v>0</v>
          </cell>
        </row>
        <row r="128">
          <cell r="A128" t="str">
            <v>1 A 99 002 00</v>
          </cell>
          <cell r="B128" t="str">
            <v>Mistura areia-asfalto usinada a quente</v>
          </cell>
          <cell r="E128" t="str">
            <v>m3</v>
          </cell>
          <cell r="G128">
            <v>0</v>
          </cell>
          <cell r="M128">
            <v>0</v>
          </cell>
          <cell r="O128">
            <v>0</v>
          </cell>
          <cell r="Q128">
            <v>0</v>
          </cell>
          <cell r="S128">
            <v>0</v>
          </cell>
          <cell r="U128">
            <v>0</v>
          </cell>
          <cell r="W128">
            <v>0</v>
          </cell>
        </row>
        <row r="129">
          <cell r="A129" t="str">
            <v>1 A 99 003 00</v>
          </cell>
          <cell r="B129" t="str">
            <v>Mistura betuminosa usinada a frio</v>
          </cell>
          <cell r="E129" t="str">
            <v>m3</v>
          </cell>
          <cell r="G129">
            <v>0</v>
          </cell>
          <cell r="M129">
            <v>0</v>
          </cell>
          <cell r="O129">
            <v>0</v>
          </cell>
          <cell r="Q129">
            <v>0</v>
          </cell>
          <cell r="S129">
            <v>0</v>
          </cell>
          <cell r="U129">
            <v>0</v>
          </cell>
          <cell r="W129">
            <v>0</v>
          </cell>
        </row>
        <row r="130">
          <cell r="A130" t="str">
            <v>1 A 99 004 00</v>
          </cell>
          <cell r="B130" t="str">
            <v>Mistura betuminosa usinada a quente</v>
          </cell>
          <cell r="E130" t="str">
            <v>m3</v>
          </cell>
          <cell r="G130">
            <v>0</v>
          </cell>
          <cell r="M130">
            <v>0</v>
          </cell>
          <cell r="O130">
            <v>0</v>
          </cell>
          <cell r="Q130">
            <v>0</v>
          </cell>
          <cell r="S130">
            <v>0</v>
          </cell>
          <cell r="U130">
            <v>0</v>
          </cell>
          <cell r="W130">
            <v>0</v>
          </cell>
        </row>
        <row r="131">
          <cell r="A131" t="str">
            <v>1 A 99 005 00</v>
          </cell>
          <cell r="B131" t="str">
            <v>Mistura betuminosa</v>
          </cell>
          <cell r="E131" t="str">
            <v>m3</v>
          </cell>
          <cell r="G131">
            <v>0</v>
          </cell>
          <cell r="M131">
            <v>0</v>
          </cell>
          <cell r="O131">
            <v>0</v>
          </cell>
          <cell r="Q131">
            <v>0</v>
          </cell>
          <cell r="S131">
            <v>0</v>
          </cell>
          <cell r="U131">
            <v>0</v>
          </cell>
          <cell r="W131">
            <v>0</v>
          </cell>
        </row>
        <row r="132">
          <cell r="A132" t="str">
            <v>1 B 00 301 00</v>
          </cell>
          <cell r="B132" t="str">
            <v>Alvenaria de pedra argamassada</v>
          </cell>
          <cell r="E132" t="str">
            <v>m3</v>
          </cell>
          <cell r="G132">
            <v>92.71</v>
          </cell>
          <cell r="M132">
            <v>102.93</v>
          </cell>
          <cell r="O132">
            <v>105.07</v>
          </cell>
          <cell r="Q132">
            <v>101.78</v>
          </cell>
          <cell r="S132">
            <v>106.24</v>
          </cell>
          <cell r="U132">
            <v>100.9</v>
          </cell>
          <cell r="W132">
            <v>103.82</v>
          </cell>
        </row>
        <row r="133">
          <cell r="A133" t="str">
            <v>1 B 00 902 01</v>
          </cell>
          <cell r="B133" t="str">
            <v>Alvenaria de tijolos</v>
          </cell>
          <cell r="E133" t="str">
            <v>m2</v>
          </cell>
          <cell r="G133">
            <v>20.100000000000001</v>
          </cell>
          <cell r="M133">
            <v>24.92</v>
          </cell>
          <cell r="O133">
            <v>25</v>
          </cell>
          <cell r="Q133">
            <v>24.88</v>
          </cell>
          <cell r="S133">
            <v>25.03</v>
          </cell>
          <cell r="U133">
            <v>24.82</v>
          </cell>
          <cell r="W133">
            <v>25.07</v>
          </cell>
        </row>
        <row r="134">
          <cell r="A134" t="str">
            <v>1 B 00 903 01</v>
          </cell>
          <cell r="B134" t="str">
            <v>Dentes para bueiros duplos D=1,00 m</v>
          </cell>
          <cell r="E134" t="str">
            <v>und</v>
          </cell>
          <cell r="G134">
            <v>70.02</v>
          </cell>
          <cell r="M134">
            <v>77.59</v>
          </cell>
          <cell r="O134">
            <v>79.489999999999995</v>
          </cell>
          <cell r="Q134">
            <v>77.239999999999995</v>
          </cell>
          <cell r="S134">
            <v>80.22</v>
          </cell>
          <cell r="U134">
            <v>77.09</v>
          </cell>
          <cell r="W134">
            <v>79.13</v>
          </cell>
        </row>
        <row r="135">
          <cell r="A135" t="str">
            <v>1 B 00 904 01</v>
          </cell>
          <cell r="B135" t="str">
            <v>Dentes para bueiros duplos D=1,20 m</v>
          </cell>
          <cell r="E135" t="str">
            <v>und</v>
          </cell>
          <cell r="G135">
            <v>79.25</v>
          </cell>
          <cell r="M135">
            <v>87.74</v>
          </cell>
          <cell r="O135">
            <v>89.9</v>
          </cell>
          <cell r="Q135">
            <v>87.31</v>
          </cell>
          <cell r="S135">
            <v>90.74</v>
          </cell>
          <cell r="U135">
            <v>87.09</v>
          </cell>
          <cell r="W135">
            <v>89.44</v>
          </cell>
        </row>
        <row r="136">
          <cell r="A136" t="str">
            <v>1 B 00 905 01</v>
          </cell>
          <cell r="B136" t="str">
            <v>Dentes para bueiros duplos D=1,50 m</v>
          </cell>
          <cell r="E136" t="str">
            <v>und</v>
          </cell>
          <cell r="G136">
            <v>97.77</v>
          </cell>
          <cell r="M136">
            <v>108.36</v>
          </cell>
          <cell r="O136">
            <v>111.04</v>
          </cell>
          <cell r="Q136">
            <v>107.95</v>
          </cell>
          <cell r="S136">
            <v>112.05</v>
          </cell>
          <cell r="U136">
            <v>107.84</v>
          </cell>
          <cell r="W136">
            <v>110.65</v>
          </cell>
        </row>
        <row r="137">
          <cell r="A137" t="str">
            <v>1 B 00 906 01</v>
          </cell>
          <cell r="B137" t="str">
            <v>Dentes para bueiros simples D=0,60 m</v>
          </cell>
          <cell r="E137" t="str">
            <v>und</v>
          </cell>
          <cell r="G137">
            <v>23.61</v>
          </cell>
          <cell r="M137">
            <v>26.19</v>
          </cell>
          <cell r="O137">
            <v>26.82</v>
          </cell>
          <cell r="Q137">
            <v>26.07</v>
          </cell>
          <cell r="S137">
            <v>27.07</v>
          </cell>
          <cell r="U137">
            <v>26.02</v>
          </cell>
          <cell r="W137">
            <v>26.7</v>
          </cell>
        </row>
        <row r="138">
          <cell r="A138" t="str">
            <v>1 B 00 907 01</v>
          </cell>
          <cell r="B138" t="str">
            <v>Dentes para bueiros simples D=0,80 m</v>
          </cell>
          <cell r="E138" t="str">
            <v>und</v>
          </cell>
          <cell r="G138">
            <v>29.4</v>
          </cell>
          <cell r="M138">
            <v>32.56</v>
          </cell>
          <cell r="O138">
            <v>33.369999999999997</v>
          </cell>
          <cell r="Q138">
            <v>32.44</v>
          </cell>
          <cell r="S138">
            <v>33.68</v>
          </cell>
          <cell r="U138">
            <v>32.4</v>
          </cell>
          <cell r="W138">
            <v>33.25</v>
          </cell>
        </row>
        <row r="139">
          <cell r="A139" t="str">
            <v>1 B 00 908 01</v>
          </cell>
          <cell r="B139" t="str">
            <v>Dentes para bueiros simples D=1,00 m</v>
          </cell>
          <cell r="E139" t="str">
            <v>und</v>
          </cell>
          <cell r="G139">
            <v>34.950000000000003</v>
          </cell>
          <cell r="M139">
            <v>38.72</v>
          </cell>
          <cell r="O139">
            <v>39.67</v>
          </cell>
          <cell r="Q139">
            <v>38.549999999999997</v>
          </cell>
          <cell r="S139">
            <v>40.04</v>
          </cell>
          <cell r="U139">
            <v>38.479999999999997</v>
          </cell>
          <cell r="W139">
            <v>39.5</v>
          </cell>
        </row>
        <row r="140">
          <cell r="A140" t="str">
            <v>1 B 00 909 01</v>
          </cell>
          <cell r="B140" t="str">
            <v>Dentes para bueiros simples D=1,20 m</v>
          </cell>
          <cell r="E140" t="str">
            <v>und</v>
          </cell>
          <cell r="G140">
            <v>39.68</v>
          </cell>
          <cell r="M140">
            <v>43.93</v>
          </cell>
          <cell r="O140">
            <v>45.01</v>
          </cell>
          <cell r="Q140">
            <v>43.72</v>
          </cell>
          <cell r="S140">
            <v>45.43</v>
          </cell>
          <cell r="U140">
            <v>43.61</v>
          </cell>
          <cell r="W140">
            <v>44.78</v>
          </cell>
        </row>
        <row r="141">
          <cell r="A141" t="str">
            <v>1 B 00 910 01</v>
          </cell>
          <cell r="B141" t="str">
            <v>Dentes para bueiros simples D=1,50 m</v>
          </cell>
          <cell r="E141" t="str">
            <v>und</v>
          </cell>
          <cell r="G141">
            <v>50.3</v>
          </cell>
          <cell r="M141">
            <v>55.77</v>
          </cell>
          <cell r="O141">
            <v>57.18</v>
          </cell>
          <cell r="Q141">
            <v>55.64</v>
          </cell>
          <cell r="S141">
            <v>57.69</v>
          </cell>
          <cell r="U141">
            <v>55.68</v>
          </cell>
          <cell r="W141">
            <v>57.08</v>
          </cell>
        </row>
        <row r="142">
          <cell r="A142" t="str">
            <v>1 B 00 911 01</v>
          </cell>
          <cell r="B142" t="str">
            <v>Dentes para bueiros triplos D=1,00 m</v>
          </cell>
          <cell r="E142" t="str">
            <v>und</v>
          </cell>
          <cell r="G142">
            <v>102.63</v>
          </cell>
          <cell r="M142">
            <v>113.7</v>
          </cell>
          <cell r="O142">
            <v>116.43</v>
          </cell>
          <cell r="Q142">
            <v>113.06</v>
          </cell>
          <cell r="S142">
            <v>117.52</v>
          </cell>
          <cell r="U142">
            <v>112.67</v>
          </cell>
          <cell r="W142">
            <v>115.73</v>
          </cell>
        </row>
        <row r="143">
          <cell r="A143" t="str">
            <v>1 B 00 912 01</v>
          </cell>
          <cell r="B143" t="str">
            <v>Dentes para bueiros triplos D=1,20 m</v>
          </cell>
          <cell r="E143" t="str">
            <v>und</v>
          </cell>
          <cell r="G143">
            <v>118.94</v>
          </cell>
          <cell r="M143">
            <v>131.68</v>
          </cell>
          <cell r="O143">
            <v>134.91999999999999</v>
          </cell>
          <cell r="Q143">
            <v>131.03</v>
          </cell>
          <cell r="S143">
            <v>136.18</v>
          </cell>
          <cell r="U143">
            <v>130.69999999999999</v>
          </cell>
          <cell r="W143">
            <v>134.22999999999999</v>
          </cell>
        </row>
        <row r="144">
          <cell r="A144" t="str">
            <v>1 B 00 913 01</v>
          </cell>
          <cell r="B144" t="str">
            <v>Dentes para bueiros triplos D=1,50 m</v>
          </cell>
          <cell r="E144" t="str">
            <v>und</v>
          </cell>
          <cell r="G144">
            <v>144.85</v>
          </cell>
          <cell r="M144">
            <v>160.5</v>
          </cell>
          <cell r="O144">
            <v>164.46</v>
          </cell>
          <cell r="Q144">
            <v>159.82</v>
          </cell>
          <cell r="S144">
            <v>165.96</v>
          </cell>
          <cell r="U144">
            <v>159.56</v>
          </cell>
          <cell r="W144">
            <v>163.76</v>
          </cell>
        </row>
        <row r="145">
          <cell r="A145" t="str">
            <v>1 B 00 999 06</v>
          </cell>
          <cell r="B145" t="str">
            <v>Solo local / selo de argila apiloado</v>
          </cell>
          <cell r="E145" t="str">
            <v>m3</v>
          </cell>
          <cell r="G145">
            <v>6.35</v>
          </cell>
          <cell r="M145">
            <v>7.62</v>
          </cell>
          <cell r="O145">
            <v>7.62</v>
          </cell>
          <cell r="Q145">
            <v>7.62</v>
          </cell>
          <cell r="S145">
            <v>7.62</v>
          </cell>
          <cell r="U145">
            <v>7.62</v>
          </cell>
          <cell r="W145">
            <v>7.62</v>
          </cell>
        </row>
        <row r="146">
          <cell r="A146" t="str">
            <v>1 B 02 702 00</v>
          </cell>
          <cell r="B146" t="str">
            <v>Limp. e enchim. junta pav. concr. (const e rest)</v>
          </cell>
          <cell r="E146" t="str">
            <v>m</v>
          </cell>
          <cell r="G146">
            <v>2.17</v>
          </cell>
          <cell r="M146">
            <v>2.11</v>
          </cell>
          <cell r="O146">
            <v>1.99</v>
          </cell>
          <cell r="Q146">
            <v>1.89</v>
          </cell>
          <cell r="S146">
            <v>1.9</v>
          </cell>
          <cell r="U146">
            <v>1.94</v>
          </cell>
          <cell r="W146">
            <v>1.93</v>
          </cell>
        </row>
        <row r="147">
          <cell r="B147" t="str">
            <v>Construção</v>
          </cell>
        </row>
        <row r="148">
          <cell r="A148" t="str">
            <v>2 S 01 000 00</v>
          </cell>
          <cell r="B148" t="str">
            <v>Desm. dest. limpeza áreas c/arv. diam. até 0,15 m</v>
          </cell>
          <cell r="E148" t="str">
            <v>m2</v>
          </cell>
          <cell r="G148">
            <v>0.19</v>
          </cell>
          <cell r="M148">
            <v>0.2</v>
          </cell>
          <cell r="O148">
            <v>0.21</v>
          </cell>
          <cell r="Q148">
            <v>0.21</v>
          </cell>
          <cell r="S148">
            <v>0.21</v>
          </cell>
          <cell r="U148">
            <v>0.21</v>
          </cell>
          <cell r="W148">
            <v>0.21</v>
          </cell>
        </row>
        <row r="149">
          <cell r="A149" t="str">
            <v>2 S 01 010 00</v>
          </cell>
          <cell r="B149" t="str">
            <v>Destocamento de árvores D=0,15 a 0,30 m</v>
          </cell>
          <cell r="E149" t="str">
            <v>und</v>
          </cell>
          <cell r="G149">
            <v>18.46</v>
          </cell>
          <cell r="M149">
            <v>19.72</v>
          </cell>
          <cell r="O149">
            <v>21.1</v>
          </cell>
          <cell r="Q149">
            <v>20.57</v>
          </cell>
          <cell r="S149">
            <v>20.57</v>
          </cell>
          <cell r="U149">
            <v>20.57</v>
          </cell>
          <cell r="W149">
            <v>20.56</v>
          </cell>
        </row>
        <row r="150">
          <cell r="A150" t="str">
            <v>2 S 01 012 00</v>
          </cell>
          <cell r="B150" t="str">
            <v>Destocamento de árvores c/diâm. &gt; 0,30 m</v>
          </cell>
          <cell r="E150" t="str">
            <v>und</v>
          </cell>
          <cell r="G150">
            <v>46.15</v>
          </cell>
          <cell r="M150">
            <v>49.3</v>
          </cell>
          <cell r="O150">
            <v>52.76</v>
          </cell>
          <cell r="Q150">
            <v>51.43</v>
          </cell>
          <cell r="S150">
            <v>51.43</v>
          </cell>
          <cell r="U150">
            <v>51.43</v>
          </cell>
          <cell r="W150">
            <v>51.42</v>
          </cell>
        </row>
        <row r="151">
          <cell r="A151" t="str">
            <v>2 S 01 100 01</v>
          </cell>
          <cell r="B151" t="str">
            <v>Esc. carga transp. mat 1ª cat DMT 50 m</v>
          </cell>
          <cell r="E151" t="str">
            <v>m3</v>
          </cell>
          <cell r="G151">
            <v>0.98</v>
          </cell>
          <cell r="M151">
            <v>1.04</v>
          </cell>
          <cell r="O151">
            <v>1.1200000000000001</v>
          </cell>
          <cell r="Q151">
            <v>1.0900000000000001</v>
          </cell>
          <cell r="S151">
            <v>1.0900000000000001</v>
          </cell>
          <cell r="U151">
            <v>1.0900000000000001</v>
          </cell>
          <cell r="W151">
            <v>1.0900000000000001</v>
          </cell>
        </row>
        <row r="152">
          <cell r="A152" t="str">
            <v>2 S 01 100 02</v>
          </cell>
          <cell r="B152" t="str">
            <v>Esc. carga transp. mat 1ª cat DMT 50 a 200m c/m</v>
          </cell>
          <cell r="E152" t="str">
            <v>m3</v>
          </cell>
          <cell r="G152">
            <v>2.8</v>
          </cell>
          <cell r="M152">
            <v>3.42</v>
          </cell>
          <cell r="O152">
            <v>3.48</v>
          </cell>
          <cell r="Q152">
            <v>3.4</v>
          </cell>
          <cell r="S152">
            <v>3.4</v>
          </cell>
          <cell r="U152">
            <v>3.4</v>
          </cell>
          <cell r="W152">
            <v>3.37</v>
          </cell>
        </row>
        <row r="153">
          <cell r="A153" t="str">
            <v>2 S 01 100 03</v>
          </cell>
          <cell r="B153" t="str">
            <v>Esc. carga transp. mat 1ª cat DMT 200 a 400m c/m</v>
          </cell>
          <cell r="E153" t="str">
            <v>m3</v>
          </cell>
          <cell r="G153">
            <v>3.38</v>
          </cell>
          <cell r="M153">
            <v>4.16</v>
          </cell>
          <cell r="O153">
            <v>4.2300000000000004</v>
          </cell>
          <cell r="Q153">
            <v>4.12</v>
          </cell>
          <cell r="S153">
            <v>4.12</v>
          </cell>
          <cell r="U153">
            <v>4.12</v>
          </cell>
          <cell r="W153">
            <v>4.09</v>
          </cell>
        </row>
        <row r="154">
          <cell r="A154" t="str">
            <v>2 S 01 100 04</v>
          </cell>
          <cell r="B154" t="str">
            <v>Esc. carga transp. mat 1ª cat DMT 400 a 600m c/m</v>
          </cell>
          <cell r="E154" t="str">
            <v>m3</v>
          </cell>
          <cell r="G154">
            <v>3.99</v>
          </cell>
          <cell r="M154">
            <v>4.95</v>
          </cell>
          <cell r="O154">
            <v>5.0199999999999996</v>
          </cell>
          <cell r="Q154">
            <v>4.8899999999999997</v>
          </cell>
          <cell r="S154">
            <v>4.8899999999999997</v>
          </cell>
          <cell r="U154">
            <v>4.8899999999999997</v>
          </cell>
          <cell r="W154">
            <v>4.8499999999999996</v>
          </cell>
        </row>
        <row r="155">
          <cell r="A155" t="str">
            <v>2 S 01 100 05</v>
          </cell>
          <cell r="B155" t="str">
            <v>Esc. carga transp. mat 1ª cat DMT 600 a 800m c/m</v>
          </cell>
          <cell r="E155" t="str">
            <v>m3</v>
          </cell>
          <cell r="G155">
            <v>4.53</v>
          </cell>
          <cell r="M155">
            <v>5.65</v>
          </cell>
          <cell r="O155">
            <v>5.72</v>
          </cell>
          <cell r="Q155">
            <v>5.57</v>
          </cell>
          <cell r="S155">
            <v>5.57</v>
          </cell>
          <cell r="U155">
            <v>5.57</v>
          </cell>
          <cell r="W155">
            <v>5.53</v>
          </cell>
        </row>
        <row r="156">
          <cell r="A156" t="str">
            <v>2 S 01 100 06</v>
          </cell>
          <cell r="B156" t="str">
            <v>Esc. carga transp. mat 1ª cat DMT 800 a 1000m c/m</v>
          </cell>
          <cell r="E156" t="str">
            <v>m3</v>
          </cell>
          <cell r="G156">
            <v>5.21</v>
          </cell>
          <cell r="M156">
            <v>6.52</v>
          </cell>
          <cell r="O156">
            <v>6.59</v>
          </cell>
          <cell r="Q156">
            <v>6.42</v>
          </cell>
          <cell r="S156">
            <v>6.42</v>
          </cell>
          <cell r="U156">
            <v>6.42</v>
          </cell>
          <cell r="W156">
            <v>6.37</v>
          </cell>
        </row>
        <row r="157">
          <cell r="A157" t="str">
            <v>2 S 01 100 07</v>
          </cell>
          <cell r="B157" t="str">
            <v>Esc. carga transp. mat 1ª cat DMT 1000 a 1200m c/m</v>
          </cell>
          <cell r="E157" t="str">
            <v>m3</v>
          </cell>
          <cell r="G157">
            <v>5.92</v>
          </cell>
          <cell r="M157">
            <v>7.44</v>
          </cell>
          <cell r="O157">
            <v>7.51</v>
          </cell>
          <cell r="Q157">
            <v>7.32</v>
          </cell>
          <cell r="S157">
            <v>7.32</v>
          </cell>
          <cell r="U157">
            <v>7.32</v>
          </cell>
          <cell r="W157">
            <v>7.26</v>
          </cell>
        </row>
        <row r="158">
          <cell r="A158" t="str">
            <v>2 S 01 100 08</v>
          </cell>
          <cell r="B158" t="str">
            <v>Esc. carga transp. mat 1ª cat DMT 1200 a 1400m c/m</v>
          </cell>
          <cell r="E158" t="str">
            <v>m3</v>
          </cell>
          <cell r="G158">
            <v>6.58</v>
          </cell>
          <cell r="M158">
            <v>8.2899999999999991</v>
          </cell>
          <cell r="O158">
            <v>8.36</v>
          </cell>
          <cell r="Q158">
            <v>8.14</v>
          </cell>
          <cell r="S158">
            <v>8.14</v>
          </cell>
          <cell r="U158">
            <v>8.14</v>
          </cell>
          <cell r="W158">
            <v>8.08</v>
          </cell>
        </row>
        <row r="159">
          <cell r="A159" t="str">
            <v>2 S 01 100 09</v>
          </cell>
          <cell r="B159" t="str">
            <v>Esc. carga tr. mat 1ª c. DMT 50 a 200m c/carreg</v>
          </cell>
          <cell r="E159" t="str">
            <v>m3</v>
          </cell>
          <cell r="G159">
            <v>3.17</v>
          </cell>
          <cell r="M159">
            <v>3.46</v>
          </cell>
          <cell r="O159">
            <v>3.63</v>
          </cell>
          <cell r="Q159">
            <v>3.53</v>
          </cell>
          <cell r="S159">
            <v>3.53</v>
          </cell>
          <cell r="U159">
            <v>3.66</v>
          </cell>
          <cell r="W159">
            <v>3.66</v>
          </cell>
        </row>
        <row r="160">
          <cell r="A160" t="str">
            <v>2 S 01 100 10</v>
          </cell>
          <cell r="B160" t="str">
            <v>Esc. carga tr. mat 1ª c. DMT 200 a 400m c/carreg</v>
          </cell>
          <cell r="E160" t="str">
            <v>m3</v>
          </cell>
          <cell r="G160">
            <v>3.43</v>
          </cell>
          <cell r="M160">
            <v>3.74</v>
          </cell>
          <cell r="O160">
            <v>3.91</v>
          </cell>
          <cell r="Q160">
            <v>3.8</v>
          </cell>
          <cell r="S160">
            <v>3.8</v>
          </cell>
          <cell r="U160">
            <v>3.95</v>
          </cell>
          <cell r="W160">
            <v>3.96</v>
          </cell>
        </row>
        <row r="161">
          <cell r="A161" t="str">
            <v>2 S 01 100 11</v>
          </cell>
          <cell r="B161" t="str">
            <v>Esc. carga tr. mat 1ª c. DMT 400 a 600m c/carreg</v>
          </cell>
          <cell r="E161" t="str">
            <v>m3</v>
          </cell>
          <cell r="G161">
            <v>3.61</v>
          </cell>
          <cell r="M161">
            <v>3.94</v>
          </cell>
          <cell r="O161">
            <v>4.1100000000000003</v>
          </cell>
          <cell r="Q161">
            <v>3.99</v>
          </cell>
          <cell r="S161">
            <v>3.99</v>
          </cell>
          <cell r="U161">
            <v>4.16</v>
          </cell>
          <cell r="W161">
            <v>4.17</v>
          </cell>
        </row>
        <row r="162">
          <cell r="A162" t="str">
            <v>2 S 01 100 12</v>
          </cell>
          <cell r="B162" t="str">
            <v>Esc. carga tr. mat 1ª c. DMT 600 a 800m c/carreg</v>
          </cell>
          <cell r="E162" t="str">
            <v>m3</v>
          </cell>
          <cell r="G162">
            <v>3.94</v>
          </cell>
          <cell r="M162">
            <v>4.29</v>
          </cell>
          <cell r="O162">
            <v>4.47</v>
          </cell>
          <cell r="Q162">
            <v>4.33</v>
          </cell>
          <cell r="S162">
            <v>4.33</v>
          </cell>
          <cell r="U162">
            <v>4.53</v>
          </cell>
          <cell r="W162">
            <v>4.54</v>
          </cell>
        </row>
        <row r="163">
          <cell r="A163" t="str">
            <v>2 S 01 100 13</v>
          </cell>
          <cell r="B163" t="str">
            <v>Esc. carga tr. mat 1ª c. DMT 800 a 1000m c/carreg</v>
          </cell>
          <cell r="E163" t="str">
            <v>m3</v>
          </cell>
          <cell r="G163">
            <v>4.13</v>
          </cell>
          <cell r="M163">
            <v>4.5</v>
          </cell>
          <cell r="O163">
            <v>4.68</v>
          </cell>
          <cell r="Q163">
            <v>4.54</v>
          </cell>
          <cell r="S163">
            <v>4.54</v>
          </cell>
          <cell r="U163">
            <v>4.75</v>
          </cell>
          <cell r="W163">
            <v>4.76</v>
          </cell>
        </row>
        <row r="164">
          <cell r="A164" t="str">
            <v>2 S 01 100 14</v>
          </cell>
          <cell r="B164" t="str">
            <v>Esc. carga tr. mat 1ª c. DMT 1000 a 1200m c/carreg</v>
          </cell>
          <cell r="E164" t="str">
            <v>m3</v>
          </cell>
          <cell r="G164">
            <v>4.3899999999999997</v>
          </cell>
          <cell r="M164">
            <v>4.79</v>
          </cell>
          <cell r="O164">
            <v>4.97</v>
          </cell>
          <cell r="Q164">
            <v>4.8099999999999996</v>
          </cell>
          <cell r="S164">
            <v>4.8099999999999996</v>
          </cell>
          <cell r="U164">
            <v>5.05</v>
          </cell>
          <cell r="W164">
            <v>5.0599999999999996</v>
          </cell>
        </row>
        <row r="165">
          <cell r="A165" t="str">
            <v>2 S 01 100 15</v>
          </cell>
          <cell r="B165" t="str">
            <v>Esc. carga tr. mat 1ª c. DMT 1200 a 1400m c/carreg</v>
          </cell>
          <cell r="E165" t="str">
            <v>m3</v>
          </cell>
          <cell r="G165">
            <v>4.5599999999999996</v>
          </cell>
          <cell r="M165">
            <v>4.96</v>
          </cell>
          <cell r="O165">
            <v>5.14</v>
          </cell>
          <cell r="Q165">
            <v>4.9800000000000004</v>
          </cell>
          <cell r="S165">
            <v>4.9800000000000004</v>
          </cell>
          <cell r="U165">
            <v>5.23</v>
          </cell>
          <cell r="W165">
            <v>5.24</v>
          </cell>
        </row>
        <row r="166">
          <cell r="A166" t="str">
            <v>2 S 01 100 16</v>
          </cell>
          <cell r="B166" t="str">
            <v>Esc. carga tr. mat 1ª c. DMT 1400 a 1600m c/carreg</v>
          </cell>
          <cell r="E166" t="str">
            <v>m3</v>
          </cell>
          <cell r="G166">
            <v>4.71</v>
          </cell>
          <cell r="M166">
            <v>5.13</v>
          </cell>
          <cell r="O166">
            <v>5.31</v>
          </cell>
          <cell r="Q166">
            <v>5.14</v>
          </cell>
          <cell r="S166">
            <v>5.14</v>
          </cell>
          <cell r="U166">
            <v>5.41</v>
          </cell>
          <cell r="W166">
            <v>5.42</v>
          </cell>
        </row>
        <row r="167">
          <cell r="A167" t="str">
            <v>2 S 01 100 17</v>
          </cell>
          <cell r="B167" t="str">
            <v>Esc. carga tr. mat 1ª c. DMT 1600 a 1800m c/carreg</v>
          </cell>
          <cell r="E167" t="str">
            <v>m3</v>
          </cell>
          <cell r="G167">
            <v>4.83</v>
          </cell>
          <cell r="M167">
            <v>5.26</v>
          </cell>
          <cell r="O167">
            <v>5.44</v>
          </cell>
          <cell r="Q167">
            <v>5.27</v>
          </cell>
          <cell r="S167">
            <v>5.27</v>
          </cell>
          <cell r="U167">
            <v>5.55</v>
          </cell>
          <cell r="W167">
            <v>5.56</v>
          </cell>
        </row>
        <row r="168">
          <cell r="A168" t="str">
            <v>2 S 01 100 18</v>
          </cell>
          <cell r="B168" t="str">
            <v>Esc. carga tr. mat 1ª c. DMT 1800 a 2000m c/carreg</v>
          </cell>
          <cell r="E168" t="str">
            <v>m3</v>
          </cell>
          <cell r="G168">
            <v>5.09</v>
          </cell>
          <cell r="M168">
            <v>5.54</v>
          </cell>
          <cell r="O168">
            <v>5.72</v>
          </cell>
          <cell r="Q168">
            <v>5.54</v>
          </cell>
          <cell r="S168">
            <v>5.54</v>
          </cell>
          <cell r="U168">
            <v>5.84</v>
          </cell>
          <cell r="W168">
            <v>5.85</v>
          </cell>
        </row>
        <row r="169">
          <cell r="A169" t="str">
            <v>2 S 01 100 19</v>
          </cell>
          <cell r="B169" t="str">
            <v>Esc. carga tr. mat 1ª c. DMT 2000 a 3000m c/carreg</v>
          </cell>
          <cell r="E169" t="str">
            <v>m3</v>
          </cell>
          <cell r="G169">
            <v>5.72</v>
          </cell>
          <cell r="M169">
            <v>6.23</v>
          </cell>
          <cell r="O169">
            <v>6.42</v>
          </cell>
          <cell r="Q169">
            <v>6.21</v>
          </cell>
          <cell r="S169">
            <v>6.21</v>
          </cell>
          <cell r="U169">
            <v>6.57</v>
          </cell>
          <cell r="W169">
            <v>6.58</v>
          </cell>
        </row>
        <row r="170">
          <cell r="A170" t="str">
            <v>2 S 01 100 20</v>
          </cell>
          <cell r="B170" t="str">
            <v>Esc. carga tr. mat 1ª c. DMT 3000 a 5000m c/carreg</v>
          </cell>
          <cell r="E170" t="str">
            <v>m3</v>
          </cell>
          <cell r="G170">
            <v>7.5</v>
          </cell>
          <cell r="M170">
            <v>8.15</v>
          </cell>
          <cell r="O170">
            <v>8.36</v>
          </cell>
          <cell r="Q170">
            <v>8.08</v>
          </cell>
          <cell r="S170">
            <v>8.08</v>
          </cell>
          <cell r="U170">
            <v>8.59</v>
          </cell>
          <cell r="W170">
            <v>8.61</v>
          </cell>
        </row>
        <row r="171">
          <cell r="A171" t="str">
            <v>2 S 01 100 21</v>
          </cell>
          <cell r="B171" t="str">
            <v>Escavação carga transp. manual mat.1a cat. DT=20m</v>
          </cell>
          <cell r="E171" t="str">
            <v>m3</v>
          </cell>
          <cell r="G171">
            <v>13.02</v>
          </cell>
          <cell r="M171">
            <v>15.59</v>
          </cell>
          <cell r="O171">
            <v>15.59</v>
          </cell>
          <cell r="Q171">
            <v>15.59</v>
          </cell>
          <cell r="S171">
            <v>15.59</v>
          </cell>
          <cell r="U171">
            <v>15.59</v>
          </cell>
          <cell r="W171">
            <v>15.59</v>
          </cell>
        </row>
        <row r="172">
          <cell r="A172" t="str">
            <v>2 S 01 100 22</v>
          </cell>
          <cell r="B172" t="str">
            <v>Esc. carga transp. mat 1ª cat DMT 50 a 200m c/e</v>
          </cell>
          <cell r="E172" t="str">
            <v>m3</v>
          </cell>
          <cell r="G172">
            <v>3.36</v>
          </cell>
          <cell r="M172">
            <v>3.51</v>
          </cell>
          <cell r="O172">
            <v>3.51</v>
          </cell>
          <cell r="Q172">
            <v>3.02</v>
          </cell>
          <cell r="S172">
            <v>3.02</v>
          </cell>
          <cell r="U172">
            <v>3.31</v>
          </cell>
          <cell r="W172">
            <v>3.31</v>
          </cell>
        </row>
        <row r="173">
          <cell r="A173" t="str">
            <v>2 S 01 100 23</v>
          </cell>
          <cell r="B173" t="str">
            <v>Esc. carga transp. mat 1ª cat DMT 200 a 400m c/e</v>
          </cell>
          <cell r="E173" t="str">
            <v>m3</v>
          </cell>
          <cell r="G173">
            <v>3.67</v>
          </cell>
          <cell r="M173">
            <v>3.85</v>
          </cell>
          <cell r="O173">
            <v>3.86</v>
          </cell>
          <cell r="Q173">
            <v>3.36</v>
          </cell>
          <cell r="S173">
            <v>3.36</v>
          </cell>
          <cell r="U173">
            <v>3.67</v>
          </cell>
          <cell r="W173">
            <v>3.67</v>
          </cell>
        </row>
        <row r="174">
          <cell r="A174" t="str">
            <v>2 S 01 100 24</v>
          </cell>
          <cell r="B174" t="str">
            <v>Esc. carga transp. mat 1ª cat DMT 400 a 600m c/e</v>
          </cell>
          <cell r="E174" t="str">
            <v>m3</v>
          </cell>
          <cell r="G174">
            <v>3.86</v>
          </cell>
          <cell r="M174">
            <v>4.05</v>
          </cell>
          <cell r="O174">
            <v>4.0599999999999996</v>
          </cell>
          <cell r="Q174">
            <v>3.55</v>
          </cell>
          <cell r="S174">
            <v>3.55</v>
          </cell>
          <cell r="U174">
            <v>3.88</v>
          </cell>
          <cell r="W174">
            <v>3.88</v>
          </cell>
        </row>
        <row r="175">
          <cell r="A175" t="str">
            <v>2 S 01 100 25</v>
          </cell>
          <cell r="B175" t="str">
            <v>Esc. carga transp. mat 1ª cat DMT 600 a 800m c/e</v>
          </cell>
          <cell r="E175" t="str">
            <v>m3</v>
          </cell>
          <cell r="G175">
            <v>4.1399999999999997</v>
          </cell>
          <cell r="M175">
            <v>4.3499999999999996</v>
          </cell>
          <cell r="O175">
            <v>4.3600000000000003</v>
          </cell>
          <cell r="Q175">
            <v>3.84</v>
          </cell>
          <cell r="S175">
            <v>3.84</v>
          </cell>
          <cell r="U175">
            <v>4.2</v>
          </cell>
          <cell r="W175">
            <v>4.2</v>
          </cell>
        </row>
        <row r="176">
          <cell r="A176" t="str">
            <v>2 S 01 100 26</v>
          </cell>
          <cell r="B176" t="str">
            <v>Esc. carga transp. mat 1ª cat DMT 800 a 1000m c/e</v>
          </cell>
          <cell r="E176" t="str">
            <v>m3</v>
          </cell>
          <cell r="G176">
            <v>4.4000000000000004</v>
          </cell>
          <cell r="M176">
            <v>4.6399999999999997</v>
          </cell>
          <cell r="O176">
            <v>4.6500000000000004</v>
          </cell>
          <cell r="Q176">
            <v>4.12</v>
          </cell>
          <cell r="S176">
            <v>4.12</v>
          </cell>
          <cell r="U176">
            <v>4.5</v>
          </cell>
          <cell r="W176">
            <v>4.5</v>
          </cell>
        </row>
        <row r="177">
          <cell r="A177" t="str">
            <v>2 S 01 100 27</v>
          </cell>
          <cell r="B177" t="str">
            <v>Esc. carga transp. mat 1ª cat DMT 1000 a 1200m c/e</v>
          </cell>
          <cell r="E177" t="str">
            <v>m3</v>
          </cell>
          <cell r="G177">
            <v>4.62</v>
          </cell>
          <cell r="M177">
            <v>4.87</v>
          </cell>
          <cell r="O177">
            <v>4.88</v>
          </cell>
          <cell r="Q177">
            <v>4.3499999999999996</v>
          </cell>
          <cell r="S177">
            <v>4.3499999999999996</v>
          </cell>
          <cell r="U177">
            <v>4.74</v>
          </cell>
          <cell r="W177">
            <v>4.74</v>
          </cell>
        </row>
        <row r="178">
          <cell r="A178" t="str">
            <v>2 S 01 100 28</v>
          </cell>
          <cell r="B178" t="str">
            <v>Esc. carga transp. mat 1ª cat DMT 1200 a 1400m c/e</v>
          </cell>
          <cell r="E178" t="str">
            <v>m3</v>
          </cell>
          <cell r="G178">
            <v>4.76</v>
          </cell>
          <cell r="M178">
            <v>5.03</v>
          </cell>
          <cell r="O178">
            <v>5.05</v>
          </cell>
          <cell r="Q178">
            <v>4.5</v>
          </cell>
          <cell r="S178">
            <v>4.5</v>
          </cell>
          <cell r="U178">
            <v>4.91</v>
          </cell>
          <cell r="W178">
            <v>4.91</v>
          </cell>
        </row>
        <row r="179">
          <cell r="A179" t="str">
            <v>2 S 01 100 29</v>
          </cell>
          <cell r="B179" t="str">
            <v>Esc. carga transp. mat 1ª cat DMT 1400 a 1600m c/e</v>
          </cell>
          <cell r="E179" t="str">
            <v>m3</v>
          </cell>
          <cell r="G179">
            <v>5.0199999999999996</v>
          </cell>
          <cell r="M179">
            <v>5.31</v>
          </cell>
          <cell r="O179">
            <v>5.33</v>
          </cell>
          <cell r="Q179">
            <v>4.7699999999999996</v>
          </cell>
          <cell r="S179">
            <v>4.7699999999999996</v>
          </cell>
          <cell r="U179">
            <v>5.2</v>
          </cell>
          <cell r="W179">
            <v>5.2</v>
          </cell>
        </row>
        <row r="180">
          <cell r="A180" t="str">
            <v>2 S 01 100 30</v>
          </cell>
          <cell r="B180" t="str">
            <v>Esc. carga transp. mat 1ª cat DMT 1600 a 1800m c/e</v>
          </cell>
          <cell r="E180" t="str">
            <v>m3</v>
          </cell>
          <cell r="G180">
            <v>5.09</v>
          </cell>
          <cell r="M180">
            <v>5.39</v>
          </cell>
          <cell r="O180">
            <v>5.41</v>
          </cell>
          <cell r="Q180">
            <v>4.8499999999999996</v>
          </cell>
          <cell r="S180">
            <v>4.8499999999999996</v>
          </cell>
          <cell r="U180">
            <v>5.29</v>
          </cell>
          <cell r="W180">
            <v>5.29</v>
          </cell>
        </row>
        <row r="181">
          <cell r="A181" t="str">
            <v>2 S 01 100 31</v>
          </cell>
          <cell r="B181" t="str">
            <v>Esc. carga transp. mat 1ª cat DMT 1800 a 2000m c/e</v>
          </cell>
          <cell r="E181" t="str">
            <v>m3</v>
          </cell>
          <cell r="G181">
            <v>5.3</v>
          </cell>
          <cell r="M181">
            <v>5.61</v>
          </cell>
          <cell r="O181">
            <v>5.63</v>
          </cell>
          <cell r="Q181">
            <v>5.07</v>
          </cell>
          <cell r="S181">
            <v>5.07</v>
          </cell>
          <cell r="U181">
            <v>5.52</v>
          </cell>
          <cell r="W181">
            <v>5.52</v>
          </cell>
        </row>
        <row r="182">
          <cell r="A182" t="str">
            <v>2 S 01 100 32</v>
          </cell>
          <cell r="B182" t="str">
            <v>Esc. carga transp. mat 1ª cat DMT 2000 a 3000m c/e</v>
          </cell>
          <cell r="E182" t="str">
            <v>m3</v>
          </cell>
          <cell r="G182">
            <v>5.96</v>
          </cell>
          <cell r="M182">
            <v>6.33</v>
          </cell>
          <cell r="O182">
            <v>6.35</v>
          </cell>
          <cell r="Q182">
            <v>5.76</v>
          </cell>
          <cell r="S182">
            <v>5.76</v>
          </cell>
          <cell r="U182">
            <v>6.27</v>
          </cell>
          <cell r="W182">
            <v>6.28</v>
          </cell>
        </row>
        <row r="183">
          <cell r="A183" t="str">
            <v>2 S 01 100 33</v>
          </cell>
          <cell r="B183" t="str">
            <v>Esc. carga transp. mat 1ª cat DMT 3000 a 5000m c/e</v>
          </cell>
          <cell r="E183" t="str">
            <v>m3</v>
          </cell>
          <cell r="G183">
            <v>7.77</v>
          </cell>
          <cell r="M183">
            <v>8.2799999999999994</v>
          </cell>
          <cell r="O183">
            <v>8.32</v>
          </cell>
          <cell r="Q183">
            <v>7.66</v>
          </cell>
          <cell r="S183">
            <v>7.66</v>
          </cell>
          <cell r="U183">
            <v>8.33</v>
          </cell>
          <cell r="W183">
            <v>8.34</v>
          </cell>
        </row>
        <row r="184">
          <cell r="A184" t="str">
            <v>2 S 01 101 01</v>
          </cell>
          <cell r="B184" t="str">
            <v>Esc. carga transp. mat 2ª cat DMT 50m</v>
          </cell>
          <cell r="E184" t="str">
            <v>m3</v>
          </cell>
          <cell r="G184">
            <v>2.08</v>
          </cell>
          <cell r="M184">
            <v>2.2200000000000002</v>
          </cell>
          <cell r="O184">
            <v>2.38</v>
          </cell>
          <cell r="Q184">
            <v>2.3199999999999998</v>
          </cell>
          <cell r="S184">
            <v>2.3199999999999998</v>
          </cell>
          <cell r="U184">
            <v>2.3199999999999998</v>
          </cell>
          <cell r="W184">
            <v>2.3199999999999998</v>
          </cell>
        </row>
        <row r="185">
          <cell r="A185" t="str">
            <v>2 S 01 101 02</v>
          </cell>
          <cell r="B185" t="str">
            <v>Esc. carga transp. mat 2ª cat DMT 50 a 200m c/m</v>
          </cell>
          <cell r="E185" t="str">
            <v>m3</v>
          </cell>
          <cell r="G185">
            <v>4.88</v>
          </cell>
          <cell r="M185">
            <v>5.9</v>
          </cell>
          <cell r="O185">
            <v>6.04</v>
          </cell>
          <cell r="Q185">
            <v>5.88</v>
          </cell>
          <cell r="S185">
            <v>5.88</v>
          </cell>
          <cell r="U185">
            <v>5.88</v>
          </cell>
          <cell r="W185">
            <v>5.85</v>
          </cell>
        </row>
        <row r="186">
          <cell r="A186" t="str">
            <v>2 S 01 101 03</v>
          </cell>
          <cell r="B186" t="str">
            <v>Esc. carga transp. mat 2ª cat DMT 200 a 400m c/m</v>
          </cell>
          <cell r="E186" t="str">
            <v>m3</v>
          </cell>
          <cell r="G186">
            <v>4.9000000000000004</v>
          </cell>
          <cell r="M186">
            <v>5.92</v>
          </cell>
          <cell r="O186">
            <v>6.06</v>
          </cell>
          <cell r="Q186">
            <v>5.9</v>
          </cell>
          <cell r="S186">
            <v>5.9</v>
          </cell>
          <cell r="U186">
            <v>5.9</v>
          </cell>
          <cell r="W186">
            <v>5.87</v>
          </cell>
        </row>
        <row r="187">
          <cell r="A187" t="str">
            <v>2 S 01 101 04</v>
          </cell>
          <cell r="B187" t="str">
            <v>Esc. carga transp. mat 2ª cat DMT 400 a 600m c/m</v>
          </cell>
          <cell r="E187" t="str">
            <v>m3</v>
          </cell>
          <cell r="G187">
            <v>5.9</v>
          </cell>
          <cell r="M187">
            <v>7.21</v>
          </cell>
          <cell r="O187">
            <v>7.35</v>
          </cell>
          <cell r="Q187">
            <v>7.16</v>
          </cell>
          <cell r="S187">
            <v>7.16</v>
          </cell>
          <cell r="U187">
            <v>7.16</v>
          </cell>
          <cell r="W187">
            <v>7.12</v>
          </cell>
        </row>
        <row r="188">
          <cell r="A188" t="str">
            <v>2 S 01 101 05</v>
          </cell>
          <cell r="B188" t="str">
            <v>Esc. carga transp. mat 2ª cat DMT 600 a 800m c/m</v>
          </cell>
          <cell r="E188" t="str">
            <v>m3</v>
          </cell>
          <cell r="G188">
            <v>6.91</v>
          </cell>
          <cell r="M188">
            <v>8.5</v>
          </cell>
          <cell r="O188">
            <v>8.65</v>
          </cell>
          <cell r="Q188">
            <v>8.42</v>
          </cell>
          <cell r="S188">
            <v>8.42</v>
          </cell>
          <cell r="U188">
            <v>8.42</v>
          </cell>
          <cell r="W188">
            <v>8.3699999999999992</v>
          </cell>
        </row>
        <row r="189">
          <cell r="A189" t="str">
            <v>2 S 01 101 06</v>
          </cell>
          <cell r="B189" t="str">
            <v>Esc. carga transp. mat 2ª cat DMT 800 a 1000m c/m</v>
          </cell>
          <cell r="E189" t="str">
            <v>m3</v>
          </cell>
          <cell r="G189">
            <v>7.91</v>
          </cell>
          <cell r="M189">
            <v>9.8000000000000007</v>
          </cell>
          <cell r="O189">
            <v>9.9499999999999993</v>
          </cell>
          <cell r="Q189">
            <v>9.68</v>
          </cell>
          <cell r="S189">
            <v>9.68</v>
          </cell>
          <cell r="U189">
            <v>9.69</v>
          </cell>
          <cell r="W189">
            <v>9.6199999999999992</v>
          </cell>
        </row>
        <row r="190">
          <cell r="A190" t="str">
            <v>2 S 01 101 07</v>
          </cell>
          <cell r="B190" t="str">
            <v>Esc. carga transp. mat 2ª cat DMT 1000 a 1200m c/m</v>
          </cell>
          <cell r="E190" t="str">
            <v>m3</v>
          </cell>
          <cell r="G190">
            <v>7.92</v>
          </cell>
          <cell r="M190">
            <v>9.81</v>
          </cell>
          <cell r="O190">
            <v>9.9600000000000009</v>
          </cell>
          <cell r="Q190">
            <v>9.6999999999999993</v>
          </cell>
          <cell r="S190">
            <v>9.6999999999999993</v>
          </cell>
          <cell r="U190">
            <v>9.6999999999999993</v>
          </cell>
          <cell r="W190">
            <v>9.6300000000000008</v>
          </cell>
        </row>
        <row r="191">
          <cell r="A191" t="str">
            <v>2 S 01 101 08</v>
          </cell>
          <cell r="B191" t="str">
            <v>Esc. carga transp. mat 2ª cat DMT 1200 a 1400m c/m</v>
          </cell>
          <cell r="E191" t="str">
            <v>m3</v>
          </cell>
          <cell r="G191">
            <v>8.93</v>
          </cell>
          <cell r="M191">
            <v>11.11</v>
          </cell>
          <cell r="O191">
            <v>11.26</v>
          </cell>
          <cell r="Q191">
            <v>10.96</v>
          </cell>
          <cell r="S191">
            <v>10.96</v>
          </cell>
          <cell r="U191">
            <v>10.96</v>
          </cell>
          <cell r="W191">
            <v>10.89</v>
          </cell>
        </row>
        <row r="192">
          <cell r="A192" t="str">
            <v>2 S 01 101 09</v>
          </cell>
          <cell r="B192" t="str">
            <v>Esc. carga tr. mat 2ª c. DMT 50 a 200m c/carreg</v>
          </cell>
          <cell r="E192" t="str">
            <v>m3</v>
          </cell>
          <cell r="G192">
            <v>5.0599999999999996</v>
          </cell>
          <cell r="M192">
            <v>5.49</v>
          </cell>
          <cell r="O192">
            <v>5.79</v>
          </cell>
          <cell r="Q192">
            <v>5.63</v>
          </cell>
          <cell r="S192">
            <v>5.63</v>
          </cell>
          <cell r="U192">
            <v>5.79</v>
          </cell>
          <cell r="W192">
            <v>5.8</v>
          </cell>
        </row>
        <row r="193">
          <cell r="A193" t="str">
            <v>2 S 01 101 10</v>
          </cell>
          <cell r="B193" t="str">
            <v>Esc. carga tr. mat 2ª c. DMT 200 a 400m c/carreg</v>
          </cell>
          <cell r="E193" t="str">
            <v>m3</v>
          </cell>
          <cell r="G193">
            <v>5.46</v>
          </cell>
          <cell r="M193">
            <v>5.94</v>
          </cell>
          <cell r="O193">
            <v>6.24</v>
          </cell>
          <cell r="Q193">
            <v>6.06</v>
          </cell>
          <cell r="S193">
            <v>6.06</v>
          </cell>
          <cell r="U193">
            <v>6.25</v>
          </cell>
          <cell r="W193">
            <v>6.27</v>
          </cell>
        </row>
        <row r="194">
          <cell r="A194" t="str">
            <v>2 S 01 101 11</v>
          </cell>
          <cell r="B194" t="str">
            <v>Esc. carga tr. mat 2a c. DMT 400 a 600m c/carreg</v>
          </cell>
          <cell r="E194" t="str">
            <v>m3</v>
          </cell>
          <cell r="G194">
            <v>5.68</v>
          </cell>
          <cell r="M194">
            <v>6.17</v>
          </cell>
          <cell r="O194">
            <v>6.48</v>
          </cell>
          <cell r="Q194">
            <v>6.29</v>
          </cell>
          <cell r="S194">
            <v>6.29</v>
          </cell>
          <cell r="U194">
            <v>6.5</v>
          </cell>
          <cell r="W194">
            <v>6.51</v>
          </cell>
        </row>
        <row r="195">
          <cell r="A195" t="str">
            <v>2 S 01 101 12</v>
          </cell>
          <cell r="B195" t="str">
            <v>Esc. carga tr. mat 2a c. DMT 600 a 800m c/carreg</v>
          </cell>
          <cell r="E195" t="str">
            <v>m3</v>
          </cell>
          <cell r="G195">
            <v>6.01</v>
          </cell>
          <cell r="M195">
            <v>6.53</v>
          </cell>
          <cell r="O195">
            <v>6.84</v>
          </cell>
          <cell r="Q195">
            <v>6.64</v>
          </cell>
          <cell r="S195">
            <v>6.64</v>
          </cell>
          <cell r="U195">
            <v>6.88</v>
          </cell>
          <cell r="W195">
            <v>6.89</v>
          </cell>
        </row>
        <row r="196">
          <cell r="A196" t="str">
            <v>2 S 01 101 13</v>
          </cell>
          <cell r="B196" t="str">
            <v>Esc. carga tr. mat 2a c. DMT 800 a 1000m c/carreg</v>
          </cell>
          <cell r="E196" t="str">
            <v>m3</v>
          </cell>
          <cell r="G196">
            <v>6.27</v>
          </cell>
          <cell r="M196">
            <v>6.81</v>
          </cell>
          <cell r="O196">
            <v>7.12</v>
          </cell>
          <cell r="Q196">
            <v>6.91</v>
          </cell>
          <cell r="S196">
            <v>6.91</v>
          </cell>
          <cell r="U196">
            <v>7.17</v>
          </cell>
          <cell r="W196">
            <v>7.18</v>
          </cell>
        </row>
        <row r="197">
          <cell r="A197" t="str">
            <v>2 S 01 101 14</v>
          </cell>
          <cell r="B197" t="str">
            <v>Esc. carga tr. mat 2a c. DMT 1000 a 1200m c/carreg</v>
          </cell>
          <cell r="E197" t="str">
            <v>m3</v>
          </cell>
          <cell r="G197">
            <v>6.52</v>
          </cell>
          <cell r="M197">
            <v>7.08</v>
          </cell>
          <cell r="O197">
            <v>7.39</v>
          </cell>
          <cell r="Q197">
            <v>7.17</v>
          </cell>
          <cell r="S197">
            <v>7.17</v>
          </cell>
          <cell r="U197">
            <v>7.46</v>
          </cell>
          <cell r="W197">
            <v>7.47</v>
          </cell>
        </row>
        <row r="198">
          <cell r="A198" t="str">
            <v>2 S 01 101 15</v>
          </cell>
          <cell r="B198" t="str">
            <v>Esc. carga tr. mat 2a c. DMT 1200 a 1400m c/carreg</v>
          </cell>
          <cell r="E198" t="str">
            <v>m3</v>
          </cell>
          <cell r="G198">
            <v>6.76</v>
          </cell>
          <cell r="M198">
            <v>7.33</v>
          </cell>
          <cell r="O198">
            <v>7.65</v>
          </cell>
          <cell r="Q198">
            <v>7.42</v>
          </cell>
          <cell r="S198">
            <v>7.42</v>
          </cell>
          <cell r="U198">
            <v>7.72</v>
          </cell>
          <cell r="W198">
            <v>7.74</v>
          </cell>
        </row>
        <row r="199">
          <cell r="A199" t="str">
            <v>2 S 01 101 16</v>
          </cell>
          <cell r="B199" t="str">
            <v>Esc. carga tr. mat 2a c. DMT 1400 a 1600m c/carreg</v>
          </cell>
          <cell r="E199" t="str">
            <v>m3</v>
          </cell>
          <cell r="G199">
            <v>7</v>
          </cell>
          <cell r="M199">
            <v>7.61</v>
          </cell>
          <cell r="O199">
            <v>7.92</v>
          </cell>
          <cell r="Q199">
            <v>7.68</v>
          </cell>
          <cell r="S199">
            <v>7.68</v>
          </cell>
          <cell r="U199">
            <v>8.01</v>
          </cell>
          <cell r="W199">
            <v>8.02</v>
          </cell>
        </row>
        <row r="200">
          <cell r="A200" t="str">
            <v>2 S 01 101 17</v>
          </cell>
          <cell r="B200" t="str">
            <v>Esc. carga tr. mat 2a c. DMT 1600 a 1800m c/carreg</v>
          </cell>
          <cell r="E200" t="str">
            <v>m3</v>
          </cell>
          <cell r="G200">
            <v>7.17</v>
          </cell>
          <cell r="M200">
            <v>7.78</v>
          </cell>
          <cell r="O200">
            <v>8.1</v>
          </cell>
          <cell r="Q200">
            <v>7.86</v>
          </cell>
          <cell r="S200">
            <v>7.86</v>
          </cell>
          <cell r="U200">
            <v>8.1999999999999993</v>
          </cell>
          <cell r="W200">
            <v>8.2100000000000009</v>
          </cell>
        </row>
        <row r="201">
          <cell r="A201" t="str">
            <v>2 S 01 101 18</v>
          </cell>
          <cell r="B201" t="str">
            <v>Esc. carga tr. mat 2a c. DMT 1800 a 2000m c/carreg</v>
          </cell>
          <cell r="E201" t="str">
            <v>m3</v>
          </cell>
          <cell r="G201">
            <v>7.45</v>
          </cell>
          <cell r="M201">
            <v>8.08</v>
          </cell>
          <cell r="O201">
            <v>8.41</v>
          </cell>
          <cell r="Q201">
            <v>8.15</v>
          </cell>
          <cell r="S201">
            <v>8.15</v>
          </cell>
          <cell r="U201">
            <v>8.51</v>
          </cell>
          <cell r="W201">
            <v>8.5299999999999994</v>
          </cell>
        </row>
        <row r="202">
          <cell r="A202" t="str">
            <v>2 S 01 101 19</v>
          </cell>
          <cell r="B202" t="str">
            <v>Esc. carga tr. mat 2a c. DMT 2000 a 3000m c/carreg</v>
          </cell>
          <cell r="E202" t="str">
            <v>m3</v>
          </cell>
          <cell r="G202">
            <v>8.17</v>
          </cell>
          <cell r="M202">
            <v>8.8699999999999992</v>
          </cell>
          <cell r="O202">
            <v>9.1999999999999993</v>
          </cell>
          <cell r="Q202">
            <v>8.91</v>
          </cell>
          <cell r="S202">
            <v>8.91</v>
          </cell>
          <cell r="U202">
            <v>9.34</v>
          </cell>
          <cell r="W202">
            <v>9.36</v>
          </cell>
        </row>
        <row r="203">
          <cell r="A203" t="str">
            <v>2 S 01 101 20</v>
          </cell>
          <cell r="B203" t="str">
            <v>Esc. carga tr. mat 2a c. DMT 3000 a 5000m c/carreg</v>
          </cell>
          <cell r="E203" t="str">
            <v>m3</v>
          </cell>
          <cell r="G203">
            <v>10.35</v>
          </cell>
          <cell r="M203">
            <v>11.24</v>
          </cell>
          <cell r="O203">
            <v>11.58</v>
          </cell>
          <cell r="Q203">
            <v>11.21</v>
          </cell>
          <cell r="S203">
            <v>11.21</v>
          </cell>
          <cell r="U203">
            <v>11.83</v>
          </cell>
          <cell r="W203">
            <v>11.85</v>
          </cell>
        </row>
        <row r="204">
          <cell r="A204" t="str">
            <v>2 S 01 101 22</v>
          </cell>
          <cell r="B204" t="str">
            <v>Esc. carga transp. mat 2a cat DMT 50 a 200m c/e</v>
          </cell>
          <cell r="E204" t="str">
            <v>m3</v>
          </cell>
          <cell r="G204">
            <v>4.72</v>
          </cell>
          <cell r="M204">
            <v>4.92</v>
          </cell>
          <cell r="O204">
            <v>4.92</v>
          </cell>
          <cell r="Q204">
            <v>4.2</v>
          </cell>
          <cell r="S204">
            <v>4.2</v>
          </cell>
          <cell r="U204">
            <v>4.59</v>
          </cell>
          <cell r="W204">
            <v>4.5999999999999996</v>
          </cell>
        </row>
        <row r="205">
          <cell r="A205" t="str">
            <v>2 S 01 101 23</v>
          </cell>
          <cell r="B205" t="str">
            <v>Esc. carga transp. mat 2a cat DMT 200 a 400m c/e</v>
          </cell>
          <cell r="E205" t="str">
            <v>m3</v>
          </cell>
          <cell r="G205">
            <v>5.05</v>
          </cell>
          <cell r="M205">
            <v>5.26</v>
          </cell>
          <cell r="O205">
            <v>5.27</v>
          </cell>
          <cell r="Q205">
            <v>4.54</v>
          </cell>
          <cell r="S205">
            <v>4.54</v>
          </cell>
          <cell r="U205">
            <v>4.96</v>
          </cell>
          <cell r="W205">
            <v>4.97</v>
          </cell>
        </row>
        <row r="206">
          <cell r="A206" t="str">
            <v>2 S 01 101 24</v>
          </cell>
          <cell r="B206" t="str">
            <v>Esc. carga transp. mat 2a cat DMT 400 a 600m c/e</v>
          </cell>
          <cell r="E206" t="str">
            <v>m3</v>
          </cell>
          <cell r="G206">
            <v>5.35</v>
          </cell>
          <cell r="M206">
            <v>5.6</v>
          </cell>
          <cell r="O206">
            <v>5.61</v>
          </cell>
          <cell r="Q206">
            <v>4.87</v>
          </cell>
          <cell r="S206">
            <v>4.87</v>
          </cell>
          <cell r="U206">
            <v>5.32</v>
          </cell>
          <cell r="W206">
            <v>5.32</v>
          </cell>
        </row>
        <row r="207">
          <cell r="A207" t="str">
            <v>2 S 01 101 25</v>
          </cell>
          <cell r="B207" t="str">
            <v>Esc. carga transp. mat 2a cat DMT 600 a 800m c/e</v>
          </cell>
          <cell r="E207" t="str">
            <v>m3</v>
          </cell>
          <cell r="G207">
            <v>5.69</v>
          </cell>
          <cell r="M207">
            <v>5.97</v>
          </cell>
          <cell r="O207">
            <v>5.98</v>
          </cell>
          <cell r="Q207">
            <v>5.22</v>
          </cell>
          <cell r="S207">
            <v>5.22</v>
          </cell>
          <cell r="U207">
            <v>5.7</v>
          </cell>
          <cell r="W207">
            <v>5.71</v>
          </cell>
        </row>
        <row r="208">
          <cell r="A208" t="str">
            <v>2 S 01 101 26</v>
          </cell>
          <cell r="B208" t="str">
            <v>Esc. carga transp. mat 2a cat DMT 800 a 1000m c/e</v>
          </cell>
          <cell r="E208" t="str">
            <v>m3</v>
          </cell>
          <cell r="G208">
            <v>5.95</v>
          </cell>
          <cell r="M208">
            <v>6.24</v>
          </cell>
          <cell r="O208">
            <v>6.26</v>
          </cell>
          <cell r="Q208">
            <v>5.49</v>
          </cell>
          <cell r="S208">
            <v>5.49</v>
          </cell>
          <cell r="U208">
            <v>5.99</v>
          </cell>
          <cell r="W208">
            <v>5.99</v>
          </cell>
        </row>
        <row r="209">
          <cell r="A209" t="str">
            <v>2 S 01 101 27</v>
          </cell>
          <cell r="B209" t="str">
            <v>Esc. carga transp. mat 2a cat DMT 1000 a 1200m c/e</v>
          </cell>
          <cell r="E209" t="str">
            <v>m3</v>
          </cell>
          <cell r="G209">
            <v>6.19</v>
          </cell>
          <cell r="M209">
            <v>6.51</v>
          </cell>
          <cell r="O209">
            <v>6.53</v>
          </cell>
          <cell r="Q209">
            <v>5.75</v>
          </cell>
          <cell r="S209">
            <v>5.75</v>
          </cell>
          <cell r="U209">
            <v>6.27</v>
          </cell>
          <cell r="W209">
            <v>6.28</v>
          </cell>
        </row>
        <row r="210">
          <cell r="A210" t="str">
            <v>2 S 01 101 28</v>
          </cell>
          <cell r="B210" t="str">
            <v>Esc. carga transp. mat 2a cat DMT 1200 a 1400m c/e</v>
          </cell>
          <cell r="E210" t="str">
            <v>m3</v>
          </cell>
          <cell r="G210">
            <v>6.49</v>
          </cell>
          <cell r="M210">
            <v>6.83</v>
          </cell>
          <cell r="O210">
            <v>6.86</v>
          </cell>
          <cell r="Q210">
            <v>6.06</v>
          </cell>
          <cell r="S210">
            <v>6.06</v>
          </cell>
          <cell r="U210">
            <v>6.61</v>
          </cell>
          <cell r="W210">
            <v>6.61</v>
          </cell>
        </row>
        <row r="211">
          <cell r="A211" t="str">
            <v>2 S 01 101 29</v>
          </cell>
          <cell r="B211" t="str">
            <v>Esc. carga transp. mat 2a cat DMT 1400 a 1600m c/e</v>
          </cell>
          <cell r="E211" t="str">
            <v>m3</v>
          </cell>
          <cell r="G211">
            <v>6.7</v>
          </cell>
          <cell r="M211">
            <v>7.06</v>
          </cell>
          <cell r="O211">
            <v>7.08</v>
          </cell>
          <cell r="Q211">
            <v>6.28</v>
          </cell>
          <cell r="S211">
            <v>6.28</v>
          </cell>
          <cell r="U211">
            <v>6.85</v>
          </cell>
          <cell r="W211">
            <v>6.85</v>
          </cell>
        </row>
        <row r="212">
          <cell r="A212" t="str">
            <v>2 S 01 101 30</v>
          </cell>
          <cell r="B212" t="str">
            <v>Esc. carga transp. mat 2a cat DMT 1600 a 1800m c/e</v>
          </cell>
          <cell r="E212" t="str">
            <v>m3</v>
          </cell>
          <cell r="G212">
            <v>6.79</v>
          </cell>
          <cell r="M212">
            <v>7.16</v>
          </cell>
          <cell r="O212">
            <v>7.19</v>
          </cell>
          <cell r="Q212">
            <v>6.39</v>
          </cell>
          <cell r="S212">
            <v>6.39</v>
          </cell>
          <cell r="U212">
            <v>6.96</v>
          </cell>
          <cell r="W212">
            <v>6.96</v>
          </cell>
        </row>
        <row r="213">
          <cell r="A213" t="str">
            <v>2 S 01 101 31</v>
          </cell>
          <cell r="B213" t="str">
            <v>Esc. carga transp. mat 2a cat DMT 1800 a 2000m c/e</v>
          </cell>
          <cell r="E213" t="str">
            <v>m3</v>
          </cell>
          <cell r="G213">
            <v>7.09</v>
          </cell>
          <cell r="M213">
            <v>7.47</v>
          </cell>
          <cell r="O213">
            <v>7.51</v>
          </cell>
          <cell r="Q213">
            <v>6.69</v>
          </cell>
          <cell r="S213">
            <v>6.69</v>
          </cell>
          <cell r="U213">
            <v>7.29</v>
          </cell>
          <cell r="W213">
            <v>7.29</v>
          </cell>
        </row>
        <row r="214">
          <cell r="A214" t="str">
            <v>2 S 01 101 32</v>
          </cell>
          <cell r="B214" t="str">
            <v>Esc. carga transp. mat 2a cat DMT 2000 a 3000m c/e</v>
          </cell>
          <cell r="E214" t="str">
            <v>m3</v>
          </cell>
          <cell r="G214">
            <v>7.94</v>
          </cell>
          <cell r="M214">
            <v>8.4</v>
          </cell>
          <cell r="O214">
            <v>8.44</v>
          </cell>
          <cell r="Q214">
            <v>7.59</v>
          </cell>
          <cell r="S214">
            <v>7.59</v>
          </cell>
          <cell r="U214">
            <v>8.27</v>
          </cell>
          <cell r="W214">
            <v>8.27</v>
          </cell>
        </row>
        <row r="215">
          <cell r="A215" t="str">
            <v>2 S 01 101 33</v>
          </cell>
          <cell r="B215" t="str">
            <v>Esc. carga transp. mat 2a cat DMT 3000 a 5000m c/e</v>
          </cell>
          <cell r="E215" t="str">
            <v>m3</v>
          </cell>
          <cell r="G215">
            <v>10.14</v>
          </cell>
          <cell r="M215">
            <v>10.78</v>
          </cell>
          <cell r="O215">
            <v>10.84</v>
          </cell>
          <cell r="Q215">
            <v>9.91</v>
          </cell>
          <cell r="S215">
            <v>9.91</v>
          </cell>
          <cell r="U215">
            <v>10.77</v>
          </cell>
          <cell r="W215">
            <v>10.78</v>
          </cell>
        </row>
        <row r="216">
          <cell r="A216" t="str">
            <v>2 S 01 102 01</v>
          </cell>
          <cell r="B216" t="str">
            <v>Esc. carga transp. mat 3a cat DMT até 50m</v>
          </cell>
          <cell r="E216" t="str">
            <v>m3</v>
          </cell>
          <cell r="G216">
            <v>15.53</v>
          </cell>
          <cell r="M216">
            <v>16.93</v>
          </cell>
          <cell r="O216">
            <v>17.61</v>
          </cell>
          <cell r="Q216">
            <v>17.11</v>
          </cell>
          <cell r="S216">
            <v>19.27</v>
          </cell>
          <cell r="U216">
            <v>19.09</v>
          </cell>
          <cell r="W216">
            <v>19.079999999999998</v>
          </cell>
        </row>
        <row r="217">
          <cell r="A217" t="str">
            <v>2 S 01 102 02</v>
          </cell>
          <cell r="B217" t="str">
            <v>Esc. carga transp. mat 3a cat DMT 50 a 200m</v>
          </cell>
          <cell r="E217" t="str">
            <v>m3</v>
          </cell>
          <cell r="G217">
            <v>17.59</v>
          </cell>
          <cell r="M217">
            <v>19.350000000000001</v>
          </cell>
          <cell r="O217">
            <v>20.02</v>
          </cell>
          <cell r="Q217">
            <v>19.43</v>
          </cell>
          <cell r="S217">
            <v>21.59</v>
          </cell>
          <cell r="U217">
            <v>21.71</v>
          </cell>
          <cell r="W217">
            <v>21.74</v>
          </cell>
        </row>
        <row r="218">
          <cell r="A218" t="str">
            <v>2 S 01 102 03</v>
          </cell>
          <cell r="B218" t="str">
            <v>Esc. carga transp. mat 3a cat DMT 200 a 400m</v>
          </cell>
          <cell r="E218" t="str">
            <v>m3</v>
          </cell>
          <cell r="G218">
            <v>18.059999999999999</v>
          </cell>
          <cell r="M218">
            <v>19.86</v>
          </cell>
          <cell r="O218">
            <v>20.54</v>
          </cell>
          <cell r="Q218">
            <v>19.93</v>
          </cell>
          <cell r="S218">
            <v>22.09</v>
          </cell>
          <cell r="U218">
            <v>22.26</v>
          </cell>
          <cell r="W218">
            <v>22.29</v>
          </cell>
        </row>
        <row r="219">
          <cell r="A219" t="str">
            <v>2 S 01 102 04</v>
          </cell>
          <cell r="B219" t="str">
            <v>Esc. carga transp. mat 3a cat DMT 400 a 600m</v>
          </cell>
          <cell r="E219" t="str">
            <v>m3</v>
          </cell>
          <cell r="G219">
            <v>18.7</v>
          </cell>
          <cell r="M219">
            <v>20.6</v>
          </cell>
          <cell r="O219">
            <v>21.27</v>
          </cell>
          <cell r="Q219">
            <v>20.65</v>
          </cell>
          <cell r="S219">
            <v>22.81</v>
          </cell>
          <cell r="U219">
            <v>23.02</v>
          </cell>
          <cell r="W219">
            <v>23.05</v>
          </cell>
        </row>
        <row r="220">
          <cell r="A220" t="str">
            <v>2 S 01 102 05</v>
          </cell>
          <cell r="B220" t="str">
            <v>Esc. carga transp. mat 3a cat DMT 600 a 800m</v>
          </cell>
          <cell r="E220" t="str">
            <v>m3</v>
          </cell>
          <cell r="G220">
            <v>19.170000000000002</v>
          </cell>
          <cell r="M220">
            <v>21.12</v>
          </cell>
          <cell r="O220">
            <v>21.79</v>
          </cell>
          <cell r="Q220">
            <v>21.15</v>
          </cell>
          <cell r="S220">
            <v>23.31</v>
          </cell>
          <cell r="U220">
            <v>23.57</v>
          </cell>
          <cell r="W220">
            <v>23.6</v>
          </cell>
        </row>
        <row r="221">
          <cell r="A221" t="str">
            <v>2 S 01 102 06</v>
          </cell>
          <cell r="B221" t="str">
            <v>Esc. carga transp. mat 3a cat DMT 800 a 1000m</v>
          </cell>
          <cell r="E221" t="str">
            <v>m3</v>
          </cell>
          <cell r="G221">
            <v>19.64</v>
          </cell>
          <cell r="M221">
            <v>21.64</v>
          </cell>
          <cell r="O221">
            <v>22.31</v>
          </cell>
          <cell r="Q221">
            <v>21.65</v>
          </cell>
          <cell r="S221">
            <v>23.81</v>
          </cell>
          <cell r="U221">
            <v>24.11</v>
          </cell>
          <cell r="W221">
            <v>24.15</v>
          </cell>
        </row>
        <row r="222">
          <cell r="A222" t="str">
            <v>2 S 01 102 07</v>
          </cell>
          <cell r="B222" t="str">
            <v>Esc. carga transp. mat 3a cat DMT 1000 a 1200m</v>
          </cell>
          <cell r="E222" t="str">
            <v>m3</v>
          </cell>
          <cell r="G222">
            <v>19.84</v>
          </cell>
          <cell r="M222">
            <v>21.86</v>
          </cell>
          <cell r="O222">
            <v>22.54</v>
          </cell>
          <cell r="Q222">
            <v>21.87</v>
          </cell>
          <cell r="S222">
            <v>24.02</v>
          </cell>
          <cell r="U222">
            <v>24.35</v>
          </cell>
          <cell r="W222">
            <v>24.39</v>
          </cell>
        </row>
        <row r="223">
          <cell r="A223" t="str">
            <v>2 S 01 300 01</v>
          </cell>
          <cell r="B223" t="str">
            <v>Esc. carga transp. solos moles DMT 0 a 200m</v>
          </cell>
          <cell r="E223" t="str">
            <v>m3</v>
          </cell>
          <cell r="G223">
            <v>9.18</v>
          </cell>
          <cell r="M223">
            <v>9.98</v>
          </cell>
          <cell r="O223">
            <v>10.49</v>
          </cell>
          <cell r="Q223">
            <v>10.210000000000001</v>
          </cell>
          <cell r="S223">
            <v>10.210000000000001</v>
          </cell>
          <cell r="U223">
            <v>10.45</v>
          </cell>
          <cell r="W223">
            <v>10.45</v>
          </cell>
        </row>
        <row r="224">
          <cell r="A224" t="str">
            <v>2 S 01 300 02</v>
          </cell>
          <cell r="B224" t="str">
            <v>Esc. carga transp. solos moles DMT 200 a 400m</v>
          </cell>
          <cell r="E224" t="str">
            <v>m3</v>
          </cell>
          <cell r="G224">
            <v>9.91</v>
          </cell>
          <cell r="M224">
            <v>10.78</v>
          </cell>
          <cell r="O224">
            <v>11.3</v>
          </cell>
          <cell r="Q224">
            <v>10.98</v>
          </cell>
          <cell r="S224">
            <v>10.98</v>
          </cell>
          <cell r="U224">
            <v>11.24</v>
          </cell>
          <cell r="W224">
            <v>11.24</v>
          </cell>
        </row>
        <row r="225">
          <cell r="A225" t="str">
            <v>2 S 01 300 03</v>
          </cell>
          <cell r="B225" t="str">
            <v>Esc. carga transp. solos moles DMT 400 a 600m</v>
          </cell>
          <cell r="E225" t="str">
            <v>m3</v>
          </cell>
          <cell r="G225">
            <v>10.220000000000001</v>
          </cell>
          <cell r="M225">
            <v>11.13</v>
          </cell>
          <cell r="O225">
            <v>11.64</v>
          </cell>
          <cell r="Q225">
            <v>11.31</v>
          </cell>
          <cell r="S225">
            <v>11.31</v>
          </cell>
          <cell r="U225">
            <v>11.58</v>
          </cell>
          <cell r="W225">
            <v>11.58</v>
          </cell>
        </row>
        <row r="226">
          <cell r="A226" t="str">
            <v>2 S 01 300 04</v>
          </cell>
          <cell r="B226" t="str">
            <v>Esc. carga transp. solos moles DMT 600 a 800m</v>
          </cell>
          <cell r="E226" t="str">
            <v>m3</v>
          </cell>
          <cell r="G226">
            <v>10.59</v>
          </cell>
          <cell r="M226">
            <v>11.53</v>
          </cell>
          <cell r="O226">
            <v>12.04</v>
          </cell>
          <cell r="Q226">
            <v>11.7</v>
          </cell>
          <cell r="S226">
            <v>11.7</v>
          </cell>
          <cell r="U226">
            <v>11.98</v>
          </cell>
          <cell r="W226">
            <v>11.98</v>
          </cell>
        </row>
        <row r="227">
          <cell r="A227" t="str">
            <v>2 S 01 300 05</v>
          </cell>
          <cell r="B227" t="str">
            <v>Esc. carga transp. solos moles DMT 800 a 1000m</v>
          </cell>
          <cell r="E227" t="str">
            <v>m3</v>
          </cell>
          <cell r="G227">
            <v>11.25</v>
          </cell>
          <cell r="M227">
            <v>12.29</v>
          </cell>
          <cell r="O227">
            <v>12.8</v>
          </cell>
          <cell r="Q227">
            <v>12.43</v>
          </cell>
          <cell r="S227">
            <v>12.43</v>
          </cell>
          <cell r="U227">
            <v>12.72</v>
          </cell>
          <cell r="W227">
            <v>12.72</v>
          </cell>
        </row>
        <row r="228">
          <cell r="A228" t="str">
            <v>2 S 01 510 00</v>
          </cell>
          <cell r="B228" t="str">
            <v>Compactação de aterros a 95% proctor normal</v>
          </cell>
          <cell r="E228" t="str">
            <v>m3</v>
          </cell>
          <cell r="G228">
            <v>1.37</v>
          </cell>
          <cell r="M228">
            <v>1.53</v>
          </cell>
          <cell r="O228">
            <v>1.56</v>
          </cell>
          <cell r="Q228">
            <v>1.51</v>
          </cell>
          <cell r="S228">
            <v>1.51</v>
          </cell>
          <cell r="U228">
            <v>1.58</v>
          </cell>
          <cell r="W228">
            <v>1.6</v>
          </cell>
        </row>
        <row r="229">
          <cell r="A229" t="str">
            <v>2 S 01 511 00</v>
          </cell>
          <cell r="B229" t="str">
            <v>Compactação de aterros a 100% proctor normal</v>
          </cell>
          <cell r="E229" t="str">
            <v>m3</v>
          </cell>
          <cell r="G229">
            <v>1.59</v>
          </cell>
          <cell r="M229">
            <v>1.78</v>
          </cell>
          <cell r="O229">
            <v>1.81</v>
          </cell>
          <cell r="Q229">
            <v>1.75</v>
          </cell>
          <cell r="S229">
            <v>1.75</v>
          </cell>
          <cell r="U229">
            <v>1.84</v>
          </cell>
          <cell r="W229">
            <v>1.86</v>
          </cell>
        </row>
        <row r="230">
          <cell r="A230" t="str">
            <v>2 S 01 512 01</v>
          </cell>
          <cell r="B230" t="str">
            <v>Construção de corpo de aterro em rocha</v>
          </cell>
          <cell r="E230" t="str">
            <v>m3</v>
          </cell>
          <cell r="G230">
            <v>4.46</v>
          </cell>
          <cell r="M230">
            <v>4.78</v>
          </cell>
          <cell r="O230">
            <v>5.1100000000000003</v>
          </cell>
          <cell r="Q230">
            <v>4.9800000000000004</v>
          </cell>
          <cell r="S230">
            <v>4.9800000000000004</v>
          </cell>
          <cell r="U230">
            <v>4.9800000000000004</v>
          </cell>
          <cell r="W230">
            <v>4.9800000000000004</v>
          </cell>
        </row>
        <row r="231">
          <cell r="A231" t="str">
            <v>2 S 01 512 02</v>
          </cell>
          <cell r="B231" t="str">
            <v>Compactação de camada final de aterro de rocha</v>
          </cell>
          <cell r="E231" t="str">
            <v>m3</v>
          </cell>
          <cell r="G231">
            <v>11.7</v>
          </cell>
          <cell r="M231">
            <v>12.93</v>
          </cell>
          <cell r="O231">
            <v>13.4</v>
          </cell>
          <cell r="Q231">
            <v>13.07</v>
          </cell>
          <cell r="S231">
            <v>13.43</v>
          </cell>
          <cell r="U231">
            <v>13.65</v>
          </cell>
          <cell r="W231">
            <v>13.66</v>
          </cell>
        </row>
        <row r="232">
          <cell r="A232" t="str">
            <v>2 S 01 513 01</v>
          </cell>
          <cell r="B232" t="str">
            <v>Compactação de material de "bota-fora"</v>
          </cell>
          <cell r="E232" t="str">
            <v>m3</v>
          </cell>
          <cell r="G232">
            <v>1.07</v>
          </cell>
          <cell r="M232">
            <v>1.2</v>
          </cell>
          <cell r="O232">
            <v>1.22</v>
          </cell>
          <cell r="Q232">
            <v>1.18</v>
          </cell>
          <cell r="S232">
            <v>1.18</v>
          </cell>
          <cell r="U232">
            <v>1.23</v>
          </cell>
          <cell r="W232">
            <v>1.25</v>
          </cell>
        </row>
        <row r="233">
          <cell r="A233" t="str">
            <v>2 S 02 100 00</v>
          </cell>
          <cell r="B233" t="str">
            <v>Reforço do subleito</v>
          </cell>
          <cell r="E233" t="str">
            <v>m3</v>
          </cell>
          <cell r="G233">
            <v>7.38</v>
          </cell>
          <cell r="M233">
            <v>7.89</v>
          </cell>
          <cell r="O233">
            <v>8.2899999999999991</v>
          </cell>
          <cell r="Q233">
            <v>8.11</v>
          </cell>
          <cell r="S233">
            <v>8.11</v>
          </cell>
          <cell r="U233">
            <v>8.36</v>
          </cell>
          <cell r="W233">
            <v>8.43</v>
          </cell>
        </row>
        <row r="234">
          <cell r="A234" t="str">
            <v>2 S 02 110 00</v>
          </cell>
          <cell r="B234" t="str">
            <v>Regularização do subleito</v>
          </cell>
          <cell r="E234" t="str">
            <v>m2</v>
          </cell>
          <cell r="G234">
            <v>0.42</v>
          </cell>
          <cell r="M234">
            <v>0.47</v>
          </cell>
          <cell r="O234">
            <v>0.48</v>
          </cell>
          <cell r="Q234">
            <v>0.46</v>
          </cell>
          <cell r="S234">
            <v>0.46</v>
          </cell>
          <cell r="U234">
            <v>0.48</v>
          </cell>
          <cell r="W234">
            <v>0.49</v>
          </cell>
        </row>
        <row r="235">
          <cell r="A235" t="str">
            <v>2 S 02 110 01</v>
          </cell>
          <cell r="B235" t="str">
            <v>Regul. subleito c/ fres. corte contr.autom. greide</v>
          </cell>
          <cell r="E235" t="str">
            <v>m2</v>
          </cell>
          <cell r="G235">
            <v>0.69</v>
          </cell>
          <cell r="M235">
            <v>0.75</v>
          </cell>
          <cell r="O235">
            <v>0.75</v>
          </cell>
          <cell r="Q235">
            <v>0.73</v>
          </cell>
          <cell r="S235">
            <v>0.73</v>
          </cell>
          <cell r="U235">
            <v>0.71</v>
          </cell>
          <cell r="W235">
            <v>0.71</v>
          </cell>
        </row>
        <row r="236">
          <cell r="A236" t="str">
            <v>2 S 02 200 00</v>
          </cell>
          <cell r="B236" t="str">
            <v>Sub-base solo estabilizado granul. s/ mistura</v>
          </cell>
          <cell r="E236" t="str">
            <v>m3</v>
          </cell>
          <cell r="G236">
            <v>7.38</v>
          </cell>
          <cell r="M236">
            <v>7.89</v>
          </cell>
          <cell r="O236">
            <v>8.2899999999999991</v>
          </cell>
          <cell r="Q236">
            <v>8.11</v>
          </cell>
          <cell r="S236">
            <v>8.11</v>
          </cell>
          <cell r="U236">
            <v>8.36</v>
          </cell>
          <cell r="W236">
            <v>8.43</v>
          </cell>
        </row>
        <row r="237">
          <cell r="A237" t="str">
            <v>2 S 02 200 01</v>
          </cell>
          <cell r="B237" t="str">
            <v>Base solo estabilizado granul. s/ mistura</v>
          </cell>
          <cell r="E237" t="str">
            <v>m3</v>
          </cell>
          <cell r="G237">
            <v>7.38</v>
          </cell>
          <cell r="M237">
            <v>7.89</v>
          </cell>
          <cell r="O237">
            <v>8.2899999999999991</v>
          </cell>
          <cell r="Q237">
            <v>8.11</v>
          </cell>
          <cell r="S237">
            <v>8.11</v>
          </cell>
          <cell r="U237">
            <v>8.36</v>
          </cell>
          <cell r="W237">
            <v>8.43</v>
          </cell>
        </row>
        <row r="238">
          <cell r="A238" t="str">
            <v>2 S 02 210 00</v>
          </cell>
          <cell r="B238" t="str">
            <v>Sub-base estab. granul. c/ mistura solo na pista</v>
          </cell>
          <cell r="E238" t="str">
            <v>m3</v>
          </cell>
          <cell r="G238">
            <v>7.94</v>
          </cell>
          <cell r="M238">
            <v>8.51</v>
          </cell>
          <cell r="O238">
            <v>8.93</v>
          </cell>
          <cell r="Q238">
            <v>8.73</v>
          </cell>
          <cell r="S238">
            <v>8.73</v>
          </cell>
          <cell r="U238">
            <v>9</v>
          </cell>
          <cell r="W238">
            <v>9.07</v>
          </cell>
        </row>
        <row r="239">
          <cell r="A239" t="str">
            <v>2 S 02 210 01</v>
          </cell>
          <cell r="B239" t="str">
            <v>Sub-base estab. granul. c/ mist. solo-areia pista</v>
          </cell>
          <cell r="E239" t="str">
            <v>m3</v>
          </cell>
          <cell r="G239">
            <v>8.86</v>
          </cell>
          <cell r="M239">
            <v>9.49</v>
          </cell>
          <cell r="O239">
            <v>10.02</v>
          </cell>
          <cell r="Q239">
            <v>9.81</v>
          </cell>
          <cell r="S239">
            <v>9.81</v>
          </cell>
          <cell r="U239">
            <v>10.08</v>
          </cell>
          <cell r="W239">
            <v>10.15</v>
          </cell>
        </row>
        <row r="240">
          <cell r="A240" t="str">
            <v>2 S 02 210 02</v>
          </cell>
          <cell r="B240" t="str">
            <v>Base estab.granul.c/ mist.solo - areia na pista</v>
          </cell>
          <cell r="E240" t="str">
            <v>m3</v>
          </cell>
          <cell r="G240">
            <v>8.86</v>
          </cell>
          <cell r="M240">
            <v>9.49</v>
          </cell>
          <cell r="O240">
            <v>10.02</v>
          </cell>
          <cell r="Q240">
            <v>9.81</v>
          </cell>
          <cell r="S240">
            <v>9.81</v>
          </cell>
          <cell r="U240">
            <v>10.08</v>
          </cell>
          <cell r="W240">
            <v>10.15</v>
          </cell>
        </row>
        <row r="241">
          <cell r="A241" t="str">
            <v>2 S 02 220 00</v>
          </cell>
          <cell r="B241" t="str">
            <v>Base estab.granul.c/ mistura solo - brita</v>
          </cell>
          <cell r="E241" t="str">
            <v>m3</v>
          </cell>
          <cell r="G241">
            <v>23.78</v>
          </cell>
          <cell r="M241">
            <v>26.3</v>
          </cell>
          <cell r="O241">
            <v>27.11</v>
          </cell>
          <cell r="Q241">
            <v>26.45</v>
          </cell>
          <cell r="S241">
            <v>27.24</v>
          </cell>
          <cell r="U241">
            <v>27.55</v>
          </cell>
          <cell r="W241">
            <v>27.71</v>
          </cell>
        </row>
        <row r="242">
          <cell r="A242" t="str">
            <v>2 S 02 230 00</v>
          </cell>
          <cell r="B242" t="str">
            <v>Base de brita graduada</v>
          </cell>
          <cell r="E242" t="str">
            <v>m3</v>
          </cell>
          <cell r="G242">
            <v>37.299999999999997</v>
          </cell>
          <cell r="M242">
            <v>41.95</v>
          </cell>
          <cell r="O242">
            <v>42.92</v>
          </cell>
          <cell r="Q242">
            <v>41.88</v>
          </cell>
          <cell r="S242">
            <v>43.85</v>
          </cell>
          <cell r="U242">
            <v>44.18</v>
          </cell>
          <cell r="W242">
            <v>44.32</v>
          </cell>
        </row>
        <row r="243">
          <cell r="A243" t="str">
            <v>2 S 02 230 01</v>
          </cell>
          <cell r="B243" t="str">
            <v>Base brita grad. c/ dist. agreg. contr. de greide</v>
          </cell>
          <cell r="E243" t="str">
            <v>m3</v>
          </cell>
          <cell r="G243">
            <v>38.340000000000003</v>
          </cell>
          <cell r="M243">
            <v>42.98</v>
          </cell>
          <cell r="O243">
            <v>43.93</v>
          </cell>
          <cell r="Q243">
            <v>42.88</v>
          </cell>
          <cell r="S243">
            <v>44.85</v>
          </cell>
          <cell r="U243">
            <v>44.95</v>
          </cell>
          <cell r="W243">
            <v>45.08</v>
          </cell>
        </row>
        <row r="244">
          <cell r="A244" t="str">
            <v>2 S 02 231 00</v>
          </cell>
          <cell r="B244" t="str">
            <v>Base de macadame hidráulico</v>
          </cell>
          <cell r="E244" t="str">
            <v>m3</v>
          </cell>
          <cell r="G244">
            <v>32.799999999999997</v>
          </cell>
          <cell r="M244">
            <v>36.840000000000003</v>
          </cell>
          <cell r="O244">
            <v>37.630000000000003</v>
          </cell>
          <cell r="Q244">
            <v>36.729999999999997</v>
          </cell>
          <cell r="S244">
            <v>38.57</v>
          </cell>
          <cell r="U244">
            <v>38.85</v>
          </cell>
          <cell r="W244">
            <v>38.97</v>
          </cell>
        </row>
        <row r="245">
          <cell r="A245" t="str">
            <v>2 S 02 241 01</v>
          </cell>
          <cell r="B245" t="str">
            <v>Base de solo cimento c/ mistura em usina</v>
          </cell>
          <cell r="E245" t="str">
            <v>m3</v>
          </cell>
          <cell r="G245">
            <v>99.82</v>
          </cell>
          <cell r="M245">
            <v>105.98</v>
          </cell>
          <cell r="O245">
            <v>109.32</v>
          </cell>
          <cell r="Q245">
            <v>104.26</v>
          </cell>
          <cell r="S245">
            <v>110.33</v>
          </cell>
          <cell r="U245">
            <v>101.14</v>
          </cell>
          <cell r="W245">
            <v>105.81</v>
          </cell>
        </row>
        <row r="246">
          <cell r="A246" t="str">
            <v>2 S 02 243 01</v>
          </cell>
          <cell r="B246" t="str">
            <v>Sub-base de solo melhor. c/ cimento mist. em usina</v>
          </cell>
          <cell r="E246" t="str">
            <v>m3</v>
          </cell>
          <cell r="G246">
            <v>57.1</v>
          </cell>
          <cell r="M246">
            <v>60.64</v>
          </cell>
          <cell r="O246">
            <v>62.57</v>
          </cell>
          <cell r="Q246">
            <v>59.86</v>
          </cell>
          <cell r="S246">
            <v>62.89</v>
          </cell>
          <cell r="U246">
            <v>58.23</v>
          </cell>
          <cell r="W246">
            <v>60.57</v>
          </cell>
        </row>
        <row r="247">
          <cell r="A247" t="str">
            <v>2 S 02 300 00</v>
          </cell>
          <cell r="B247" t="str">
            <v>Imprimação</v>
          </cell>
          <cell r="E247" t="str">
            <v>m2</v>
          </cell>
          <cell r="G247">
            <v>0.12</v>
          </cell>
          <cell r="M247">
            <v>0.14000000000000001</v>
          </cell>
          <cell r="O247">
            <v>0.14000000000000001</v>
          </cell>
          <cell r="Q247">
            <v>0.13</v>
          </cell>
          <cell r="S247">
            <v>0.13</v>
          </cell>
          <cell r="U247">
            <v>0.14000000000000001</v>
          </cell>
          <cell r="W247">
            <v>0.14000000000000001</v>
          </cell>
        </row>
        <row r="248">
          <cell r="A248" t="str">
            <v>2 S 02 400 00</v>
          </cell>
          <cell r="B248" t="str">
            <v>Pintura de ligação</v>
          </cell>
          <cell r="E248" t="str">
            <v>m2</v>
          </cell>
          <cell r="G248">
            <v>0.08</v>
          </cell>
          <cell r="M248">
            <v>0.1</v>
          </cell>
          <cell r="O248">
            <v>0.1</v>
          </cell>
          <cell r="Q248">
            <v>0.09</v>
          </cell>
          <cell r="S248">
            <v>0.09</v>
          </cell>
          <cell r="U248">
            <v>0.1</v>
          </cell>
          <cell r="W248">
            <v>0.1</v>
          </cell>
        </row>
        <row r="249">
          <cell r="A249" t="str">
            <v>2 S 02 500 00</v>
          </cell>
          <cell r="B249" t="str">
            <v>Tratamento superficial simples c/ cap</v>
          </cell>
          <cell r="E249" t="str">
            <v>m2</v>
          </cell>
          <cell r="G249">
            <v>0.43</v>
          </cell>
          <cell r="M249">
            <v>0.49</v>
          </cell>
          <cell r="O249">
            <v>0.49</v>
          </cell>
          <cell r="Q249">
            <v>0.48</v>
          </cell>
          <cell r="S249">
            <v>0.5</v>
          </cell>
          <cell r="U249">
            <v>0.5</v>
          </cell>
          <cell r="W249">
            <v>0.5</v>
          </cell>
        </row>
        <row r="250">
          <cell r="A250" t="str">
            <v>2 S 02 500 01</v>
          </cell>
          <cell r="B250" t="str">
            <v>Tratamento superficial simples c/ emulsão</v>
          </cell>
          <cell r="E250" t="str">
            <v>m2</v>
          </cell>
          <cell r="G250">
            <v>0.4</v>
          </cell>
          <cell r="M250">
            <v>0.46</v>
          </cell>
          <cell r="O250">
            <v>0.46</v>
          </cell>
          <cell r="Q250">
            <v>0.45</v>
          </cell>
          <cell r="S250">
            <v>0.46</v>
          </cell>
          <cell r="U250">
            <v>0.47</v>
          </cell>
          <cell r="W250">
            <v>0.47</v>
          </cell>
        </row>
        <row r="251">
          <cell r="A251" t="str">
            <v>2 S 02 500 02</v>
          </cell>
          <cell r="B251" t="str">
            <v>Tratamento superficial simples c/ banho diluído</v>
          </cell>
          <cell r="E251" t="str">
            <v>m2</v>
          </cell>
          <cell r="G251">
            <v>0.46</v>
          </cell>
          <cell r="M251">
            <v>0.53</v>
          </cell>
          <cell r="O251">
            <v>0.53</v>
          </cell>
          <cell r="Q251">
            <v>0.52</v>
          </cell>
          <cell r="S251">
            <v>0.53</v>
          </cell>
          <cell r="U251">
            <v>0.54</v>
          </cell>
          <cell r="W251">
            <v>0.54</v>
          </cell>
        </row>
        <row r="252">
          <cell r="A252" t="str">
            <v>2 S 02 501 00</v>
          </cell>
          <cell r="B252" t="str">
            <v>Tratamento superficial duplo c/ cap</v>
          </cell>
          <cell r="E252" t="str">
            <v>m2</v>
          </cell>
          <cell r="G252">
            <v>1.26</v>
          </cell>
          <cell r="M252">
            <v>1.44</v>
          </cell>
          <cell r="O252">
            <v>1.45</v>
          </cell>
          <cell r="Q252">
            <v>1.42</v>
          </cell>
          <cell r="S252">
            <v>1.46</v>
          </cell>
          <cell r="U252">
            <v>1.48</v>
          </cell>
          <cell r="W252">
            <v>1.48</v>
          </cell>
        </row>
        <row r="253">
          <cell r="A253" t="str">
            <v>2 S 02 501 01</v>
          </cell>
          <cell r="B253" t="str">
            <v>Tratamento superficial duplo c/ emulsão</v>
          </cell>
          <cell r="E253" t="str">
            <v>m2</v>
          </cell>
          <cell r="G253">
            <v>1.25</v>
          </cell>
          <cell r="M253">
            <v>1.43</v>
          </cell>
          <cell r="O253">
            <v>1.44</v>
          </cell>
          <cell r="Q253">
            <v>1.41</v>
          </cell>
          <cell r="S253">
            <v>1.45</v>
          </cell>
          <cell r="U253">
            <v>1.47</v>
          </cell>
          <cell r="W253">
            <v>1.47</v>
          </cell>
        </row>
        <row r="254">
          <cell r="A254" t="str">
            <v>2 S 02 501 02</v>
          </cell>
          <cell r="B254" t="str">
            <v>Tratamento superficial duplo c/ banho diluído</v>
          </cell>
          <cell r="E254" t="str">
            <v>m2</v>
          </cell>
          <cell r="G254">
            <v>1.39</v>
          </cell>
          <cell r="M254">
            <v>1.58</v>
          </cell>
          <cell r="O254">
            <v>1.6</v>
          </cell>
          <cell r="Q254">
            <v>1.56</v>
          </cell>
          <cell r="S254">
            <v>1.6</v>
          </cell>
          <cell r="U254">
            <v>1.62</v>
          </cell>
          <cell r="W254">
            <v>1.62</v>
          </cell>
        </row>
        <row r="255">
          <cell r="A255" t="str">
            <v>2 S 02 502 00</v>
          </cell>
          <cell r="B255" t="str">
            <v>Tratamento superficial triplo c/ cap</v>
          </cell>
          <cell r="E255" t="str">
            <v>m2</v>
          </cell>
          <cell r="G255">
            <v>1.81</v>
          </cell>
          <cell r="M255">
            <v>2.06</v>
          </cell>
          <cell r="O255">
            <v>2.08</v>
          </cell>
          <cell r="Q255">
            <v>2.0299999999999998</v>
          </cell>
          <cell r="S255">
            <v>2.0699999999999998</v>
          </cell>
          <cell r="U255">
            <v>2.1</v>
          </cell>
          <cell r="W255">
            <v>2.1</v>
          </cell>
        </row>
        <row r="256">
          <cell r="A256" t="str">
            <v>2 S 02 502 01</v>
          </cell>
          <cell r="B256" t="str">
            <v>Tratamento superficial triplo c/ emulsão</v>
          </cell>
          <cell r="E256" t="str">
            <v>m2</v>
          </cell>
          <cell r="G256">
            <v>1.83</v>
          </cell>
          <cell r="M256">
            <v>2.09</v>
          </cell>
          <cell r="O256">
            <v>2.1</v>
          </cell>
          <cell r="Q256">
            <v>2.0499999999999998</v>
          </cell>
          <cell r="S256">
            <v>2.1</v>
          </cell>
          <cell r="U256">
            <v>2.13</v>
          </cell>
          <cell r="W256">
            <v>2.13</v>
          </cell>
        </row>
        <row r="257">
          <cell r="A257" t="str">
            <v>2 S 02 502 02</v>
          </cell>
          <cell r="B257" t="str">
            <v>Tratamento superficial triplo c/ banho diluído</v>
          </cell>
          <cell r="E257" t="str">
            <v>m2</v>
          </cell>
          <cell r="G257">
            <v>1.99</v>
          </cell>
          <cell r="M257">
            <v>2.27</v>
          </cell>
          <cell r="O257">
            <v>2.29</v>
          </cell>
          <cell r="Q257">
            <v>2.23</v>
          </cell>
          <cell r="S257">
            <v>2.2799999999999998</v>
          </cell>
          <cell r="U257">
            <v>2.3199999999999998</v>
          </cell>
          <cell r="W257">
            <v>2.3199999999999998</v>
          </cell>
        </row>
        <row r="258">
          <cell r="A258" t="str">
            <v>2 S 02 530 00</v>
          </cell>
          <cell r="B258" t="str">
            <v>Pré-misturado a frio</v>
          </cell>
          <cell r="E258" t="str">
            <v>m3</v>
          </cell>
          <cell r="G258">
            <v>51.95</v>
          </cell>
          <cell r="M258">
            <v>58.27</v>
          </cell>
          <cell r="O258">
            <v>59.33</v>
          </cell>
          <cell r="Q258">
            <v>57.91</v>
          </cell>
          <cell r="S258">
            <v>59.46</v>
          </cell>
          <cell r="U258">
            <v>60.29</v>
          </cell>
          <cell r="W258">
            <v>60.62</v>
          </cell>
        </row>
        <row r="259">
          <cell r="A259" t="str">
            <v>2 S 02 531 00</v>
          </cell>
          <cell r="B259" t="str">
            <v>Macadame betuminoso por penetração</v>
          </cell>
          <cell r="E259" t="str">
            <v>m3</v>
          </cell>
          <cell r="G259">
            <v>44.59</v>
          </cell>
          <cell r="M259">
            <v>50.28</v>
          </cell>
          <cell r="O259">
            <v>51.03</v>
          </cell>
          <cell r="Q259">
            <v>49.93</v>
          </cell>
          <cell r="S259">
            <v>51.81</v>
          </cell>
          <cell r="U259">
            <v>52.33</v>
          </cell>
          <cell r="W259">
            <v>52.43</v>
          </cell>
        </row>
        <row r="260">
          <cell r="A260" t="str">
            <v>2 S 02 532 00</v>
          </cell>
          <cell r="B260" t="str">
            <v>Areia-asfalto a quente</v>
          </cell>
          <cell r="E260" t="str">
            <v>t</v>
          </cell>
          <cell r="G260">
            <v>35.71</v>
          </cell>
          <cell r="M260">
            <v>38.22</v>
          </cell>
          <cell r="O260">
            <v>38.67</v>
          </cell>
          <cell r="Q260">
            <v>45.7</v>
          </cell>
          <cell r="S260">
            <v>37.369999999999997</v>
          </cell>
          <cell r="U260">
            <v>39.71</v>
          </cell>
          <cell r="W260">
            <v>39.81</v>
          </cell>
        </row>
        <row r="261">
          <cell r="A261" t="str">
            <v>2 S 02 540 01</v>
          </cell>
          <cell r="B261" t="str">
            <v>Conc. betuminoso usinado a quente - capa rolamento</v>
          </cell>
          <cell r="E261" t="str">
            <v>t</v>
          </cell>
          <cell r="G261">
            <v>30.94</v>
          </cell>
          <cell r="M261">
            <v>33.76</v>
          </cell>
          <cell r="O261">
            <v>34.15</v>
          </cell>
          <cell r="Q261">
            <v>37.6</v>
          </cell>
          <cell r="S261">
            <v>33.72</v>
          </cell>
          <cell r="U261">
            <v>35.31</v>
          </cell>
          <cell r="W261">
            <v>35.380000000000003</v>
          </cell>
        </row>
        <row r="262">
          <cell r="A262" t="str">
            <v>2 S 02 540 02</v>
          </cell>
          <cell r="B262" t="str">
            <v>Concreto betuminoso usinado a quente - "binder"</v>
          </cell>
          <cell r="E262" t="str">
            <v>t</v>
          </cell>
          <cell r="G262">
            <v>30.33</v>
          </cell>
          <cell r="M262">
            <v>33.21</v>
          </cell>
          <cell r="O262">
            <v>33.619999999999997</v>
          </cell>
          <cell r="Q262">
            <v>37.049999999999997</v>
          </cell>
          <cell r="S262">
            <v>33.200000000000003</v>
          </cell>
          <cell r="U262">
            <v>34.42</v>
          </cell>
          <cell r="W262">
            <v>34.5</v>
          </cell>
        </row>
        <row r="263">
          <cell r="A263" t="str">
            <v>2 S 02 603 00</v>
          </cell>
          <cell r="B263" t="str">
            <v>Sub-base de concreto rolado</v>
          </cell>
          <cell r="E263" t="str">
            <v>m3</v>
          </cell>
          <cell r="G263">
            <v>74.19</v>
          </cell>
          <cell r="M263">
            <v>107.78</v>
          </cell>
          <cell r="O263">
            <v>108.71</v>
          </cell>
          <cell r="Q263">
            <v>107.73</v>
          </cell>
          <cell r="S263">
            <v>85.81</v>
          </cell>
          <cell r="U263">
            <v>89.87</v>
          </cell>
          <cell r="W263">
            <v>89.96</v>
          </cell>
        </row>
        <row r="264">
          <cell r="A264" t="str">
            <v>2 S 02 604 00</v>
          </cell>
          <cell r="B264" t="str">
            <v>Sub-base de concreto de cimento portland</v>
          </cell>
          <cell r="E264" t="str">
            <v>m3</v>
          </cell>
          <cell r="G264">
            <v>119.92</v>
          </cell>
          <cell r="M264">
            <v>134.34</v>
          </cell>
          <cell r="O264">
            <v>136.71</v>
          </cell>
          <cell r="Q264">
            <v>132.68</v>
          </cell>
          <cell r="S264">
            <v>138.08000000000001</v>
          </cell>
          <cell r="U264">
            <v>133.76</v>
          </cell>
          <cell r="W264">
            <v>136.44999999999999</v>
          </cell>
        </row>
        <row r="265">
          <cell r="A265" t="str">
            <v>2 S 02 606 00</v>
          </cell>
          <cell r="B265" t="str">
            <v>Concreto de cimento portland com fôrma deslizante</v>
          </cell>
          <cell r="E265" t="str">
            <v>m3</v>
          </cell>
          <cell r="G265">
            <v>175.29</v>
          </cell>
          <cell r="M265">
            <v>282.95</v>
          </cell>
          <cell r="O265">
            <v>283.45999999999998</v>
          </cell>
          <cell r="Q265">
            <v>283.08999999999997</v>
          </cell>
          <cell r="S265">
            <v>200.22</v>
          </cell>
          <cell r="U265">
            <v>214.5</v>
          </cell>
          <cell r="W265">
            <v>214.59</v>
          </cell>
        </row>
        <row r="266">
          <cell r="A266" t="str">
            <v>2 S 02 607 00</v>
          </cell>
          <cell r="B266" t="str">
            <v>Concreto cimento portland c/ equip. pequeno porte</v>
          </cell>
          <cell r="E266" t="str">
            <v>m3</v>
          </cell>
          <cell r="G266">
            <v>278.25</v>
          </cell>
          <cell r="M266">
            <v>302.01</v>
          </cell>
          <cell r="O266">
            <v>309.39999999999998</v>
          </cell>
          <cell r="Q266">
            <v>297.07</v>
          </cell>
          <cell r="S266">
            <v>312.82</v>
          </cell>
          <cell r="U266">
            <v>291.89</v>
          </cell>
          <cell r="W266">
            <v>303.39999999999998</v>
          </cell>
        </row>
        <row r="267">
          <cell r="A267" t="str">
            <v>2 S 02 700 01</v>
          </cell>
          <cell r="B267" t="str">
            <v>Execução pavim. c/ peças pré-moldadas concr.</v>
          </cell>
          <cell r="E267" t="str">
            <v>m2</v>
          </cell>
          <cell r="G267">
            <v>36.909999999999997</v>
          </cell>
          <cell r="M267">
            <v>53.46</v>
          </cell>
          <cell r="O267">
            <v>53.64</v>
          </cell>
          <cell r="Q267">
            <v>53.31</v>
          </cell>
          <cell r="S267">
            <v>42.64</v>
          </cell>
          <cell r="U267">
            <v>44.52</v>
          </cell>
          <cell r="W267">
            <v>44.65</v>
          </cell>
        </row>
        <row r="268">
          <cell r="A268" t="str">
            <v>2 S 02 702 00</v>
          </cell>
          <cell r="B268" t="str">
            <v>Limpeza e enchimento de junta de pavimento de conc</v>
          </cell>
          <cell r="E268" t="str">
            <v>m</v>
          </cell>
          <cell r="G268">
            <v>2.87</v>
          </cell>
          <cell r="M268">
            <v>2.8</v>
          </cell>
          <cell r="O268">
            <v>2.64</v>
          </cell>
          <cell r="Q268">
            <v>2.5099999999999998</v>
          </cell>
          <cell r="S268">
            <v>2.52</v>
          </cell>
          <cell r="U268">
            <v>2.57</v>
          </cell>
          <cell r="W268">
            <v>2.5499999999999998</v>
          </cell>
        </row>
        <row r="269">
          <cell r="A269" t="str">
            <v>2 S 03 000 02</v>
          </cell>
          <cell r="B269" t="str">
            <v>Escavação manual de cavas em material 1a cat</v>
          </cell>
          <cell r="E269" t="str">
            <v>m3</v>
          </cell>
          <cell r="G269">
            <v>21.92</v>
          </cell>
          <cell r="M269">
            <v>26.31</v>
          </cell>
          <cell r="O269">
            <v>26.31</v>
          </cell>
          <cell r="Q269">
            <v>26.31</v>
          </cell>
          <cell r="S269">
            <v>26.31</v>
          </cell>
          <cell r="U269">
            <v>26.31</v>
          </cell>
          <cell r="W269">
            <v>26.31</v>
          </cell>
        </row>
        <row r="270">
          <cell r="A270" t="str">
            <v>2 S 03 000 03</v>
          </cell>
          <cell r="B270" t="str">
            <v>Escavação manual de cavas em material 2a cat</v>
          </cell>
          <cell r="E270" t="str">
            <v>m3</v>
          </cell>
          <cell r="G270">
            <v>29.23</v>
          </cell>
          <cell r="M270">
            <v>35.08</v>
          </cell>
          <cell r="O270">
            <v>35.08</v>
          </cell>
          <cell r="Q270">
            <v>35.08</v>
          </cell>
          <cell r="S270">
            <v>35.08</v>
          </cell>
          <cell r="U270">
            <v>35.08</v>
          </cell>
          <cell r="W270">
            <v>35.08</v>
          </cell>
        </row>
        <row r="271">
          <cell r="A271" t="str">
            <v>2 S 03 010 01</v>
          </cell>
          <cell r="B271" t="str">
            <v>Escavação em cavas de fundação com esgotamento</v>
          </cell>
          <cell r="E271" t="str">
            <v>m3</v>
          </cell>
          <cell r="G271">
            <v>25</v>
          </cell>
          <cell r="M271">
            <v>29.91</v>
          </cell>
          <cell r="O271">
            <v>29.91</v>
          </cell>
          <cell r="Q271">
            <v>29.88</v>
          </cell>
          <cell r="S271">
            <v>29.88</v>
          </cell>
          <cell r="U271">
            <v>29.89</v>
          </cell>
          <cell r="W271">
            <v>29.89</v>
          </cell>
        </row>
        <row r="272">
          <cell r="A272" t="str">
            <v>2 S 03 119 01</v>
          </cell>
          <cell r="B272" t="str">
            <v>Escoramento com madeira de OAE</v>
          </cell>
          <cell r="E272" t="str">
            <v>m3</v>
          </cell>
          <cell r="G272">
            <v>18.87</v>
          </cell>
          <cell r="M272">
            <v>20.49</v>
          </cell>
          <cell r="O272">
            <v>21</v>
          </cell>
          <cell r="Q272">
            <v>21</v>
          </cell>
          <cell r="S272">
            <v>21</v>
          </cell>
          <cell r="U272">
            <v>21.67</v>
          </cell>
          <cell r="W272">
            <v>21.67</v>
          </cell>
        </row>
        <row r="273">
          <cell r="A273" t="str">
            <v>2 S 03 300 01</v>
          </cell>
          <cell r="B273" t="str">
            <v>Confecção e lançamento concr. magro em betoneira</v>
          </cell>
          <cell r="E273" t="str">
            <v>m3</v>
          </cell>
          <cell r="G273">
            <v>160.36000000000001</v>
          </cell>
          <cell r="M273">
            <v>177.03</v>
          </cell>
          <cell r="O273">
            <v>180.91</v>
          </cell>
          <cell r="Q273">
            <v>174.83</v>
          </cell>
          <cell r="S273">
            <v>182.54</v>
          </cell>
          <cell r="U273">
            <v>172.69</v>
          </cell>
          <cell r="W273">
            <v>178.11</v>
          </cell>
        </row>
        <row r="274">
          <cell r="A274" t="str">
            <v>2 S 03 321 00</v>
          </cell>
          <cell r="B274" t="str">
            <v>Conc.estr.fck=8 MPa-contr.raz.uso ger.conf. e lanç</v>
          </cell>
          <cell r="E274" t="str">
            <v>m3</v>
          </cell>
          <cell r="G274">
            <v>192.27</v>
          </cell>
          <cell r="M274">
            <v>210.91</v>
          </cell>
          <cell r="O274">
            <v>215.84</v>
          </cell>
          <cell r="Q274">
            <v>207.98</v>
          </cell>
          <cell r="S274">
            <v>218</v>
          </cell>
          <cell r="U274">
            <v>204.77</v>
          </cell>
          <cell r="W274">
            <v>211.97</v>
          </cell>
        </row>
        <row r="275">
          <cell r="A275" t="str">
            <v>2 S 03 322 00</v>
          </cell>
          <cell r="B275" t="str">
            <v>Conc.estr.fck=10 MPa-contr.raz.uso ger.conf.e lanç</v>
          </cell>
          <cell r="E275" t="str">
            <v>m3</v>
          </cell>
          <cell r="G275">
            <v>203.11</v>
          </cell>
          <cell r="M275">
            <v>222.42</v>
          </cell>
          <cell r="O275">
            <v>227.71</v>
          </cell>
          <cell r="Q275">
            <v>219.24</v>
          </cell>
          <cell r="S275">
            <v>230.05</v>
          </cell>
          <cell r="U275">
            <v>215.66</v>
          </cell>
          <cell r="W275">
            <v>223.47</v>
          </cell>
        </row>
        <row r="276">
          <cell r="A276" t="str">
            <v>2 S 03 323 00</v>
          </cell>
          <cell r="B276" t="str">
            <v>Conc.estr.fck=12 MPa-contr.raz.uso ger.conf.e lanç</v>
          </cell>
          <cell r="E276" t="str">
            <v>m3</v>
          </cell>
          <cell r="G276">
            <v>214.75</v>
          </cell>
          <cell r="M276">
            <v>234.78</v>
          </cell>
          <cell r="O276">
            <v>240.46</v>
          </cell>
          <cell r="Q276">
            <v>231.34</v>
          </cell>
          <cell r="S276">
            <v>242.98</v>
          </cell>
          <cell r="U276">
            <v>227.38</v>
          </cell>
          <cell r="W276">
            <v>235.84</v>
          </cell>
        </row>
        <row r="277">
          <cell r="A277" t="str">
            <v>2 S 03 324 00</v>
          </cell>
          <cell r="B277" t="str">
            <v>Conc.estr.fck=15 MPa-contr.raz.uso ger.conf.e lanç</v>
          </cell>
          <cell r="E277" t="str">
            <v>m3</v>
          </cell>
          <cell r="G277">
            <v>227.01</v>
          </cell>
          <cell r="M277">
            <v>247.79</v>
          </cell>
          <cell r="O277">
            <v>253.88</v>
          </cell>
          <cell r="Q277">
            <v>244.06</v>
          </cell>
          <cell r="S277">
            <v>256.60000000000002</v>
          </cell>
          <cell r="U277">
            <v>239.7</v>
          </cell>
          <cell r="W277">
            <v>248.84</v>
          </cell>
        </row>
        <row r="278">
          <cell r="A278" t="str">
            <v>2 S 03 324 01</v>
          </cell>
          <cell r="B278" t="str">
            <v>Conc.estr.fck=15 MPa-contr.raz.c/adit.conf. e lanç</v>
          </cell>
          <cell r="E278" t="str">
            <v>m3</v>
          </cell>
          <cell r="G278">
            <v>209.63</v>
          </cell>
          <cell r="M278">
            <v>228.71</v>
          </cell>
          <cell r="O278">
            <v>234.5</v>
          </cell>
          <cell r="Q278">
            <v>225.34</v>
          </cell>
          <cell r="S278">
            <v>237.26</v>
          </cell>
          <cell r="U278">
            <v>221.35</v>
          </cell>
          <cell r="W278">
            <v>229.98</v>
          </cell>
        </row>
        <row r="279">
          <cell r="A279" t="str">
            <v>2 S 03 325 00</v>
          </cell>
          <cell r="B279" t="str">
            <v>Conc.estr.fck=18 MPa-contr.raz.uso ger.conf.e lanç</v>
          </cell>
          <cell r="E279" t="str">
            <v>m3</v>
          </cell>
          <cell r="G279">
            <v>239.11</v>
          </cell>
          <cell r="M279">
            <v>260.66000000000003</v>
          </cell>
          <cell r="O279">
            <v>267.14</v>
          </cell>
          <cell r="Q279">
            <v>256.64999999999998</v>
          </cell>
          <cell r="S279">
            <v>270.05</v>
          </cell>
          <cell r="U279">
            <v>251.88</v>
          </cell>
          <cell r="W279">
            <v>261.69</v>
          </cell>
        </row>
        <row r="280">
          <cell r="A280" t="str">
            <v>2 S 03 325 01</v>
          </cell>
          <cell r="B280" t="str">
            <v>Conc.estr.fck=18 MPa-contr.raz.c/adit.conf. e lanç</v>
          </cell>
          <cell r="E280" t="str">
            <v>m3</v>
          </cell>
          <cell r="G280">
            <v>220.81</v>
          </cell>
          <cell r="M280">
            <v>240.62</v>
          </cell>
          <cell r="O280">
            <v>246.77</v>
          </cell>
          <cell r="Q280">
            <v>237</v>
          </cell>
          <cell r="S280">
            <v>249.72</v>
          </cell>
          <cell r="U280">
            <v>232.65</v>
          </cell>
          <cell r="W280">
            <v>241.89</v>
          </cell>
        </row>
        <row r="281">
          <cell r="A281" t="str">
            <v>2 S 03 326 00</v>
          </cell>
          <cell r="B281" t="str">
            <v>Conc.estr.fck=20 MPa-contr.raz.uso ger.conf.e lanç</v>
          </cell>
          <cell r="E281" t="str">
            <v>m3</v>
          </cell>
          <cell r="G281">
            <v>249.01</v>
          </cell>
          <cell r="M281">
            <v>271.17</v>
          </cell>
          <cell r="O281">
            <v>277.97000000000003</v>
          </cell>
          <cell r="Q281">
            <v>266.93</v>
          </cell>
          <cell r="S281">
            <v>281.05</v>
          </cell>
          <cell r="U281">
            <v>261.83</v>
          </cell>
          <cell r="W281">
            <v>272.2</v>
          </cell>
        </row>
        <row r="282">
          <cell r="A282" t="str">
            <v>2 S 03 326 01</v>
          </cell>
          <cell r="B282" t="str">
            <v>Conc.estr.fck=20 MPa-contr.raz.c/adit.conf. e lanç</v>
          </cell>
          <cell r="E282" t="str">
            <v>m3</v>
          </cell>
          <cell r="G282">
            <v>230.98</v>
          </cell>
          <cell r="M282">
            <v>251.38</v>
          </cell>
          <cell r="O282">
            <v>257.87</v>
          </cell>
          <cell r="Q282">
            <v>247.52</v>
          </cell>
          <cell r="S282">
            <v>260.99</v>
          </cell>
          <cell r="U282">
            <v>242.81</v>
          </cell>
          <cell r="W282">
            <v>252.64</v>
          </cell>
        </row>
        <row r="283">
          <cell r="A283" t="str">
            <v>2 S 03 327 00</v>
          </cell>
          <cell r="B283" t="str">
            <v>Conc.estr.fck=22 MPa-contr.raz.uso ger.conf.e lanç</v>
          </cell>
          <cell r="E283" t="str">
            <v>m3</v>
          </cell>
          <cell r="G283">
            <v>260.64999999999998</v>
          </cell>
          <cell r="M283">
            <v>283.52999999999997</v>
          </cell>
          <cell r="O283">
            <v>290.72000000000003</v>
          </cell>
          <cell r="Q283">
            <v>279.02</v>
          </cell>
          <cell r="S283">
            <v>293.98</v>
          </cell>
          <cell r="U283">
            <v>273.54000000000002</v>
          </cell>
          <cell r="W283">
            <v>284.56</v>
          </cell>
        </row>
        <row r="284">
          <cell r="A284" t="str">
            <v>2 S 03 328 00</v>
          </cell>
          <cell r="B284" t="str">
            <v>Conc.estr.fck=24 MPa-contr.raz.uso ger.conf.e lanç</v>
          </cell>
          <cell r="E284" t="str">
            <v>m3</v>
          </cell>
          <cell r="G284">
            <v>272.52</v>
          </cell>
          <cell r="M284">
            <v>296.13</v>
          </cell>
          <cell r="O284">
            <v>303.72000000000003</v>
          </cell>
          <cell r="Q284">
            <v>291.36</v>
          </cell>
          <cell r="S284">
            <v>307.18</v>
          </cell>
          <cell r="U284">
            <v>285.48</v>
          </cell>
          <cell r="W284">
            <v>297.16000000000003</v>
          </cell>
        </row>
        <row r="285">
          <cell r="A285" t="str">
            <v>2 S 03 329 00</v>
          </cell>
          <cell r="B285" t="str">
            <v>Conc.estr.fck=25 MPa-contr.raz.c/adit.conf. e lanç</v>
          </cell>
          <cell r="E285" t="str">
            <v>m3</v>
          </cell>
          <cell r="G285">
            <v>253.24</v>
          </cell>
          <cell r="M285">
            <v>275.2</v>
          </cell>
          <cell r="O285">
            <v>282.39999999999998</v>
          </cell>
          <cell r="Q285">
            <v>270.83999999999997</v>
          </cell>
          <cell r="S285">
            <v>285.87</v>
          </cell>
          <cell r="U285">
            <v>265.42</v>
          </cell>
          <cell r="W285">
            <v>276.45</v>
          </cell>
        </row>
        <row r="286">
          <cell r="A286" t="str">
            <v>2 S 03 329 01</v>
          </cell>
          <cell r="B286" t="str">
            <v>Conc.estr.fck=26 MPa-contr.raz.uso ger.conf.e lanç</v>
          </cell>
          <cell r="E286" t="str">
            <v>m3</v>
          </cell>
          <cell r="G286">
            <v>283.35000000000002</v>
          </cell>
          <cell r="M286">
            <v>307.63</v>
          </cell>
          <cell r="O286">
            <v>315.58</v>
          </cell>
          <cell r="Q286">
            <v>302.61</v>
          </cell>
          <cell r="S286">
            <v>319.22000000000003</v>
          </cell>
          <cell r="U286">
            <v>296.36</v>
          </cell>
          <cell r="W286">
            <v>308.64999999999998</v>
          </cell>
        </row>
        <row r="287">
          <cell r="A287" t="str">
            <v>2 S 03 329 02</v>
          </cell>
          <cell r="B287" t="str">
            <v>Conc.estr.fck=30 MPa-contr.raz.uso ger.conf.e lanç</v>
          </cell>
          <cell r="E287" t="str">
            <v>m3</v>
          </cell>
          <cell r="G287">
            <v>293.95999999999998</v>
          </cell>
          <cell r="M287">
            <v>318.91000000000003</v>
          </cell>
          <cell r="O287">
            <v>327.2</v>
          </cell>
          <cell r="Q287">
            <v>313.64</v>
          </cell>
          <cell r="S287">
            <v>331</v>
          </cell>
          <cell r="U287">
            <v>307.04000000000002</v>
          </cell>
          <cell r="W287">
            <v>319.92</v>
          </cell>
        </row>
        <row r="288">
          <cell r="A288" t="str">
            <v>2 S 03 329 03</v>
          </cell>
          <cell r="B288" t="str">
            <v>Conc.estr.fck=30 MPa-contr.raz.uso ger.conf.e lanç</v>
          </cell>
          <cell r="E288" t="str">
            <v>m3</v>
          </cell>
          <cell r="G288">
            <v>273.69</v>
          </cell>
          <cell r="M288">
            <v>297</v>
          </cell>
          <cell r="O288">
            <v>304.86</v>
          </cell>
          <cell r="Q288">
            <v>292.18</v>
          </cell>
          <cell r="S288">
            <v>308.64999999999998</v>
          </cell>
          <cell r="U288">
            <v>286.08999999999997</v>
          </cell>
          <cell r="W288">
            <v>298.23</v>
          </cell>
        </row>
        <row r="289">
          <cell r="A289" t="str">
            <v>2 S 03 329 04</v>
          </cell>
          <cell r="B289" t="str">
            <v>Conc.estr.fck=35 MPa-contr.raz.c/adit.conf. e lanç</v>
          </cell>
          <cell r="E289" t="str">
            <v>m3</v>
          </cell>
          <cell r="G289">
            <v>294.66000000000003</v>
          </cell>
          <cell r="M289">
            <v>319.14999999999998</v>
          </cell>
          <cell r="O289">
            <v>327.78</v>
          </cell>
          <cell r="Q289">
            <v>313.89</v>
          </cell>
          <cell r="S289">
            <v>332.06</v>
          </cell>
          <cell r="U289">
            <v>307.06</v>
          </cell>
          <cell r="W289">
            <v>320.48</v>
          </cell>
        </row>
        <row r="290">
          <cell r="A290" t="str">
            <v>2 S 03 370 00</v>
          </cell>
          <cell r="B290" t="str">
            <v>Forma comum de madeira</v>
          </cell>
          <cell r="E290" t="str">
            <v>m2</v>
          </cell>
          <cell r="G290">
            <v>27.54</v>
          </cell>
          <cell r="M290">
            <v>30.48</v>
          </cell>
          <cell r="O290">
            <v>30.53</v>
          </cell>
          <cell r="Q290">
            <v>30.74</v>
          </cell>
          <cell r="S290">
            <v>30.69</v>
          </cell>
          <cell r="U290">
            <v>33.659999999999997</v>
          </cell>
          <cell r="W290">
            <v>33.659999999999997</v>
          </cell>
        </row>
        <row r="291">
          <cell r="A291" t="str">
            <v>2 S 03 371 01</v>
          </cell>
          <cell r="B291" t="str">
            <v>Forma de placa compensada resinada</v>
          </cell>
          <cell r="E291" t="str">
            <v>m2</v>
          </cell>
          <cell r="G291">
            <v>21.92</v>
          </cell>
          <cell r="M291">
            <v>24.19</v>
          </cell>
          <cell r="O291">
            <v>24.24</v>
          </cell>
          <cell r="Q291">
            <v>25.15</v>
          </cell>
          <cell r="S291">
            <v>25.11</v>
          </cell>
          <cell r="U291">
            <v>25.36</v>
          </cell>
          <cell r="W291">
            <v>25.36</v>
          </cell>
        </row>
        <row r="292">
          <cell r="A292" t="str">
            <v>2 S 03 371 02</v>
          </cell>
          <cell r="B292" t="str">
            <v>Forma de placa compensada plastificada</v>
          </cell>
          <cell r="E292" t="str">
            <v>m2</v>
          </cell>
          <cell r="G292">
            <v>24.51</v>
          </cell>
          <cell r="M292">
            <v>26.78</v>
          </cell>
          <cell r="O292">
            <v>26.83</v>
          </cell>
          <cell r="Q292">
            <v>27.98</v>
          </cell>
          <cell r="S292">
            <v>27.93</v>
          </cell>
          <cell r="U292">
            <v>28.18</v>
          </cell>
          <cell r="W292">
            <v>28.18</v>
          </cell>
        </row>
        <row r="293">
          <cell r="A293" t="str">
            <v>2 S 03 372 01</v>
          </cell>
          <cell r="B293" t="str">
            <v>Formas para tubulão</v>
          </cell>
          <cell r="E293" t="str">
            <v>m2</v>
          </cell>
          <cell r="G293">
            <v>13.34</v>
          </cell>
          <cell r="M293">
            <v>15.39</v>
          </cell>
          <cell r="O293">
            <v>15.4</v>
          </cell>
          <cell r="Q293">
            <v>15.63</v>
          </cell>
          <cell r="S293">
            <v>15.59</v>
          </cell>
          <cell r="U293">
            <v>16.05</v>
          </cell>
          <cell r="W293">
            <v>16.03</v>
          </cell>
        </row>
        <row r="294">
          <cell r="A294" t="str">
            <v>2 S 03 401 01</v>
          </cell>
          <cell r="B294" t="str">
            <v>Estaca tipo Franki D=350 mm</v>
          </cell>
          <cell r="E294" t="str">
            <v>m</v>
          </cell>
          <cell r="G294">
            <v>106.96</v>
          </cell>
          <cell r="M294">
            <v>121.37</v>
          </cell>
          <cell r="O294">
            <v>125.92</v>
          </cell>
          <cell r="Q294">
            <v>122.8</v>
          </cell>
          <cell r="S294">
            <v>124.06</v>
          </cell>
          <cell r="U294">
            <v>124.59</v>
          </cell>
          <cell r="W294">
            <v>125.5</v>
          </cell>
        </row>
        <row r="295">
          <cell r="A295" t="str">
            <v>2 S 03 401 02</v>
          </cell>
          <cell r="B295" t="str">
            <v>Estaca tipo Franki D=400 mm</v>
          </cell>
          <cell r="E295" t="str">
            <v>m</v>
          </cell>
          <cell r="G295">
            <v>117.69</v>
          </cell>
          <cell r="M295">
            <v>133.51</v>
          </cell>
          <cell r="O295">
            <v>138.46</v>
          </cell>
          <cell r="Q295">
            <v>134.91</v>
          </cell>
          <cell r="S295">
            <v>136.41</v>
          </cell>
          <cell r="U295">
            <v>136.63999999999999</v>
          </cell>
          <cell r="W295">
            <v>137.72</v>
          </cell>
        </row>
        <row r="296">
          <cell r="A296" t="str">
            <v>2 S 03 401 03</v>
          </cell>
          <cell r="B296" t="str">
            <v>Estaca tipo Franki D=520 mm</v>
          </cell>
          <cell r="E296" t="str">
            <v>m</v>
          </cell>
          <cell r="G296">
            <v>163.25</v>
          </cell>
          <cell r="M296">
            <v>184.25</v>
          </cell>
          <cell r="O296">
            <v>190.99</v>
          </cell>
          <cell r="Q296">
            <v>186.27</v>
          </cell>
          <cell r="S296">
            <v>188.9</v>
          </cell>
          <cell r="U296">
            <v>188.85</v>
          </cell>
          <cell r="W296">
            <v>190.76</v>
          </cell>
        </row>
        <row r="297">
          <cell r="A297" t="str">
            <v>2 S 03 401 04</v>
          </cell>
          <cell r="B297" t="str">
            <v>Estaca tipo Franki D=600 mm</v>
          </cell>
          <cell r="E297" t="str">
            <v>m</v>
          </cell>
          <cell r="G297">
            <v>204.35</v>
          </cell>
          <cell r="M297">
            <v>230.21</v>
          </cell>
          <cell r="O297">
            <v>238.61</v>
          </cell>
          <cell r="Q297">
            <v>232.82</v>
          </cell>
          <cell r="S297">
            <v>236.33</v>
          </cell>
          <cell r="U297">
            <v>236.21</v>
          </cell>
          <cell r="W297">
            <v>238.75</v>
          </cell>
        </row>
        <row r="298">
          <cell r="A298" t="str">
            <v>2 S 03 402 01</v>
          </cell>
          <cell r="B298" t="str">
            <v>Cravação estacas pré-mold. de concreto 30 x 30 cm</v>
          </cell>
          <cell r="E298" t="str">
            <v>m</v>
          </cell>
          <cell r="G298">
            <v>109.09</v>
          </cell>
          <cell r="M298">
            <v>123.59</v>
          </cell>
          <cell r="O298">
            <v>127.15</v>
          </cell>
          <cell r="Q298">
            <v>124.9</v>
          </cell>
          <cell r="S298">
            <v>126</v>
          </cell>
          <cell r="U298">
            <v>128.16999999999999</v>
          </cell>
          <cell r="W298">
            <v>128.99</v>
          </cell>
        </row>
        <row r="299">
          <cell r="A299" t="str">
            <v>2 S 03 404 01</v>
          </cell>
          <cell r="B299" t="str">
            <v>Forn. e crav. estacas perfil met. I de 10" simples</v>
          </cell>
          <cell r="E299" t="str">
            <v>m</v>
          </cell>
          <cell r="G299">
            <v>240.04</v>
          </cell>
          <cell r="M299">
            <v>257.08</v>
          </cell>
          <cell r="O299">
            <v>260.58999999999997</v>
          </cell>
          <cell r="Q299">
            <v>231.62</v>
          </cell>
          <cell r="S299">
            <v>231.62</v>
          </cell>
          <cell r="U299">
            <v>231.94</v>
          </cell>
          <cell r="W299">
            <v>231.75</v>
          </cell>
        </row>
        <row r="300">
          <cell r="A300" t="str">
            <v>2 S 03 404 04</v>
          </cell>
          <cell r="B300" t="str">
            <v>Forn. e crav. estacas perfil met. I de 10" duplo</v>
          </cell>
          <cell r="E300" t="str">
            <v>m</v>
          </cell>
          <cell r="G300">
            <v>382.91</v>
          </cell>
          <cell r="M300">
            <v>400.25</v>
          </cell>
          <cell r="O300">
            <v>403.83</v>
          </cell>
          <cell r="Q300">
            <v>348.91</v>
          </cell>
          <cell r="S300">
            <v>348.91</v>
          </cell>
          <cell r="U300">
            <v>349.62</v>
          </cell>
          <cell r="W300">
            <v>349.19</v>
          </cell>
        </row>
        <row r="301">
          <cell r="A301" t="str">
            <v>2 S 03 404 11</v>
          </cell>
          <cell r="B301" t="str">
            <v>Cravação estacas met. trilhos soldados - estrela</v>
          </cell>
          <cell r="E301" t="str">
            <v>m</v>
          </cell>
          <cell r="G301">
            <v>214.28</v>
          </cell>
          <cell r="M301">
            <v>255.04</v>
          </cell>
          <cell r="O301">
            <v>266.54000000000002</v>
          </cell>
          <cell r="Q301">
            <v>255.43</v>
          </cell>
          <cell r="S301">
            <v>255.43</v>
          </cell>
          <cell r="U301">
            <v>279.72000000000003</v>
          </cell>
          <cell r="W301">
            <v>279.33999999999997</v>
          </cell>
        </row>
        <row r="302">
          <cell r="A302" t="str">
            <v>2 S 03 410 01</v>
          </cell>
          <cell r="B302" t="str">
            <v>Tubulão a céu aberto diâmetro externo = 1,00 m</v>
          </cell>
          <cell r="E302" t="str">
            <v>m</v>
          </cell>
          <cell r="G302">
            <v>666.11</v>
          </cell>
          <cell r="M302">
            <v>754.53</v>
          </cell>
          <cell r="O302">
            <v>773.36</v>
          </cell>
          <cell r="Q302">
            <v>768.06</v>
          </cell>
          <cell r="S302">
            <v>776.36</v>
          </cell>
          <cell r="U302">
            <v>792.46</v>
          </cell>
          <cell r="W302">
            <v>798.46</v>
          </cell>
        </row>
        <row r="303">
          <cell r="A303" t="str">
            <v>2 S 03 410 11</v>
          </cell>
          <cell r="B303" t="str">
            <v>Tubulão a céu aberto diâmetro externo = 1,20 m</v>
          </cell>
          <cell r="E303" t="str">
            <v>m</v>
          </cell>
          <cell r="G303">
            <v>864.88</v>
          </cell>
          <cell r="M303">
            <v>979.92</v>
          </cell>
          <cell r="O303">
            <v>1002.96</v>
          </cell>
          <cell r="Q303">
            <v>994.85</v>
          </cell>
          <cell r="S303">
            <v>1007.05</v>
          </cell>
          <cell r="U303">
            <v>1023.62</v>
          </cell>
          <cell r="W303">
            <v>1032.42</v>
          </cell>
        </row>
        <row r="304">
          <cell r="A304" t="str">
            <v>2 S 03 410 21</v>
          </cell>
          <cell r="B304" t="str">
            <v>Tubulão a céu aberto diâmetro externo = 1,40 m</v>
          </cell>
          <cell r="E304" t="str">
            <v>m</v>
          </cell>
          <cell r="G304">
            <v>1080.8399999999999</v>
          </cell>
          <cell r="M304">
            <v>1225.73</v>
          </cell>
          <cell r="O304">
            <v>1253.0999999999999</v>
          </cell>
          <cell r="Q304">
            <v>1242.0999999999999</v>
          </cell>
          <cell r="S304">
            <v>1258.42</v>
          </cell>
          <cell r="U304">
            <v>1275.02</v>
          </cell>
          <cell r="W304">
            <v>1286.74</v>
          </cell>
        </row>
        <row r="305">
          <cell r="A305" t="str">
            <v>2 S 03 410 31</v>
          </cell>
          <cell r="B305" t="str">
            <v>Tubulão a céu aberto diâmetro externo = 1,60 m</v>
          </cell>
          <cell r="E305" t="str">
            <v>m</v>
          </cell>
          <cell r="G305">
            <v>1306.05</v>
          </cell>
          <cell r="M305">
            <v>1482.49</v>
          </cell>
          <cell r="O305">
            <v>1513.82</v>
          </cell>
          <cell r="Q305">
            <v>1499.5</v>
          </cell>
          <cell r="S305">
            <v>1520.5</v>
          </cell>
          <cell r="U305">
            <v>1535.68</v>
          </cell>
          <cell r="W305">
            <v>1550.71</v>
          </cell>
        </row>
        <row r="306">
          <cell r="A306" t="str">
            <v>2 S 03 410 41</v>
          </cell>
          <cell r="B306" t="str">
            <v>Tubulão a céu aberto diâmetro externo = 1,80 m</v>
          </cell>
          <cell r="E306" t="str">
            <v>m</v>
          </cell>
          <cell r="G306">
            <v>1576.57</v>
          </cell>
          <cell r="M306">
            <v>1790.53</v>
          </cell>
          <cell r="O306">
            <v>1826.88</v>
          </cell>
          <cell r="Q306">
            <v>1808.13</v>
          </cell>
          <cell r="S306">
            <v>1835.14</v>
          </cell>
          <cell r="U306">
            <v>1847.31</v>
          </cell>
          <cell r="W306">
            <v>1866.65</v>
          </cell>
        </row>
        <row r="307">
          <cell r="A307" t="str">
            <v>2 S 03 410 51</v>
          </cell>
          <cell r="B307" t="str">
            <v>Tubulão a céu aberto diâmetro externo = 2,00 m</v>
          </cell>
          <cell r="E307" t="str">
            <v>m</v>
          </cell>
          <cell r="G307">
            <v>1876.88</v>
          </cell>
          <cell r="M307">
            <v>2131.48</v>
          </cell>
          <cell r="O307">
            <v>2174.0300000000002</v>
          </cell>
          <cell r="Q307">
            <v>2150.31</v>
          </cell>
          <cell r="S307">
            <v>2184.04</v>
          </cell>
          <cell r="U307">
            <v>2193.54</v>
          </cell>
          <cell r="W307">
            <v>2217.69</v>
          </cell>
        </row>
        <row r="308">
          <cell r="A308" t="str">
            <v>2 S 03 410 61</v>
          </cell>
          <cell r="B308" t="str">
            <v>Tubulão a céu aberto diâmetro externo = 2,20 m</v>
          </cell>
          <cell r="E308" t="str">
            <v>m</v>
          </cell>
          <cell r="G308">
            <v>2234.09</v>
          </cell>
          <cell r="M308">
            <v>2538.9699999999998</v>
          </cell>
          <cell r="O308">
            <v>2588.98</v>
          </cell>
          <cell r="Q308">
            <v>2560.4499999999998</v>
          </cell>
          <cell r="S308">
            <v>2600.8200000000002</v>
          </cell>
          <cell r="U308">
            <v>2609.25</v>
          </cell>
          <cell r="W308">
            <v>2638.09</v>
          </cell>
        </row>
        <row r="309">
          <cell r="A309" t="str">
            <v>2 S 03 411 11</v>
          </cell>
          <cell r="B309" t="str">
            <v>Tub.ar comp.D=1,2 m prof.até 12 m lâmina d'água LF</v>
          </cell>
          <cell r="E309" t="str">
            <v>m</v>
          </cell>
          <cell r="G309">
            <v>2096.86</v>
          </cell>
          <cell r="M309">
            <v>2358.8200000000002</v>
          </cell>
          <cell r="O309">
            <v>2381.86</v>
          </cell>
          <cell r="Q309">
            <v>2340.0100000000002</v>
          </cell>
          <cell r="S309">
            <v>2352.1999999999998</v>
          </cell>
          <cell r="U309">
            <v>2370.75</v>
          </cell>
          <cell r="W309">
            <v>2379.5500000000002</v>
          </cell>
        </row>
        <row r="310">
          <cell r="A310" t="str">
            <v>2 S 03 411 12</v>
          </cell>
          <cell r="B310" t="str">
            <v>Tub.ar comp.D=1,2 m prof. 12/18 m lâmina d'água LF</v>
          </cell>
          <cell r="E310" t="str">
            <v>m</v>
          </cell>
          <cell r="G310">
            <v>2331.33</v>
          </cell>
          <cell r="M310">
            <v>2625.51</v>
          </cell>
          <cell r="O310">
            <v>2648.55</v>
          </cell>
          <cell r="Q310">
            <v>2601.63</v>
          </cell>
          <cell r="S310">
            <v>2613.83</v>
          </cell>
          <cell r="U310">
            <v>2632.35</v>
          </cell>
          <cell r="W310">
            <v>2641.15</v>
          </cell>
        </row>
        <row r="311">
          <cell r="A311" t="str">
            <v>2 S 03 411 13</v>
          </cell>
          <cell r="B311" t="str">
            <v>Tub.ar comp.D=1,2 m prof. 18/24 m lâmina d'água LF</v>
          </cell>
          <cell r="E311" t="str">
            <v>m</v>
          </cell>
          <cell r="G311">
            <v>2584.09</v>
          </cell>
          <cell r="M311">
            <v>2914.15</v>
          </cell>
          <cell r="O311">
            <v>2937.19</v>
          </cell>
          <cell r="Q311">
            <v>2885.21</v>
          </cell>
          <cell r="S311">
            <v>2897.4</v>
          </cell>
          <cell r="U311">
            <v>2915.9</v>
          </cell>
          <cell r="W311">
            <v>2924.7</v>
          </cell>
        </row>
        <row r="312">
          <cell r="A312" t="str">
            <v>2 S 03 411 14</v>
          </cell>
          <cell r="B312" t="str">
            <v>Tub.ar comp.D=1,2 m prof. 24/27 m lâmina d'água LF</v>
          </cell>
          <cell r="E312" t="str">
            <v>m</v>
          </cell>
          <cell r="G312">
            <v>2951.84</v>
          </cell>
          <cell r="M312">
            <v>3335.86</v>
          </cell>
          <cell r="O312">
            <v>3358.9</v>
          </cell>
          <cell r="Q312">
            <v>3300.16</v>
          </cell>
          <cell r="S312">
            <v>3312.35</v>
          </cell>
          <cell r="U312">
            <v>3330.82</v>
          </cell>
          <cell r="W312">
            <v>3339.62</v>
          </cell>
        </row>
        <row r="313">
          <cell r="A313" t="str">
            <v>2 S 03 411 15</v>
          </cell>
          <cell r="B313" t="str">
            <v>Tub.ar.comp.D=1,2 m prof. 27/31 m lâmina d'água LF</v>
          </cell>
          <cell r="E313" t="str">
            <v>m</v>
          </cell>
          <cell r="G313">
            <v>3455.78</v>
          </cell>
          <cell r="M313">
            <v>3921.4</v>
          </cell>
          <cell r="O313">
            <v>3944.44</v>
          </cell>
          <cell r="Q313">
            <v>3879.59</v>
          </cell>
          <cell r="S313">
            <v>3891.79</v>
          </cell>
          <cell r="U313">
            <v>3910.2</v>
          </cell>
          <cell r="W313">
            <v>3919</v>
          </cell>
        </row>
        <row r="314">
          <cell r="A314" t="str">
            <v>2 S 03 411 21</v>
          </cell>
          <cell r="B314" t="str">
            <v>Tub.ar.comp.D=1,4 m prof.até 12 m lâmina d'água LF</v>
          </cell>
          <cell r="E314" t="str">
            <v>m</v>
          </cell>
          <cell r="G314">
            <v>2716.75</v>
          </cell>
          <cell r="M314">
            <v>3055.52</v>
          </cell>
          <cell r="O314">
            <v>3082.9</v>
          </cell>
          <cell r="Q314">
            <v>3026.57</v>
          </cell>
          <cell r="S314">
            <v>3042.89</v>
          </cell>
          <cell r="U314">
            <v>3061.46</v>
          </cell>
          <cell r="W314">
            <v>3073.18</v>
          </cell>
        </row>
        <row r="315">
          <cell r="A315" t="str">
            <v>2 S 03 411 22</v>
          </cell>
          <cell r="B315" t="str">
            <v>Tub.ar comp.D=1,4 m prof. 12/18 m lâmina d'água LF</v>
          </cell>
          <cell r="E315" t="str">
            <v>m</v>
          </cell>
          <cell r="G315">
            <v>3031.84</v>
          </cell>
          <cell r="M315">
            <v>3413.88</v>
          </cell>
          <cell r="O315">
            <v>3441.26</v>
          </cell>
          <cell r="Q315">
            <v>3378.11</v>
          </cell>
          <cell r="S315">
            <v>3394.43</v>
          </cell>
          <cell r="U315">
            <v>3412.97</v>
          </cell>
          <cell r="W315">
            <v>3424.7</v>
          </cell>
        </row>
        <row r="316">
          <cell r="A316" t="str">
            <v>2 S 03 411 23</v>
          </cell>
          <cell r="B316" t="str">
            <v>Tub.ar comp.D=1,4 m prof. 18/24 m lâmina d'água LF</v>
          </cell>
          <cell r="E316" t="str">
            <v>m</v>
          </cell>
          <cell r="G316">
            <v>3370.75</v>
          </cell>
          <cell r="M316">
            <v>3800.9</v>
          </cell>
          <cell r="O316">
            <v>3828.28</v>
          </cell>
          <cell r="Q316">
            <v>3758.35</v>
          </cell>
          <cell r="S316">
            <v>3774.67</v>
          </cell>
          <cell r="U316">
            <v>3793.17</v>
          </cell>
          <cell r="W316">
            <v>3804.89</v>
          </cell>
        </row>
        <row r="317">
          <cell r="A317" t="str">
            <v>2 S 03 411 24</v>
          </cell>
          <cell r="B317" t="str">
            <v>Tub.ar comp.D=1,4 m prof. 24/27 m lâmina d'água LF</v>
          </cell>
          <cell r="E317" t="str">
            <v>m</v>
          </cell>
          <cell r="G317">
            <v>3864.15</v>
          </cell>
          <cell r="M317">
            <v>4366.71</v>
          </cell>
          <cell r="O317">
            <v>4394.09</v>
          </cell>
          <cell r="Q317">
            <v>4315.09</v>
          </cell>
          <cell r="S317">
            <v>4331.41</v>
          </cell>
          <cell r="U317">
            <v>4349.8599999999997</v>
          </cell>
          <cell r="W317">
            <v>4361.59</v>
          </cell>
        </row>
        <row r="318">
          <cell r="A318" t="str">
            <v>2 S 03 411 25</v>
          </cell>
          <cell r="B318" t="str">
            <v>Tub.ar comp.D=1,4 m prof. 27/31 m lâmina d'água LF</v>
          </cell>
          <cell r="E318" t="str">
            <v>m</v>
          </cell>
          <cell r="G318">
            <v>4690.3900000000003</v>
          </cell>
          <cell r="M318">
            <v>5318.78</v>
          </cell>
          <cell r="O318">
            <v>5346.16</v>
          </cell>
          <cell r="Q318">
            <v>5253.55</v>
          </cell>
          <cell r="S318">
            <v>5269.87</v>
          </cell>
          <cell r="U318">
            <v>5288.26</v>
          </cell>
          <cell r="W318">
            <v>5299.98</v>
          </cell>
        </row>
        <row r="319">
          <cell r="A319" t="str">
            <v>2 S 03 411 31</v>
          </cell>
          <cell r="B319" t="str">
            <v>Tub.ar comp.D=1,6 m prof.até 12 m lâmina d'água LF</v>
          </cell>
          <cell r="E319" t="str">
            <v>m</v>
          </cell>
          <cell r="G319">
            <v>3458.71</v>
          </cell>
          <cell r="M319">
            <v>3889.69</v>
          </cell>
          <cell r="O319">
            <v>3921.04</v>
          </cell>
          <cell r="Q319">
            <v>3846.85</v>
          </cell>
          <cell r="S319">
            <v>3867.86</v>
          </cell>
          <cell r="U319">
            <v>3885.62</v>
          </cell>
          <cell r="W319">
            <v>3900.65</v>
          </cell>
        </row>
        <row r="320">
          <cell r="A320" t="str">
            <v>2 S 03 411 32</v>
          </cell>
          <cell r="B320" t="str">
            <v>Tub.ar comp.D=1,6 m prof. 12/18 m lâmina d'água LF</v>
          </cell>
          <cell r="E320" t="str">
            <v>m</v>
          </cell>
          <cell r="G320">
            <v>3874.71</v>
          </cell>
          <cell r="M320">
            <v>4362.84</v>
          </cell>
          <cell r="O320">
            <v>4394.1899999999996</v>
          </cell>
          <cell r="Q320">
            <v>4311.01</v>
          </cell>
          <cell r="S320">
            <v>4332.0200000000004</v>
          </cell>
          <cell r="U320">
            <v>4349.7299999999996</v>
          </cell>
          <cell r="W320">
            <v>4364.7700000000004</v>
          </cell>
        </row>
        <row r="321">
          <cell r="A321" t="str">
            <v>2 S 03 411 33</v>
          </cell>
          <cell r="B321" t="str">
            <v>Tub.ar comp.D=1,6 m prof. 18/24 m lâmina d'água LF</v>
          </cell>
          <cell r="E321" t="str">
            <v>m</v>
          </cell>
          <cell r="G321">
            <v>4322.53</v>
          </cell>
          <cell r="M321">
            <v>4874.25</v>
          </cell>
          <cell r="O321">
            <v>4905.6000000000004</v>
          </cell>
          <cell r="Q321">
            <v>4813.46</v>
          </cell>
          <cell r="S321">
            <v>4834.47</v>
          </cell>
          <cell r="U321">
            <v>4852.1400000000003</v>
          </cell>
          <cell r="W321">
            <v>4867.17</v>
          </cell>
        </row>
        <row r="322">
          <cell r="A322" t="str">
            <v>2 S 03 411 34</v>
          </cell>
          <cell r="B322" t="str">
            <v>Tub.ar comp.D=1,6 m prof. 24/27 m lâmina d'água LF</v>
          </cell>
          <cell r="E322" t="str">
            <v>m</v>
          </cell>
          <cell r="G322">
            <v>4974.83</v>
          </cell>
          <cell r="M322">
            <v>5622.28</v>
          </cell>
          <cell r="O322">
            <v>5653.63</v>
          </cell>
          <cell r="Q322">
            <v>5549.51</v>
          </cell>
          <cell r="S322">
            <v>5570.51</v>
          </cell>
          <cell r="U322">
            <v>5588.12</v>
          </cell>
          <cell r="W322">
            <v>5603.16</v>
          </cell>
        </row>
        <row r="323">
          <cell r="A323" t="str">
            <v>2 S 03 411 35</v>
          </cell>
          <cell r="B323" t="str">
            <v>Tub.ar comp.D=1,6 m prof. 27/31 m lâmina d'água LF</v>
          </cell>
          <cell r="E323" t="str">
            <v>m</v>
          </cell>
          <cell r="G323">
            <v>6066.28</v>
          </cell>
          <cell r="M323">
            <v>6879.99</v>
          </cell>
          <cell r="O323">
            <v>6911.34</v>
          </cell>
          <cell r="Q323">
            <v>6789.28</v>
          </cell>
          <cell r="S323">
            <v>6810.28</v>
          </cell>
          <cell r="U323">
            <v>6827.8</v>
          </cell>
          <cell r="W323">
            <v>6842.83</v>
          </cell>
        </row>
        <row r="324">
          <cell r="A324" t="str">
            <v>2 S 03 411 41</v>
          </cell>
          <cell r="B324" t="str">
            <v>Tub.ar comp.D=1,8 m prof.até 12 m lâmina d'água LF</v>
          </cell>
          <cell r="E324" t="str">
            <v>m</v>
          </cell>
          <cell r="G324">
            <v>4347.7299999999996</v>
          </cell>
          <cell r="M324">
            <v>4888.6499999999996</v>
          </cell>
          <cell r="O324">
            <v>4925.0200000000004</v>
          </cell>
          <cell r="Q324">
            <v>4828.9399999999996</v>
          </cell>
          <cell r="S324">
            <v>4855.95</v>
          </cell>
          <cell r="U324">
            <v>4871.3599999999997</v>
          </cell>
          <cell r="W324">
            <v>4890.6899999999996</v>
          </cell>
        </row>
        <row r="325">
          <cell r="A325" t="str">
            <v>2 S 03 411 42</v>
          </cell>
          <cell r="B325" t="str">
            <v>Tub.ar comp.D=1,8 m prof. 12/18 m lâmina d'água LF</v>
          </cell>
          <cell r="E325" t="str">
            <v>m</v>
          </cell>
          <cell r="G325">
            <v>4882.32</v>
          </cell>
          <cell r="M325">
            <v>5496.51</v>
          </cell>
          <cell r="O325">
            <v>5532.88</v>
          </cell>
          <cell r="Q325">
            <v>5425.18</v>
          </cell>
          <cell r="S325">
            <v>5452.19</v>
          </cell>
          <cell r="U325">
            <v>5467.54</v>
          </cell>
          <cell r="W325">
            <v>5486.88</v>
          </cell>
        </row>
        <row r="326">
          <cell r="A326" t="str">
            <v>2 S 03 411 43</v>
          </cell>
          <cell r="B326" t="str">
            <v>Tub.ar comp.D=1,8 m prof. 18/24 m lâmina d'água LF</v>
          </cell>
          <cell r="E326" t="str">
            <v>m</v>
          </cell>
          <cell r="G326">
            <v>5461.05</v>
          </cell>
          <cell r="M326">
            <v>6157.39</v>
          </cell>
          <cell r="O326">
            <v>6193.77</v>
          </cell>
          <cell r="Q326">
            <v>6074.49</v>
          </cell>
          <cell r="S326">
            <v>6101.49</v>
          </cell>
          <cell r="U326">
            <v>6116.78</v>
          </cell>
          <cell r="W326">
            <v>6136.12</v>
          </cell>
        </row>
        <row r="327">
          <cell r="A327" t="str">
            <v>2 S 03 411 44</v>
          </cell>
          <cell r="B327" t="str">
            <v>Tub.ar comp.D=1,8 m prof. 24/27 m lâmina d'água LF</v>
          </cell>
          <cell r="E327" t="str">
            <v>m</v>
          </cell>
          <cell r="G327">
            <v>6306.55</v>
          </cell>
          <cell r="M327">
            <v>7127.13</v>
          </cell>
          <cell r="O327">
            <v>7163.5</v>
          </cell>
          <cell r="Q327">
            <v>7028.73</v>
          </cell>
          <cell r="S327">
            <v>7055.74</v>
          </cell>
          <cell r="U327">
            <v>7070.95</v>
          </cell>
          <cell r="W327">
            <v>7090.29</v>
          </cell>
        </row>
        <row r="328">
          <cell r="A328" t="str">
            <v>2 S 03 411 45</v>
          </cell>
          <cell r="B328" t="str">
            <v>Tub.ar comp.D=1,8 m prof. 27/31 m lâmina d'água LF</v>
          </cell>
          <cell r="E328" t="str">
            <v>m</v>
          </cell>
          <cell r="G328">
            <v>7716.75</v>
          </cell>
          <cell r="M328">
            <v>8752.1200000000008</v>
          </cell>
          <cell r="O328">
            <v>8788.49</v>
          </cell>
          <cell r="Q328">
            <v>8630.5300000000007</v>
          </cell>
          <cell r="S328">
            <v>8657.5400000000009</v>
          </cell>
          <cell r="U328">
            <v>8672.6299999999992</v>
          </cell>
          <cell r="W328">
            <v>8691.9699999999993</v>
          </cell>
        </row>
        <row r="329">
          <cell r="A329" t="str">
            <v>2 S 03 411 51</v>
          </cell>
          <cell r="B329" t="str">
            <v>Tub.ar comp.D=2,0 m até 12 m lâmina d'água LF</v>
          </cell>
          <cell r="E329" t="str">
            <v>m</v>
          </cell>
          <cell r="G329">
            <v>5185.8599999999997</v>
          </cell>
          <cell r="M329">
            <v>5829.45</v>
          </cell>
          <cell r="O329">
            <v>5872.03</v>
          </cell>
          <cell r="Q329">
            <v>5755.52</v>
          </cell>
          <cell r="S329">
            <v>5789.24</v>
          </cell>
          <cell r="U329">
            <v>5802.76</v>
          </cell>
          <cell r="W329">
            <v>5826.91</v>
          </cell>
        </row>
        <row r="330">
          <cell r="A330" t="str">
            <v>2 S 03 411 52</v>
          </cell>
          <cell r="B330" t="str">
            <v>Tub.ar comp.D=2,0 m prof. 12/18 m lâmina d'água LF</v>
          </cell>
          <cell r="E330" t="str">
            <v>m</v>
          </cell>
          <cell r="G330">
            <v>5830.39</v>
          </cell>
          <cell r="M330">
            <v>6562.53</v>
          </cell>
          <cell r="O330">
            <v>6605.12</v>
          </cell>
          <cell r="Q330">
            <v>6474.68</v>
          </cell>
          <cell r="S330">
            <v>6508.41</v>
          </cell>
          <cell r="U330">
            <v>6521.86</v>
          </cell>
          <cell r="W330">
            <v>6546.01</v>
          </cell>
        </row>
        <row r="331">
          <cell r="A331" t="str">
            <v>2 S 03 411 53</v>
          </cell>
          <cell r="B331" t="str">
            <v>Tub.ar comp.D=2,0 m prof.18/24 m lâmina d'água LF</v>
          </cell>
          <cell r="E331" t="str">
            <v>m</v>
          </cell>
          <cell r="G331">
            <v>6525.75</v>
          </cell>
          <cell r="M331">
            <v>7388.27</v>
          </cell>
          <cell r="O331">
            <v>7430.86</v>
          </cell>
          <cell r="Q331">
            <v>7286.51</v>
          </cell>
          <cell r="S331">
            <v>7320.23</v>
          </cell>
          <cell r="U331">
            <v>7324.61</v>
          </cell>
          <cell r="W331">
            <v>7348.76</v>
          </cell>
        </row>
        <row r="332">
          <cell r="A332" t="str">
            <v>2 S 03 411 54</v>
          </cell>
          <cell r="B332" t="str">
            <v>Tub.ar comp.D=2,0 m prof.24/27 m lâmina d'água LF</v>
          </cell>
          <cell r="E332" t="str">
            <v>m</v>
          </cell>
          <cell r="G332">
            <v>7535.9</v>
          </cell>
          <cell r="M332">
            <v>8515.02</v>
          </cell>
          <cell r="O332">
            <v>8557.61</v>
          </cell>
          <cell r="Q332">
            <v>8394.7000000000007</v>
          </cell>
          <cell r="S332">
            <v>8428.42</v>
          </cell>
          <cell r="U332">
            <v>8441.7000000000007</v>
          </cell>
          <cell r="W332">
            <v>8465.86</v>
          </cell>
        </row>
        <row r="333">
          <cell r="A333" t="str">
            <v>2 S 03 411 55</v>
          </cell>
          <cell r="B333" t="str">
            <v>Tub.ar comp.D=2,0 m prof.27/31 m lâmina d'água LF</v>
          </cell>
          <cell r="E333" t="str">
            <v>m</v>
          </cell>
          <cell r="G333">
            <v>9228.16</v>
          </cell>
          <cell r="M333">
            <v>10465.049999999999</v>
          </cell>
          <cell r="O333">
            <v>10507.63</v>
          </cell>
          <cell r="Q333">
            <v>10316.89</v>
          </cell>
          <cell r="S333">
            <v>10350.61</v>
          </cell>
          <cell r="U333">
            <v>10363.75</v>
          </cell>
          <cell r="W333">
            <v>10387.9</v>
          </cell>
        </row>
        <row r="334">
          <cell r="A334" t="str">
            <v>2 S 03 411 61</v>
          </cell>
          <cell r="B334" t="str">
            <v>Tub.ar comp.D=2,2 m prof.até 12 m lâmina d'água LF</v>
          </cell>
          <cell r="E334" t="str">
            <v>m</v>
          </cell>
          <cell r="G334">
            <v>6370.51</v>
          </cell>
          <cell r="M334">
            <v>7161.42</v>
          </cell>
          <cell r="O334">
            <v>7211.43</v>
          </cell>
          <cell r="Q334">
            <v>7066.91</v>
          </cell>
          <cell r="S334">
            <v>7107.28</v>
          </cell>
          <cell r="U334">
            <v>7121.42</v>
          </cell>
          <cell r="W334">
            <v>7150.27</v>
          </cell>
        </row>
        <row r="335">
          <cell r="A335" t="str">
            <v>2 S 03 411 62</v>
          </cell>
          <cell r="B335" t="str">
            <v>Tub.ar comp.D=2,2 m prof.12/18 m lâmina d'água LF</v>
          </cell>
          <cell r="E335" t="str">
            <v>m</v>
          </cell>
          <cell r="G335">
            <v>7175.96</v>
          </cell>
          <cell r="M335">
            <v>8077.55</v>
          </cell>
          <cell r="O335">
            <v>8127.56</v>
          </cell>
          <cell r="Q335">
            <v>7965.65</v>
          </cell>
          <cell r="S335">
            <v>8006.02</v>
          </cell>
          <cell r="U335">
            <v>8020.07</v>
          </cell>
          <cell r="W335">
            <v>8048.92</v>
          </cell>
        </row>
        <row r="336">
          <cell r="A336" t="str">
            <v>2 S 03 411 63</v>
          </cell>
          <cell r="B336" t="str">
            <v>Tub.ar comp.D=2,2 m prof.18/24 m lâmina d'água LF</v>
          </cell>
          <cell r="E336" t="str">
            <v>m</v>
          </cell>
          <cell r="G336">
            <v>8045.16</v>
          </cell>
          <cell r="M336">
            <v>9070.11</v>
          </cell>
          <cell r="O336">
            <v>9120.11</v>
          </cell>
          <cell r="Q336">
            <v>8940.7800000000007</v>
          </cell>
          <cell r="S336">
            <v>8981.15</v>
          </cell>
          <cell r="U336">
            <v>8995.1200000000008</v>
          </cell>
          <cell r="W336">
            <v>9023.9599999999991</v>
          </cell>
        </row>
        <row r="337">
          <cell r="A337" t="str">
            <v>2 S 03 411 64</v>
          </cell>
          <cell r="B337" t="str">
            <v>Tub.ar comp.D=2,2 m prof.24/27 m lâmina d'água LF</v>
          </cell>
          <cell r="E337" t="str">
            <v>m</v>
          </cell>
          <cell r="G337">
            <v>9308.5</v>
          </cell>
          <cell r="M337">
            <v>10518.88</v>
          </cell>
          <cell r="O337">
            <v>10568.89</v>
          </cell>
          <cell r="Q337">
            <v>10366.36</v>
          </cell>
          <cell r="S337">
            <v>10406.73</v>
          </cell>
          <cell r="U337">
            <v>10420.58</v>
          </cell>
          <cell r="W337">
            <v>10449.42</v>
          </cell>
        </row>
        <row r="338">
          <cell r="A338" t="str">
            <v>2 S 03 411 65</v>
          </cell>
          <cell r="B338" t="str">
            <v>Tub.ar comp.D=2,2 m prof.27/31m lâmina d'água LF</v>
          </cell>
          <cell r="E338" t="str">
            <v>m</v>
          </cell>
          <cell r="G338">
            <v>11024.28</v>
          </cell>
          <cell r="M338">
            <v>12477.1</v>
          </cell>
          <cell r="O338">
            <v>12527.11</v>
          </cell>
          <cell r="Q338">
            <v>12289.79</v>
          </cell>
          <cell r="S338">
            <v>12330.16</v>
          </cell>
          <cell r="U338">
            <v>12343.84</v>
          </cell>
          <cell r="W338">
            <v>12372.68</v>
          </cell>
        </row>
        <row r="339">
          <cell r="A339" t="str">
            <v>2 S 03 412 01</v>
          </cell>
          <cell r="B339" t="str">
            <v>Esc.p/alarg. base tub.ar comp.prof. até 12 m LF</v>
          </cell>
          <cell r="E339" t="str">
            <v>m3</v>
          </cell>
          <cell r="G339">
            <v>1197.69</v>
          </cell>
          <cell r="M339">
            <v>1352.9</v>
          </cell>
          <cell r="O339">
            <v>1352.9</v>
          </cell>
          <cell r="Q339">
            <v>1323.45</v>
          </cell>
          <cell r="S339">
            <v>1323.45</v>
          </cell>
          <cell r="U339">
            <v>1323.3</v>
          </cell>
          <cell r="W339">
            <v>1323.3</v>
          </cell>
        </row>
        <row r="340">
          <cell r="A340" t="str">
            <v>2 S 03 412 02</v>
          </cell>
          <cell r="B340" t="str">
            <v>Esc.p/alarg. base tub.ar comp.prof.12/18 m LF</v>
          </cell>
          <cell r="E340" t="str">
            <v>m3</v>
          </cell>
          <cell r="G340">
            <v>1401.59</v>
          </cell>
          <cell r="M340">
            <v>1584.9</v>
          </cell>
          <cell r="O340">
            <v>1584.9</v>
          </cell>
          <cell r="Q340">
            <v>1551.02</v>
          </cell>
          <cell r="S340">
            <v>1551.02</v>
          </cell>
          <cell r="U340">
            <v>1550.85</v>
          </cell>
          <cell r="W340">
            <v>1550.85</v>
          </cell>
        </row>
        <row r="341">
          <cell r="A341" t="str">
            <v>2 S 03 412 03</v>
          </cell>
          <cell r="B341" t="str">
            <v>Esc.p/alarg. base tub.ar comp.prof.18/24 m LF</v>
          </cell>
          <cell r="E341" t="str">
            <v>m3</v>
          </cell>
          <cell r="G341">
            <v>1621.05</v>
          </cell>
          <cell r="M341">
            <v>1835.63</v>
          </cell>
          <cell r="O341">
            <v>1835.63</v>
          </cell>
          <cell r="Q341">
            <v>1797.33</v>
          </cell>
          <cell r="S341">
            <v>1797.33</v>
          </cell>
          <cell r="U341">
            <v>1797.13</v>
          </cell>
          <cell r="W341">
            <v>1797.13</v>
          </cell>
        </row>
        <row r="342">
          <cell r="A342" t="str">
            <v>2 S 03 412 04</v>
          </cell>
          <cell r="B342" t="str">
            <v>Esc.p/alarg. base tub.ar comp.prof.24/27 m LF</v>
          </cell>
          <cell r="E342" t="str">
            <v>m3</v>
          </cell>
          <cell r="G342">
            <v>1940.1</v>
          </cell>
          <cell r="M342">
            <v>2201.66</v>
          </cell>
          <cell r="O342">
            <v>2201.66</v>
          </cell>
          <cell r="Q342">
            <v>2157.4899999999998</v>
          </cell>
          <cell r="S342">
            <v>2157.4899999999998</v>
          </cell>
          <cell r="U342">
            <v>2157.2600000000002</v>
          </cell>
          <cell r="W342">
            <v>2157.2600000000002</v>
          </cell>
        </row>
        <row r="343">
          <cell r="A343" t="str">
            <v>2 S 03 412 05</v>
          </cell>
          <cell r="B343" t="str">
            <v>Esc.p/alarg. base tub.ar comp.prof.27/31m LF</v>
          </cell>
          <cell r="E343" t="str">
            <v>m3</v>
          </cell>
          <cell r="G343">
            <v>2475.7199999999998</v>
          </cell>
          <cell r="M343">
            <v>2819.05</v>
          </cell>
          <cell r="O343">
            <v>2819.05</v>
          </cell>
          <cell r="Q343">
            <v>2766.03</v>
          </cell>
          <cell r="S343">
            <v>2766.03</v>
          </cell>
          <cell r="U343">
            <v>2765.76</v>
          </cell>
          <cell r="W343">
            <v>2765.76</v>
          </cell>
        </row>
        <row r="344">
          <cell r="A344" t="str">
            <v>2 S 03 412 11</v>
          </cell>
          <cell r="B344" t="str">
            <v>Forn.lanç.conc. base tub.ar comp.até 12m LF</v>
          </cell>
          <cell r="E344" t="str">
            <v>m3</v>
          </cell>
          <cell r="G344">
            <v>264.22000000000003</v>
          </cell>
          <cell r="M344">
            <v>291.95</v>
          </cell>
          <cell r="O344">
            <v>296.33</v>
          </cell>
          <cell r="Q344">
            <v>286.73</v>
          </cell>
          <cell r="S344">
            <v>295.92</v>
          </cell>
          <cell r="U344">
            <v>284.12</v>
          </cell>
          <cell r="W344">
            <v>290.47000000000003</v>
          </cell>
        </row>
        <row r="345">
          <cell r="A345" t="str">
            <v>2 S 03 412 12</v>
          </cell>
          <cell r="B345" t="str">
            <v>Forn.lanc.conc.base tub.ar comp.prof.12/18m LF</v>
          </cell>
          <cell r="E345" t="str">
            <v>m3</v>
          </cell>
          <cell r="G345">
            <v>281.77</v>
          </cell>
          <cell r="M345">
            <v>311.86</v>
          </cell>
          <cell r="O345">
            <v>316.25</v>
          </cell>
          <cell r="Q345">
            <v>306.24</v>
          </cell>
          <cell r="S345">
            <v>315.44</v>
          </cell>
          <cell r="U345">
            <v>303.64</v>
          </cell>
          <cell r="W345">
            <v>309.99</v>
          </cell>
        </row>
        <row r="346">
          <cell r="A346" t="str">
            <v>2 S 03 412 13</v>
          </cell>
          <cell r="B346" t="str">
            <v>Forn.lanç.conc.base tub.ar comp.prof.18/24m LF</v>
          </cell>
          <cell r="E346" t="str">
            <v>m3</v>
          </cell>
          <cell r="G346">
            <v>300.69</v>
          </cell>
          <cell r="M346">
            <v>333.43</v>
          </cell>
          <cell r="O346">
            <v>337.81</v>
          </cell>
          <cell r="Q346">
            <v>327.41000000000003</v>
          </cell>
          <cell r="S346">
            <v>336.61</v>
          </cell>
          <cell r="U346">
            <v>324.8</v>
          </cell>
          <cell r="W346">
            <v>331.16</v>
          </cell>
        </row>
        <row r="347">
          <cell r="A347" t="str">
            <v>2 S 03 412 14</v>
          </cell>
          <cell r="B347" t="str">
            <v>Forn.lanç.conc.base tub.ar comp.prof.24/27m LF</v>
          </cell>
          <cell r="E347" t="str">
            <v>m3</v>
          </cell>
          <cell r="G347">
            <v>327.9</v>
          </cell>
          <cell r="M347">
            <v>364.56</v>
          </cell>
          <cell r="O347">
            <v>368.94</v>
          </cell>
          <cell r="Q347">
            <v>358.01</v>
          </cell>
          <cell r="S347">
            <v>367.21</v>
          </cell>
          <cell r="U347">
            <v>355.4</v>
          </cell>
          <cell r="W347">
            <v>361.75</v>
          </cell>
        </row>
        <row r="348">
          <cell r="A348" t="str">
            <v>2 S 03 412 15</v>
          </cell>
          <cell r="B348" t="str">
            <v>Forn.lanç.conc.base tub.ar comp.prof. 27/31m LF</v>
          </cell>
          <cell r="E348" t="str">
            <v>m3</v>
          </cell>
          <cell r="G348">
            <v>373.05</v>
          </cell>
          <cell r="M348">
            <v>416.46</v>
          </cell>
          <cell r="O348">
            <v>420.85</v>
          </cell>
          <cell r="Q348">
            <v>409.12</v>
          </cell>
          <cell r="S348">
            <v>418.32</v>
          </cell>
          <cell r="U348">
            <v>406.5</v>
          </cell>
          <cell r="W348">
            <v>412.86</v>
          </cell>
        </row>
        <row r="349">
          <cell r="A349" t="str">
            <v>2 S 03 510 00</v>
          </cell>
          <cell r="B349" t="str">
            <v>Aparelho apoio em neoprene fretado-forn. e aplic.</v>
          </cell>
          <cell r="E349" t="str">
            <v>kg</v>
          </cell>
          <cell r="G349">
            <v>48.27</v>
          </cell>
          <cell r="M349">
            <v>49.23</v>
          </cell>
          <cell r="O349">
            <v>43.54</v>
          </cell>
          <cell r="Q349">
            <v>43.54</v>
          </cell>
          <cell r="S349">
            <v>43.54</v>
          </cell>
          <cell r="U349">
            <v>43.12</v>
          </cell>
          <cell r="W349">
            <v>42.97</v>
          </cell>
        </row>
        <row r="350">
          <cell r="A350" t="str">
            <v>2 S 03 700 01</v>
          </cell>
          <cell r="B350" t="str">
            <v>Fabricação guarda-corpo tipo GM, moldado no local</v>
          </cell>
          <cell r="E350" t="str">
            <v>m</v>
          </cell>
          <cell r="G350">
            <v>165.2</v>
          </cell>
          <cell r="M350">
            <v>178.58</v>
          </cell>
          <cell r="O350">
            <v>183.82</v>
          </cell>
          <cell r="Q350">
            <v>182.79</v>
          </cell>
          <cell r="S350">
            <v>185.82</v>
          </cell>
          <cell r="U350">
            <v>186.82</v>
          </cell>
          <cell r="W350">
            <v>189.08</v>
          </cell>
        </row>
        <row r="351">
          <cell r="A351" t="str">
            <v>2 S 03 920 01</v>
          </cell>
          <cell r="B351" t="str">
            <v>Abertura concretagem bases tubulões céu aberto</v>
          </cell>
          <cell r="E351" t="str">
            <v>m3</v>
          </cell>
          <cell r="G351">
            <v>494.53</v>
          </cell>
          <cell r="M351">
            <v>566.62</v>
          </cell>
          <cell r="O351">
            <v>573.25</v>
          </cell>
          <cell r="Q351">
            <v>562.59</v>
          </cell>
          <cell r="S351">
            <v>576.38</v>
          </cell>
          <cell r="U351">
            <v>557.76</v>
          </cell>
          <cell r="W351">
            <v>567.74</v>
          </cell>
        </row>
        <row r="352">
          <cell r="A352" t="str">
            <v>2 S 03 930 00</v>
          </cell>
          <cell r="B352" t="str">
            <v>Junta de cantoneira</v>
          </cell>
          <cell r="E352" t="str">
            <v>m</v>
          </cell>
          <cell r="G352">
            <v>64.41</v>
          </cell>
          <cell r="M352">
            <v>70.930000000000007</v>
          </cell>
          <cell r="O352">
            <v>71.989999999999995</v>
          </cell>
          <cell r="Q352">
            <v>65.599999999999994</v>
          </cell>
          <cell r="S352">
            <v>65.599999999999994</v>
          </cell>
          <cell r="U352">
            <v>69.040000000000006</v>
          </cell>
          <cell r="W352">
            <v>67.8</v>
          </cell>
        </row>
        <row r="353">
          <cell r="A353" t="str">
            <v>2 S 03 940 00</v>
          </cell>
          <cell r="B353" t="str">
            <v>Compactação manual</v>
          </cell>
          <cell r="E353" t="str">
            <v>m3</v>
          </cell>
          <cell r="G353">
            <v>8.44</v>
          </cell>
          <cell r="M353">
            <v>9.44</v>
          </cell>
          <cell r="O353">
            <v>9.44</v>
          </cell>
          <cell r="Q353">
            <v>9.3800000000000008</v>
          </cell>
          <cell r="S353">
            <v>9.3800000000000008</v>
          </cell>
          <cell r="U353">
            <v>9.2200000000000006</v>
          </cell>
          <cell r="W353">
            <v>9.2200000000000006</v>
          </cell>
        </row>
        <row r="354">
          <cell r="A354" t="str">
            <v>2 S 03 940 01</v>
          </cell>
          <cell r="B354" t="str">
            <v>Reaterro e compactação</v>
          </cell>
          <cell r="E354" t="str">
            <v>m3</v>
          </cell>
          <cell r="G354">
            <v>13.94</v>
          </cell>
          <cell r="M354">
            <v>16.04</v>
          </cell>
          <cell r="O354">
            <v>16.04</v>
          </cell>
          <cell r="Q354">
            <v>15.98</v>
          </cell>
          <cell r="S354">
            <v>15.98</v>
          </cell>
          <cell r="U354">
            <v>15.82</v>
          </cell>
          <cell r="W354">
            <v>15.82</v>
          </cell>
        </row>
        <row r="355">
          <cell r="A355" t="str">
            <v>2 S 03 951 01</v>
          </cell>
          <cell r="B355" t="str">
            <v>Pintura com nata de cimento</v>
          </cell>
          <cell r="E355" t="str">
            <v>m2</v>
          </cell>
          <cell r="G355">
            <v>3.22</v>
          </cell>
          <cell r="M355">
            <v>3.8</v>
          </cell>
          <cell r="O355">
            <v>3.82</v>
          </cell>
          <cell r="Q355">
            <v>3.79</v>
          </cell>
          <cell r="S355">
            <v>3.82</v>
          </cell>
          <cell r="U355">
            <v>3.77</v>
          </cell>
          <cell r="W355">
            <v>3.8</v>
          </cell>
        </row>
        <row r="356">
          <cell r="A356" t="str">
            <v>2 S 03 990 01</v>
          </cell>
          <cell r="B356" t="str">
            <v>Confecção e colocação cabo 4 cord de 12,7 mm - MAC</v>
          </cell>
          <cell r="E356" t="str">
            <v>kg</v>
          </cell>
          <cell r="G356">
            <v>9.58</v>
          </cell>
          <cell r="M356">
            <v>10.54</v>
          </cell>
          <cell r="O356">
            <v>10.93</v>
          </cell>
          <cell r="Q356">
            <v>11.39</v>
          </cell>
          <cell r="S356">
            <v>11.39</v>
          </cell>
          <cell r="U356">
            <v>11.45</v>
          </cell>
          <cell r="W356">
            <v>11.45</v>
          </cell>
        </row>
        <row r="357">
          <cell r="A357" t="str">
            <v>2 S 03 990 02</v>
          </cell>
          <cell r="B357" t="str">
            <v>Confecção e colocação cabo 6 cord de 12,7 mm - MAC</v>
          </cell>
          <cell r="E357" t="str">
            <v>kg</v>
          </cell>
          <cell r="G357">
            <v>9.32</v>
          </cell>
          <cell r="M357">
            <v>10.220000000000001</v>
          </cell>
          <cell r="O357">
            <v>10.61</v>
          </cell>
          <cell r="Q357">
            <v>11.06</v>
          </cell>
          <cell r="S357">
            <v>11.06</v>
          </cell>
          <cell r="U357">
            <v>11.12</v>
          </cell>
          <cell r="W357">
            <v>11.12</v>
          </cell>
        </row>
        <row r="358">
          <cell r="A358" t="str">
            <v>2 S 03 990 03</v>
          </cell>
          <cell r="B358" t="str">
            <v>Confecção e colocação cabo 7 cord de 12,7 mm - MAC</v>
          </cell>
          <cell r="E358" t="str">
            <v>kg</v>
          </cell>
          <cell r="G358">
            <v>8.2799999999999994</v>
          </cell>
          <cell r="M358">
            <v>9.17</v>
          </cell>
          <cell r="O358">
            <v>9.56</v>
          </cell>
          <cell r="Q358">
            <v>9.89</v>
          </cell>
          <cell r="S358">
            <v>9.89</v>
          </cell>
          <cell r="U358">
            <v>9.9499999999999993</v>
          </cell>
          <cell r="W358">
            <v>9.9499999999999993</v>
          </cell>
        </row>
        <row r="359">
          <cell r="A359" t="str">
            <v>2 S 03 990 04</v>
          </cell>
          <cell r="B359" t="str">
            <v>Confecção e colocação cabo 12 cord de 12,7 mm -MAC</v>
          </cell>
          <cell r="E359" t="str">
            <v>kg</v>
          </cell>
          <cell r="G359">
            <v>7.47</v>
          </cell>
          <cell r="M359">
            <v>8.31</v>
          </cell>
          <cell r="O359">
            <v>8.6999999999999993</v>
          </cell>
          <cell r="Q359">
            <v>8.9499999999999993</v>
          </cell>
          <cell r="S359">
            <v>8.9499999999999993</v>
          </cell>
          <cell r="U359">
            <v>9.01</v>
          </cell>
          <cell r="W359">
            <v>9.01</v>
          </cell>
        </row>
        <row r="360">
          <cell r="A360" t="str">
            <v>2 S 03 990 05</v>
          </cell>
          <cell r="B360" t="str">
            <v>Confecção e colocação cabo 4 cord. D=12,7mm FREYSS</v>
          </cell>
          <cell r="E360" t="str">
            <v>kg</v>
          </cell>
          <cell r="G360">
            <v>9.33</v>
          </cell>
          <cell r="M360">
            <v>11</v>
          </cell>
          <cell r="O360">
            <v>11.39</v>
          </cell>
          <cell r="Q360">
            <v>11.39</v>
          </cell>
          <cell r="S360">
            <v>11.39</v>
          </cell>
          <cell r="U360">
            <v>11.45</v>
          </cell>
          <cell r="W360">
            <v>11.45</v>
          </cell>
        </row>
        <row r="361">
          <cell r="A361" t="str">
            <v>2 S 03 990 06</v>
          </cell>
          <cell r="B361" t="str">
            <v>Confecção e colocação cabo 6 cord. D=12,7mm FREYSS</v>
          </cell>
          <cell r="E361" t="str">
            <v>kg</v>
          </cell>
          <cell r="G361">
            <v>8.2799999999999994</v>
          </cell>
          <cell r="M361">
            <v>9.7100000000000009</v>
          </cell>
          <cell r="O361">
            <v>10.1</v>
          </cell>
          <cell r="Q361">
            <v>10.1</v>
          </cell>
          <cell r="S361">
            <v>10.1</v>
          </cell>
          <cell r="U361">
            <v>10.16</v>
          </cell>
          <cell r="W361">
            <v>10.16</v>
          </cell>
        </row>
        <row r="362">
          <cell r="A362" t="str">
            <v>2 S 03 990 07</v>
          </cell>
          <cell r="B362" t="str">
            <v>Confecção e colocação cabo 7 cord. D=12,7mm FREYSS</v>
          </cell>
          <cell r="E362" t="str">
            <v>kg</v>
          </cell>
          <cell r="G362">
            <v>7.72</v>
          </cell>
          <cell r="M362">
            <v>9.0500000000000007</v>
          </cell>
          <cell r="O362">
            <v>9.44</v>
          </cell>
          <cell r="Q362">
            <v>9.44</v>
          </cell>
          <cell r="S362">
            <v>9.44</v>
          </cell>
          <cell r="U362">
            <v>9.5</v>
          </cell>
          <cell r="W362">
            <v>9.5</v>
          </cell>
        </row>
        <row r="363">
          <cell r="A363" t="str">
            <v>2 S 03 990 08</v>
          </cell>
          <cell r="B363" t="str">
            <v>Confecção e colocação cabo 12cord. D=12,7mm FREYSS</v>
          </cell>
          <cell r="E363" t="str">
            <v>kg</v>
          </cell>
          <cell r="G363">
            <v>6.86</v>
          </cell>
          <cell r="M363">
            <v>8.02</v>
          </cell>
          <cell r="O363">
            <v>8.41</v>
          </cell>
          <cell r="Q363">
            <v>8.41</v>
          </cell>
          <cell r="S363">
            <v>8.41</v>
          </cell>
          <cell r="U363">
            <v>8.4700000000000006</v>
          </cell>
          <cell r="W363">
            <v>8.4700000000000006</v>
          </cell>
        </row>
        <row r="364">
          <cell r="A364" t="str">
            <v>2 S 03 991 01</v>
          </cell>
          <cell r="B364" t="str">
            <v>Dreno de PVC D=75 mm</v>
          </cell>
          <cell r="E364" t="str">
            <v>und</v>
          </cell>
          <cell r="G364">
            <v>6.65</v>
          </cell>
          <cell r="M364">
            <v>7.7</v>
          </cell>
          <cell r="O364">
            <v>7.79</v>
          </cell>
          <cell r="Q364">
            <v>7.78</v>
          </cell>
          <cell r="S364">
            <v>7.78</v>
          </cell>
          <cell r="U364">
            <v>8.0299999999999994</v>
          </cell>
          <cell r="W364">
            <v>8.0299999999999994</v>
          </cell>
        </row>
        <row r="365">
          <cell r="A365" t="str">
            <v>2 S 03 991 02</v>
          </cell>
          <cell r="B365" t="str">
            <v>Dreno de PVC D=100 mm</v>
          </cell>
          <cell r="E365" t="str">
            <v>und</v>
          </cell>
          <cell r="G365">
            <v>7.06</v>
          </cell>
          <cell r="M365">
            <v>8.0500000000000007</v>
          </cell>
          <cell r="O365">
            <v>8.1999999999999993</v>
          </cell>
          <cell r="Q365">
            <v>8.18</v>
          </cell>
          <cell r="S365">
            <v>8.18</v>
          </cell>
          <cell r="U365">
            <v>8.42</v>
          </cell>
          <cell r="W365">
            <v>8.42</v>
          </cell>
        </row>
        <row r="366">
          <cell r="A366" t="str">
            <v>2 S 03 999 01</v>
          </cell>
          <cell r="B366" t="str">
            <v>Protensão e injeção cabo 4 cord. D=12,7 mm - MAC</v>
          </cell>
          <cell r="E366" t="str">
            <v>und</v>
          </cell>
          <cell r="G366">
            <v>322.27</v>
          </cell>
          <cell r="M366">
            <v>302.01</v>
          </cell>
          <cell r="O366">
            <v>302.45999999999998</v>
          </cell>
          <cell r="Q366">
            <v>327.17</v>
          </cell>
          <cell r="S366">
            <v>328.14</v>
          </cell>
          <cell r="U366">
            <v>327.11</v>
          </cell>
          <cell r="W366">
            <v>327.86</v>
          </cell>
        </row>
        <row r="367">
          <cell r="A367" t="str">
            <v>2 S 03 999 02</v>
          </cell>
          <cell r="B367" t="str">
            <v>Protensão e injeção cabo 6 cord. D=12,7 mm - MAC</v>
          </cell>
          <cell r="E367" t="str">
            <v>und</v>
          </cell>
          <cell r="G367">
            <v>471.75</v>
          </cell>
          <cell r="M367">
            <v>443.35</v>
          </cell>
          <cell r="O367">
            <v>443.97</v>
          </cell>
          <cell r="Q367">
            <v>483.01</v>
          </cell>
          <cell r="S367">
            <v>484.37</v>
          </cell>
          <cell r="U367">
            <v>482.77</v>
          </cell>
          <cell r="W367">
            <v>483.81</v>
          </cell>
        </row>
        <row r="368">
          <cell r="A368" t="str">
            <v>2 S 03 999 03</v>
          </cell>
          <cell r="B368" t="str">
            <v>Protensão e injeção cabo 7 cord. D=12,7 mm - MAC</v>
          </cell>
          <cell r="E368" t="str">
            <v>und</v>
          </cell>
          <cell r="G368">
            <v>470.03</v>
          </cell>
          <cell r="M368">
            <v>441.41</v>
          </cell>
          <cell r="O368">
            <v>441.99</v>
          </cell>
          <cell r="Q368">
            <v>481.11</v>
          </cell>
          <cell r="S368">
            <v>482.37</v>
          </cell>
          <cell r="U368">
            <v>480.91</v>
          </cell>
          <cell r="W368">
            <v>481.88</v>
          </cell>
        </row>
        <row r="369">
          <cell r="A369" t="str">
            <v>2 S 03 999 04</v>
          </cell>
          <cell r="B369" t="str">
            <v>Protensão e injeção cabo 12 cord. D=12,7 mm - MAC</v>
          </cell>
          <cell r="E369" t="str">
            <v>und</v>
          </cell>
          <cell r="G369">
            <v>869.74</v>
          </cell>
          <cell r="M369">
            <v>826.41</v>
          </cell>
          <cell r="O369">
            <v>827.42</v>
          </cell>
          <cell r="Q369">
            <v>906.29</v>
          </cell>
          <cell r="S369">
            <v>908.48</v>
          </cell>
          <cell r="U369">
            <v>905.66</v>
          </cell>
          <cell r="W369">
            <v>907.34</v>
          </cell>
        </row>
        <row r="370">
          <cell r="A370" t="str">
            <v>2 S 03 999 05</v>
          </cell>
          <cell r="B370" t="str">
            <v>Protensão e injeção cabo 4 cord. D=12,7mm - FREYSS</v>
          </cell>
          <cell r="E370" t="str">
            <v>und</v>
          </cell>
          <cell r="G370">
            <v>298.43</v>
          </cell>
          <cell r="M370">
            <v>340.97</v>
          </cell>
          <cell r="O370">
            <v>341.41</v>
          </cell>
          <cell r="Q370">
            <v>340.67</v>
          </cell>
          <cell r="S370">
            <v>341.64</v>
          </cell>
          <cell r="U370">
            <v>340.61</v>
          </cell>
          <cell r="W370">
            <v>341.36</v>
          </cell>
        </row>
        <row r="371">
          <cell r="A371" t="str">
            <v>2 S 03 999 06</v>
          </cell>
          <cell r="B371" t="str">
            <v>Protensão e injeção cabo 6 cord. D=12,7mm - FREYSS</v>
          </cell>
          <cell r="E371" t="str">
            <v>und</v>
          </cell>
          <cell r="G371">
            <v>416.8</v>
          </cell>
          <cell r="M371">
            <v>477.49</v>
          </cell>
          <cell r="O371">
            <v>478.11</v>
          </cell>
          <cell r="Q371">
            <v>477.07</v>
          </cell>
          <cell r="S371">
            <v>478.42</v>
          </cell>
          <cell r="U371">
            <v>476.83</v>
          </cell>
          <cell r="W371">
            <v>477.87</v>
          </cell>
        </row>
        <row r="372">
          <cell r="A372" t="str">
            <v>2 S 03 999 07</v>
          </cell>
          <cell r="B372" t="str">
            <v>Protensão e injeção cabo 7 cord. D=12,7mm - FREYSS</v>
          </cell>
          <cell r="E372" t="str">
            <v>und</v>
          </cell>
          <cell r="G372">
            <v>461.52</v>
          </cell>
          <cell r="M372">
            <v>528.63</v>
          </cell>
          <cell r="O372">
            <v>529.21</v>
          </cell>
          <cell r="Q372">
            <v>528.24</v>
          </cell>
          <cell r="S372">
            <v>529.5</v>
          </cell>
          <cell r="U372">
            <v>528.04</v>
          </cell>
          <cell r="W372">
            <v>529.01</v>
          </cell>
        </row>
        <row r="373">
          <cell r="A373" t="str">
            <v>2 S 03 999 08</v>
          </cell>
          <cell r="B373" t="str">
            <v>Protensão e injeção cabo 12 cord. D=12,7mm FREYSS</v>
          </cell>
          <cell r="E373" t="str">
            <v>und</v>
          </cell>
          <cell r="G373">
            <v>835.19</v>
          </cell>
          <cell r="M373">
            <v>954.69</v>
          </cell>
          <cell r="O373">
            <v>955.7</v>
          </cell>
          <cell r="Q373">
            <v>954.02</v>
          </cell>
          <cell r="S373">
            <v>956.21</v>
          </cell>
          <cell r="U373">
            <v>953.39</v>
          </cell>
          <cell r="W373">
            <v>955.07</v>
          </cell>
        </row>
        <row r="374">
          <cell r="A374" t="str">
            <v>2 S 04 000 00</v>
          </cell>
          <cell r="B374" t="str">
            <v>Escavação manual em material de 1a cat</v>
          </cell>
          <cell r="E374" t="str">
            <v>m3</v>
          </cell>
          <cell r="G374">
            <v>19.48</v>
          </cell>
          <cell r="M374">
            <v>23.38</v>
          </cell>
          <cell r="O374">
            <v>23.38</v>
          </cell>
          <cell r="Q374">
            <v>23.38</v>
          </cell>
          <cell r="S374">
            <v>23.38</v>
          </cell>
          <cell r="U374">
            <v>23.38</v>
          </cell>
          <cell r="W374">
            <v>23.38</v>
          </cell>
        </row>
        <row r="375">
          <cell r="A375" t="str">
            <v>2 S 04 000 01</v>
          </cell>
          <cell r="B375" t="str">
            <v>Escavação manual reat.compact.mat.1a cat.</v>
          </cell>
          <cell r="E375" t="str">
            <v>m3</v>
          </cell>
          <cell r="G375">
            <v>22.02</v>
          </cell>
          <cell r="M375">
            <v>26.21</v>
          </cell>
          <cell r="O375">
            <v>26.21</v>
          </cell>
          <cell r="Q375">
            <v>26.2</v>
          </cell>
          <cell r="S375">
            <v>26.2</v>
          </cell>
          <cell r="U375">
            <v>26.15</v>
          </cell>
          <cell r="W375">
            <v>26.15</v>
          </cell>
        </row>
        <row r="376">
          <cell r="A376" t="str">
            <v>2 S 04 001 00</v>
          </cell>
          <cell r="B376" t="str">
            <v>Escavação mecânica de vala em mat.1a cat.</v>
          </cell>
          <cell r="E376" t="str">
            <v>m3</v>
          </cell>
          <cell r="G376">
            <v>3.18</v>
          </cell>
          <cell r="M376">
            <v>3.64</v>
          </cell>
          <cell r="O376">
            <v>3.64</v>
          </cell>
          <cell r="Q376">
            <v>3.55</v>
          </cell>
          <cell r="S376">
            <v>3.55</v>
          </cell>
          <cell r="U376">
            <v>3.71</v>
          </cell>
          <cell r="W376">
            <v>3.71</v>
          </cell>
        </row>
        <row r="377">
          <cell r="A377" t="str">
            <v>2 S 04 001 01</v>
          </cell>
          <cell r="B377" t="str">
            <v>Escavação mecânica reat. e comp. vala mat.1a cat.</v>
          </cell>
          <cell r="E377" t="str">
            <v>m3</v>
          </cell>
          <cell r="G377">
            <v>5.29</v>
          </cell>
          <cell r="M377">
            <v>6</v>
          </cell>
          <cell r="O377">
            <v>6</v>
          </cell>
          <cell r="Q377">
            <v>5.89</v>
          </cell>
          <cell r="S377">
            <v>5.89</v>
          </cell>
          <cell r="U377">
            <v>6.02</v>
          </cell>
          <cell r="W377">
            <v>6.02</v>
          </cell>
        </row>
        <row r="378">
          <cell r="A378" t="str">
            <v>2 S 04 002 01</v>
          </cell>
          <cell r="B378" t="str">
            <v>Perfuração para dreno sub-horizontal mat. 1a cat.</v>
          </cell>
          <cell r="E378" t="str">
            <v>m</v>
          </cell>
          <cell r="G378">
            <v>67.650000000000006</v>
          </cell>
          <cell r="M378">
            <v>77</v>
          </cell>
          <cell r="O378">
            <v>77</v>
          </cell>
          <cell r="Q378">
            <v>77.73</v>
          </cell>
          <cell r="S378">
            <v>77.73</v>
          </cell>
          <cell r="U378">
            <v>78.75</v>
          </cell>
          <cell r="W378">
            <v>78.64</v>
          </cell>
        </row>
        <row r="379">
          <cell r="A379" t="str">
            <v>2 S 04 010 00</v>
          </cell>
          <cell r="B379" t="str">
            <v>Escavação manual material 2a categoria</v>
          </cell>
          <cell r="E379" t="str">
            <v>m3</v>
          </cell>
          <cell r="G379">
            <v>20.43</v>
          </cell>
          <cell r="M379">
            <v>24.52</v>
          </cell>
          <cell r="O379">
            <v>24.52</v>
          </cell>
          <cell r="Q379">
            <v>24.52</v>
          </cell>
          <cell r="S379">
            <v>24.52</v>
          </cell>
          <cell r="U379">
            <v>24.52</v>
          </cell>
          <cell r="W379">
            <v>24.52</v>
          </cell>
        </row>
        <row r="380">
          <cell r="A380" t="str">
            <v>2 S 04 010 01</v>
          </cell>
          <cell r="B380" t="str">
            <v>Escavação manual reat.compactação em mat.2a cat.</v>
          </cell>
          <cell r="E380" t="str">
            <v>m3</v>
          </cell>
          <cell r="G380">
            <v>27.64</v>
          </cell>
          <cell r="M380">
            <v>32.909999999999997</v>
          </cell>
          <cell r="O380">
            <v>32.909999999999997</v>
          </cell>
          <cell r="Q380">
            <v>32.89</v>
          </cell>
          <cell r="S380">
            <v>32.89</v>
          </cell>
          <cell r="U380">
            <v>32.83</v>
          </cell>
          <cell r="W380">
            <v>32.83</v>
          </cell>
        </row>
        <row r="381">
          <cell r="A381" t="str">
            <v>2 S 04 011 00</v>
          </cell>
          <cell r="B381" t="str">
            <v>Escavação mecânica de vala em mat. 2a categoria</v>
          </cell>
          <cell r="E381" t="str">
            <v>m3</v>
          </cell>
          <cell r="G381">
            <v>3.82</v>
          </cell>
          <cell r="M381">
            <v>4.37</v>
          </cell>
          <cell r="O381">
            <v>4.37</v>
          </cell>
          <cell r="Q381">
            <v>4.26</v>
          </cell>
          <cell r="S381">
            <v>4.26</v>
          </cell>
          <cell r="U381">
            <v>4.45</v>
          </cell>
          <cell r="W381">
            <v>4.45</v>
          </cell>
        </row>
        <row r="382">
          <cell r="A382" t="str">
            <v>2 S 04 011 01</v>
          </cell>
          <cell r="B382" t="str">
            <v>Escavação mecânica reat.compact. vala mat.2a cat.</v>
          </cell>
          <cell r="E382" t="str">
            <v>m3</v>
          </cell>
          <cell r="G382">
            <v>6.35</v>
          </cell>
          <cell r="M382">
            <v>7.2</v>
          </cell>
          <cell r="O382">
            <v>7.2</v>
          </cell>
          <cell r="Q382">
            <v>7.07</v>
          </cell>
          <cell r="S382">
            <v>7.07</v>
          </cell>
          <cell r="U382">
            <v>7.22</v>
          </cell>
          <cell r="W382">
            <v>7.22</v>
          </cell>
        </row>
        <row r="383">
          <cell r="A383" t="str">
            <v>2 S 04 012 01</v>
          </cell>
          <cell r="B383" t="str">
            <v>Perfuração para dreno sub-horizontal mat 2a cat.</v>
          </cell>
          <cell r="E383" t="str">
            <v>m</v>
          </cell>
          <cell r="G383">
            <v>159.72999999999999</v>
          </cell>
          <cell r="M383">
            <v>169.21</v>
          </cell>
          <cell r="O383">
            <v>169.21</v>
          </cell>
          <cell r="Q383">
            <v>171.37</v>
          </cell>
          <cell r="S383">
            <v>171.37</v>
          </cell>
          <cell r="U383">
            <v>171.37</v>
          </cell>
          <cell r="W383">
            <v>171.36</v>
          </cell>
        </row>
        <row r="384">
          <cell r="A384" t="str">
            <v>2 S 04 020 00</v>
          </cell>
          <cell r="B384" t="str">
            <v>Escavação em vala material de 3a categoria</v>
          </cell>
          <cell r="E384" t="str">
            <v>m3</v>
          </cell>
          <cell r="G384">
            <v>46.48</v>
          </cell>
          <cell r="M384">
            <v>50.78</v>
          </cell>
          <cell r="O384">
            <v>52.49</v>
          </cell>
          <cell r="Q384">
            <v>51.87</v>
          </cell>
          <cell r="S384">
            <v>62.39</v>
          </cell>
          <cell r="U384">
            <v>62.63</v>
          </cell>
          <cell r="W384">
            <v>62.63</v>
          </cell>
        </row>
        <row r="385">
          <cell r="A385" t="str">
            <v>2 S 04 100 01</v>
          </cell>
          <cell r="B385" t="str">
            <v>Corpo BSTC D=0,60m</v>
          </cell>
          <cell r="E385" t="str">
            <v>m</v>
          </cell>
          <cell r="G385">
            <v>191.22</v>
          </cell>
          <cell r="M385">
            <v>211.13</v>
          </cell>
          <cell r="O385">
            <v>216.56</v>
          </cell>
          <cell r="Q385">
            <v>212.8</v>
          </cell>
          <cell r="S385">
            <v>217.36</v>
          </cell>
          <cell r="U385">
            <v>216.27</v>
          </cell>
          <cell r="W385">
            <v>219.54</v>
          </cell>
        </row>
        <row r="386">
          <cell r="A386" t="str">
            <v>2 S 04 100 02</v>
          </cell>
          <cell r="B386" t="str">
            <v>Corpo BSTC D=0,80m</v>
          </cell>
          <cell r="E386" t="str">
            <v>m</v>
          </cell>
          <cell r="G386">
            <v>279.49</v>
          </cell>
          <cell r="M386">
            <v>306.76</v>
          </cell>
          <cell r="O386">
            <v>315.29000000000002</v>
          </cell>
          <cell r="Q386">
            <v>309.20999999999998</v>
          </cell>
          <cell r="S386">
            <v>316.60000000000002</v>
          </cell>
          <cell r="U386">
            <v>314.36</v>
          </cell>
          <cell r="W386">
            <v>319.64999999999998</v>
          </cell>
        </row>
        <row r="387">
          <cell r="A387" t="str">
            <v>2 S 04 100 03</v>
          </cell>
          <cell r="B387" t="str">
            <v>Corpo BSTC D=1,00m</v>
          </cell>
          <cell r="E387" t="str">
            <v>m</v>
          </cell>
          <cell r="G387">
            <v>400.13</v>
          </cell>
          <cell r="M387">
            <v>437.28</v>
          </cell>
          <cell r="O387">
            <v>450.19</v>
          </cell>
          <cell r="Q387">
            <v>441.22</v>
          </cell>
          <cell r="S387">
            <v>452.1</v>
          </cell>
          <cell r="U387">
            <v>448.92</v>
          </cell>
          <cell r="W387">
            <v>456.69</v>
          </cell>
        </row>
        <row r="388">
          <cell r="A388" t="str">
            <v>2 S 04 100 04</v>
          </cell>
          <cell r="B388" t="str">
            <v>Corpo BSTC D=1,20m</v>
          </cell>
          <cell r="E388" t="str">
            <v>m</v>
          </cell>
          <cell r="G388">
            <v>538.65</v>
          </cell>
          <cell r="M388">
            <v>587.27</v>
          </cell>
          <cell r="O388">
            <v>605.29999999999995</v>
          </cell>
          <cell r="Q388">
            <v>593.39</v>
          </cell>
          <cell r="S388">
            <v>607.77</v>
          </cell>
          <cell r="U388">
            <v>604.66999999999996</v>
          </cell>
          <cell r="W388">
            <v>614.92999999999995</v>
          </cell>
        </row>
        <row r="389">
          <cell r="A389" t="str">
            <v>2 S 04 100 05</v>
          </cell>
          <cell r="B389" t="str">
            <v>Corpo BSTC D=1,50m</v>
          </cell>
          <cell r="E389" t="str">
            <v>m</v>
          </cell>
          <cell r="G389">
            <v>800.78</v>
          </cell>
          <cell r="M389">
            <v>870.21</v>
          </cell>
          <cell r="O389">
            <v>898.56</v>
          </cell>
          <cell r="Q389">
            <v>881.85</v>
          </cell>
          <cell r="S389">
            <v>901.86</v>
          </cell>
          <cell r="U389">
            <v>901.54</v>
          </cell>
          <cell r="W389">
            <v>915.77</v>
          </cell>
        </row>
        <row r="390">
          <cell r="A390" t="str">
            <v>2 S 04 101 01</v>
          </cell>
          <cell r="B390" t="str">
            <v>Boca BSTC D=0,60 m normal</v>
          </cell>
          <cell r="E390" t="str">
            <v>und</v>
          </cell>
          <cell r="G390">
            <v>417.58</v>
          </cell>
          <cell r="M390">
            <v>461.59</v>
          </cell>
          <cell r="O390">
            <v>467.01</v>
          </cell>
          <cell r="Q390">
            <v>460.48</v>
          </cell>
          <cell r="S390">
            <v>470.63</v>
          </cell>
          <cell r="U390">
            <v>479.34</v>
          </cell>
          <cell r="W390">
            <v>486.69</v>
          </cell>
        </row>
        <row r="391">
          <cell r="A391" t="str">
            <v>2 S 04 101 02</v>
          </cell>
          <cell r="B391" t="str">
            <v>Boca BSTC D=0,80m normal</v>
          </cell>
          <cell r="E391" t="str">
            <v>und</v>
          </cell>
          <cell r="G391">
            <v>695.6</v>
          </cell>
          <cell r="M391">
            <v>768.69</v>
          </cell>
          <cell r="O391">
            <v>778.51</v>
          </cell>
          <cell r="Q391">
            <v>766.03</v>
          </cell>
          <cell r="S391">
            <v>784.77</v>
          </cell>
          <cell r="U391">
            <v>793.37</v>
          </cell>
          <cell r="W391">
            <v>806.82</v>
          </cell>
        </row>
        <row r="392">
          <cell r="A392" t="str">
            <v>2 S 04 101 03</v>
          </cell>
          <cell r="B392" t="str">
            <v>Boca BSTC D=1,00m normal</v>
          </cell>
          <cell r="E392" t="str">
            <v>und</v>
          </cell>
          <cell r="G392">
            <v>1075.82</v>
          </cell>
          <cell r="M392">
            <v>1188.52</v>
          </cell>
          <cell r="O392">
            <v>1204.75</v>
          </cell>
          <cell r="Q392">
            <v>1183.3399999999999</v>
          </cell>
          <cell r="S392">
            <v>1214.72</v>
          </cell>
          <cell r="U392">
            <v>1220.32</v>
          </cell>
          <cell r="W392">
            <v>1242.73</v>
          </cell>
        </row>
        <row r="393">
          <cell r="A393" t="str">
            <v>2 S 04 101 04</v>
          </cell>
          <cell r="B393" t="str">
            <v>Boca BSTC D=1,20m normal</v>
          </cell>
          <cell r="E393" t="str">
            <v>und</v>
          </cell>
          <cell r="G393">
            <v>1556.13</v>
          </cell>
          <cell r="M393">
            <v>1718.76</v>
          </cell>
          <cell r="O393">
            <v>1743.56</v>
          </cell>
          <cell r="Q393">
            <v>1709.94</v>
          </cell>
          <cell r="S393">
            <v>1758.33</v>
          </cell>
          <cell r="U393">
            <v>1756.74</v>
          </cell>
          <cell r="W393">
            <v>1791.15</v>
          </cell>
        </row>
        <row r="394">
          <cell r="A394" t="str">
            <v>2 S 04 101 05</v>
          </cell>
          <cell r="B394" t="str">
            <v>Boca BSTC D=1,50m normal</v>
          </cell>
          <cell r="E394" t="str">
            <v>und</v>
          </cell>
          <cell r="G394">
            <v>2807.58</v>
          </cell>
          <cell r="M394">
            <v>3100.24</v>
          </cell>
          <cell r="O394">
            <v>3148.01</v>
          </cell>
          <cell r="Q394">
            <v>3081.25</v>
          </cell>
          <cell r="S394">
            <v>3175.46</v>
          </cell>
          <cell r="U394">
            <v>3150.25</v>
          </cell>
          <cell r="W394">
            <v>3216.91</v>
          </cell>
        </row>
        <row r="395">
          <cell r="A395" t="str">
            <v>2 S 04 101 06</v>
          </cell>
          <cell r="B395" t="str">
            <v>Boca BSTC D=0,60m - esc.=15</v>
          </cell>
          <cell r="E395" t="str">
            <v>und</v>
          </cell>
          <cell r="G395">
            <v>438.82</v>
          </cell>
          <cell r="M395">
            <v>485.06</v>
          </cell>
          <cell r="O395">
            <v>490.76</v>
          </cell>
          <cell r="Q395">
            <v>483.89</v>
          </cell>
          <cell r="S395">
            <v>494.58</v>
          </cell>
          <cell r="U395">
            <v>503.68</v>
          </cell>
          <cell r="W395">
            <v>511.41</v>
          </cell>
        </row>
        <row r="396">
          <cell r="A396" t="str">
            <v>2 S 04 101 07</v>
          </cell>
          <cell r="B396" t="str">
            <v>Boca BSTC D=0,80 m - esc.=15</v>
          </cell>
          <cell r="E396" t="str">
            <v>und</v>
          </cell>
          <cell r="G396">
            <v>731.83</v>
          </cell>
          <cell r="M396">
            <v>808.73</v>
          </cell>
          <cell r="O396">
            <v>819.08</v>
          </cell>
          <cell r="Q396">
            <v>805.92</v>
          </cell>
          <cell r="S396">
            <v>825.68</v>
          </cell>
          <cell r="U396">
            <v>834.62</v>
          </cell>
          <cell r="W396">
            <v>848.78</v>
          </cell>
        </row>
        <row r="397">
          <cell r="A397" t="str">
            <v>2 S 04 101 08</v>
          </cell>
          <cell r="B397" t="str">
            <v>Boca BSTC D=1,00 m - esc.=15</v>
          </cell>
          <cell r="E397" t="str">
            <v>und</v>
          </cell>
          <cell r="G397">
            <v>1128.07</v>
          </cell>
          <cell r="M397">
            <v>1246.24</v>
          </cell>
          <cell r="O397">
            <v>1263.28</v>
          </cell>
          <cell r="Q397">
            <v>1240.8</v>
          </cell>
          <cell r="S397">
            <v>1273.78</v>
          </cell>
          <cell r="U397">
            <v>1279.48</v>
          </cell>
          <cell r="W397">
            <v>1303</v>
          </cell>
        </row>
        <row r="398">
          <cell r="A398" t="str">
            <v>2 S 04 101 09</v>
          </cell>
          <cell r="B398" t="str">
            <v>Boca BSTC D=1,20 m - esc.=15</v>
          </cell>
          <cell r="E398" t="str">
            <v>und</v>
          </cell>
          <cell r="G398">
            <v>1636.86</v>
          </cell>
          <cell r="M398">
            <v>1807.93</v>
          </cell>
          <cell r="O398">
            <v>1834.07</v>
          </cell>
          <cell r="Q398">
            <v>1798.6</v>
          </cell>
          <cell r="S398">
            <v>1849.62</v>
          </cell>
          <cell r="U398">
            <v>1847.54</v>
          </cell>
          <cell r="W398">
            <v>1883.81</v>
          </cell>
        </row>
        <row r="399">
          <cell r="A399" t="str">
            <v>2 S 04 101 10</v>
          </cell>
          <cell r="B399" t="str">
            <v>Boca BSTC D=1,50 m - esc.=15</v>
          </cell>
          <cell r="E399" t="str">
            <v>und</v>
          </cell>
          <cell r="G399">
            <v>2958.41</v>
          </cell>
          <cell r="M399">
            <v>3266.81</v>
          </cell>
          <cell r="O399">
            <v>3317.23</v>
          </cell>
          <cell r="Q399">
            <v>3246.71</v>
          </cell>
          <cell r="S399">
            <v>3346.17</v>
          </cell>
          <cell r="U399">
            <v>3319.01</v>
          </cell>
          <cell r="W399">
            <v>3389.36</v>
          </cell>
        </row>
        <row r="400">
          <cell r="A400" t="str">
            <v>2 S 04 101 11</v>
          </cell>
          <cell r="B400" t="str">
            <v>Boca BSTC D=0,60 m - esc.=30</v>
          </cell>
          <cell r="E400" t="str">
            <v>und</v>
          </cell>
          <cell r="G400">
            <v>489.66</v>
          </cell>
          <cell r="M400">
            <v>541.29999999999995</v>
          </cell>
          <cell r="O400">
            <v>547.66</v>
          </cell>
          <cell r="Q400">
            <v>540</v>
          </cell>
          <cell r="S400">
            <v>551.95000000000005</v>
          </cell>
          <cell r="U400">
            <v>562.04</v>
          </cell>
          <cell r="W400">
            <v>570.66</v>
          </cell>
        </row>
        <row r="401">
          <cell r="A401" t="str">
            <v>2 S 04 101 12</v>
          </cell>
          <cell r="B401" t="str">
            <v>Boca BSTC D=0,80 m - esc.=30</v>
          </cell>
          <cell r="E401" t="str">
            <v>und</v>
          </cell>
          <cell r="G401">
            <v>814.29</v>
          </cell>
          <cell r="M401">
            <v>899.88</v>
          </cell>
          <cell r="O401">
            <v>911.4</v>
          </cell>
          <cell r="Q401">
            <v>896.75</v>
          </cell>
          <cell r="S401">
            <v>918.75</v>
          </cell>
          <cell r="U401">
            <v>928.63</v>
          </cell>
          <cell r="W401">
            <v>944.4</v>
          </cell>
        </row>
        <row r="402">
          <cell r="A402" t="str">
            <v>2 S 04 101 13</v>
          </cell>
          <cell r="B402" t="str">
            <v>Boca BSTC D=1,00 m - esc.=30</v>
          </cell>
          <cell r="E402" t="str">
            <v>und</v>
          </cell>
          <cell r="G402">
            <v>1254.82</v>
          </cell>
          <cell r="M402">
            <v>1386.3</v>
          </cell>
          <cell r="O402">
            <v>1405.29</v>
          </cell>
          <cell r="Q402">
            <v>1380.21</v>
          </cell>
          <cell r="S402">
            <v>1416.94</v>
          </cell>
          <cell r="U402">
            <v>1423.07</v>
          </cell>
          <cell r="W402">
            <v>1449.26</v>
          </cell>
        </row>
        <row r="403">
          <cell r="A403" t="str">
            <v>2 S 04 101 14</v>
          </cell>
          <cell r="B403" t="str">
            <v>Boca BSTC D=1,20 m - esc.=30</v>
          </cell>
          <cell r="E403" t="str">
            <v>und</v>
          </cell>
          <cell r="G403">
            <v>1825.52</v>
          </cell>
          <cell r="M403">
            <v>2016.34</v>
          </cell>
          <cell r="O403">
            <v>2045.56</v>
          </cell>
          <cell r="Q403">
            <v>2005.86</v>
          </cell>
          <cell r="S403">
            <v>2062.9299999999998</v>
          </cell>
          <cell r="U403">
            <v>2060.09</v>
          </cell>
          <cell r="W403">
            <v>2100.63</v>
          </cell>
        </row>
        <row r="404">
          <cell r="A404" t="str">
            <v>2 S 04 101 15</v>
          </cell>
          <cell r="B404" t="str">
            <v>Boca BSTC D=1,50 m - esc.=30</v>
          </cell>
          <cell r="E404" t="str">
            <v>und</v>
          </cell>
          <cell r="G404">
            <v>3308.94</v>
          </cell>
          <cell r="M404">
            <v>3653.9</v>
          </cell>
          <cell r="O404">
            <v>3710.45</v>
          </cell>
          <cell r="Q404">
            <v>3631.28</v>
          </cell>
          <cell r="S404">
            <v>3742.88</v>
          </cell>
          <cell r="U404">
            <v>3711.4</v>
          </cell>
          <cell r="W404">
            <v>3790.28</v>
          </cell>
        </row>
        <row r="405">
          <cell r="A405" t="str">
            <v>2 S 04 101 16</v>
          </cell>
          <cell r="B405" t="str">
            <v>Boca BSTC D=0,60 m - esc.=45</v>
          </cell>
          <cell r="E405" t="str">
            <v>und</v>
          </cell>
          <cell r="G405">
            <v>605.23</v>
          </cell>
          <cell r="M405">
            <v>669.06</v>
          </cell>
          <cell r="O405">
            <v>676.96</v>
          </cell>
          <cell r="Q405">
            <v>667.38</v>
          </cell>
          <cell r="S405">
            <v>682.24</v>
          </cell>
          <cell r="U405">
            <v>694.39</v>
          </cell>
          <cell r="W405">
            <v>705.11</v>
          </cell>
        </row>
        <row r="406">
          <cell r="A406" t="str">
            <v>2 S 04 101 17</v>
          </cell>
          <cell r="B406" t="str">
            <v>Boca BSTC D=0,80 m - esc.=45</v>
          </cell>
          <cell r="E406" t="str">
            <v>und</v>
          </cell>
          <cell r="G406">
            <v>1095.04</v>
          </cell>
          <cell r="M406">
            <v>1210.54</v>
          </cell>
          <cell r="O406">
            <v>1226.7</v>
          </cell>
          <cell r="Q406">
            <v>1204.3599999999999</v>
          </cell>
          <cell r="S406">
            <v>1231.8599999999999</v>
          </cell>
          <cell r="U406">
            <v>1243.94</v>
          </cell>
          <cell r="W406">
            <v>1266.1500000000001</v>
          </cell>
        </row>
        <row r="407">
          <cell r="A407" t="str">
            <v>2 S 04 101 18</v>
          </cell>
          <cell r="B407" t="str">
            <v>Boca BSTC D=1,00 m - esc.=45</v>
          </cell>
          <cell r="E407" t="str">
            <v>und</v>
          </cell>
          <cell r="G407">
            <v>1555.91</v>
          </cell>
          <cell r="M407">
            <v>1718.98</v>
          </cell>
          <cell r="O407">
            <v>1742.67</v>
          </cell>
          <cell r="Q407">
            <v>1711.27</v>
          </cell>
          <cell r="S407">
            <v>1757.13</v>
          </cell>
          <cell r="U407">
            <v>1763.66</v>
          </cell>
          <cell r="W407">
            <v>1796.34</v>
          </cell>
        </row>
        <row r="408">
          <cell r="A408" t="str">
            <v>2 S 04 101 19</v>
          </cell>
          <cell r="B408" t="str">
            <v>Boca BSTC D=1,20 m - esc.=45</v>
          </cell>
          <cell r="E408" t="str">
            <v>und</v>
          </cell>
          <cell r="G408">
            <v>2265.17</v>
          </cell>
          <cell r="M408">
            <v>2501.98</v>
          </cell>
          <cell r="O408">
            <v>2538.5</v>
          </cell>
          <cell r="Q408">
            <v>2488.71</v>
          </cell>
          <cell r="S408">
            <v>2560.14</v>
          </cell>
          <cell r="U408">
            <v>2554.65</v>
          </cell>
          <cell r="W408">
            <v>2605.3200000000002</v>
          </cell>
        </row>
        <row r="409">
          <cell r="A409" t="str">
            <v>2 S 04 101 20</v>
          </cell>
          <cell r="B409" t="str">
            <v>Boca BSTC D=1,50 m - esc.=45</v>
          </cell>
          <cell r="E409" t="str">
            <v>und</v>
          </cell>
          <cell r="G409">
            <v>4158.87</v>
          </cell>
          <cell r="M409">
            <v>4594.7299999999996</v>
          </cell>
          <cell r="O409">
            <v>4665.8900000000003</v>
          </cell>
          <cell r="Q409">
            <v>4565.95</v>
          </cell>
          <cell r="S409">
            <v>4706.58</v>
          </cell>
          <cell r="U409">
            <v>4663.51</v>
          </cell>
          <cell r="W409">
            <v>4762.79</v>
          </cell>
        </row>
        <row r="410">
          <cell r="A410" t="str">
            <v>2 S 04 110 01</v>
          </cell>
          <cell r="B410" t="str">
            <v>Corpo BDTC D=1,00m</v>
          </cell>
          <cell r="E410" t="str">
            <v>m</v>
          </cell>
          <cell r="G410">
            <v>824.9</v>
          </cell>
          <cell r="M410">
            <v>900.22</v>
          </cell>
          <cell r="O410">
            <v>927.15</v>
          </cell>
          <cell r="Q410">
            <v>907.37</v>
          </cell>
          <cell r="S410">
            <v>931.46</v>
          </cell>
          <cell r="U410">
            <v>921.52</v>
          </cell>
          <cell r="W410">
            <v>938.66</v>
          </cell>
        </row>
        <row r="411">
          <cell r="A411" t="str">
            <v>2 S 04 110 02</v>
          </cell>
          <cell r="B411" t="str">
            <v>Corpo BDTC D=1,20m</v>
          </cell>
          <cell r="E411" t="str">
            <v>m</v>
          </cell>
          <cell r="G411">
            <v>1056.6500000000001</v>
          </cell>
          <cell r="M411">
            <v>1150.45</v>
          </cell>
          <cell r="O411">
            <v>1186.5</v>
          </cell>
          <cell r="Q411">
            <v>1162.6199999999999</v>
          </cell>
          <cell r="S411">
            <v>1191.3900000000001</v>
          </cell>
          <cell r="U411">
            <v>1184.4000000000001</v>
          </cell>
          <cell r="W411">
            <v>1204.92</v>
          </cell>
        </row>
        <row r="412">
          <cell r="A412" t="str">
            <v>2 S 04 110 03</v>
          </cell>
          <cell r="B412" t="str">
            <v>Corpo BDTC D=1,50m</v>
          </cell>
          <cell r="E412" t="str">
            <v>m</v>
          </cell>
          <cell r="G412">
            <v>1691.15</v>
          </cell>
          <cell r="M412">
            <v>1834.73</v>
          </cell>
          <cell r="O412">
            <v>1894.91</v>
          </cell>
          <cell r="Q412">
            <v>1855.82</v>
          </cell>
          <cell r="S412">
            <v>1902.9</v>
          </cell>
          <cell r="U412">
            <v>1890.15</v>
          </cell>
          <cell r="W412">
            <v>1924.41</v>
          </cell>
        </row>
        <row r="413">
          <cell r="A413" t="str">
            <v>2 S 04 111 01</v>
          </cell>
          <cell r="B413" t="str">
            <v>Boca BDTC D=1,00m normal</v>
          </cell>
          <cell r="E413" t="str">
            <v>und</v>
          </cell>
          <cell r="G413">
            <v>1506.31</v>
          </cell>
          <cell r="M413">
            <v>1663.87</v>
          </cell>
          <cell r="O413">
            <v>1687.18</v>
          </cell>
          <cell r="Q413">
            <v>1656.03</v>
          </cell>
          <cell r="S413">
            <v>1701.27</v>
          </cell>
          <cell r="U413">
            <v>1704.85</v>
          </cell>
          <cell r="W413">
            <v>1737.13</v>
          </cell>
        </row>
        <row r="414">
          <cell r="A414" t="str">
            <v>2 S 04 111 02</v>
          </cell>
          <cell r="B414" t="str">
            <v>Boca BDTC D=1,20m normal</v>
          </cell>
          <cell r="E414" t="str">
            <v>und</v>
          </cell>
          <cell r="G414">
            <v>2185.6999999999998</v>
          </cell>
          <cell r="M414">
            <v>2413.77</v>
          </cell>
          <cell r="O414">
            <v>2449.44</v>
          </cell>
          <cell r="Q414">
            <v>2400.54</v>
          </cell>
          <cell r="S414">
            <v>2470.4</v>
          </cell>
          <cell r="U414">
            <v>2462</v>
          </cell>
          <cell r="W414">
            <v>2511.65</v>
          </cell>
        </row>
        <row r="415">
          <cell r="A415" t="str">
            <v>2 S 04 111 03</v>
          </cell>
          <cell r="B415" t="str">
            <v>Boca BDTC D=1,50m normal</v>
          </cell>
          <cell r="E415" t="str">
            <v>und</v>
          </cell>
          <cell r="G415">
            <v>3835.64</v>
          </cell>
          <cell r="M415">
            <v>4236.74</v>
          </cell>
          <cell r="O415">
            <v>4303.68</v>
          </cell>
          <cell r="Q415">
            <v>4208.88</v>
          </cell>
          <cell r="S415">
            <v>4341.4799999999996</v>
          </cell>
          <cell r="U415">
            <v>4292.3599999999997</v>
          </cell>
          <cell r="W415">
            <v>4386.05</v>
          </cell>
        </row>
        <row r="416">
          <cell r="A416" t="str">
            <v>2 S 04 111 05</v>
          </cell>
          <cell r="B416" t="str">
            <v>Boca BDTC D=1,00 m - esc.=15</v>
          </cell>
          <cell r="E416" t="str">
            <v>und</v>
          </cell>
          <cell r="G416">
            <v>1573.89</v>
          </cell>
          <cell r="M416">
            <v>1738.53</v>
          </cell>
          <cell r="O416">
            <v>1762.9</v>
          </cell>
          <cell r="Q416">
            <v>1730.33</v>
          </cell>
          <cell r="S416">
            <v>1777.62</v>
          </cell>
          <cell r="U416">
            <v>1781.29</v>
          </cell>
          <cell r="W416">
            <v>1815.02</v>
          </cell>
        </row>
        <row r="417">
          <cell r="A417" t="str">
            <v>2 S 04 111 06</v>
          </cell>
          <cell r="B417" t="str">
            <v>Boca BDTC D=1,20 m - esc.=15</v>
          </cell>
          <cell r="E417" t="str">
            <v>und</v>
          </cell>
          <cell r="G417">
            <v>2288.25</v>
          </cell>
          <cell r="M417">
            <v>2527.0300000000002</v>
          </cell>
          <cell r="O417">
            <v>2564.41</v>
          </cell>
          <cell r="Q417">
            <v>2513.14</v>
          </cell>
          <cell r="S417">
            <v>2586.38</v>
          </cell>
          <cell r="U417">
            <v>2577.31</v>
          </cell>
          <cell r="W417">
            <v>2629.34</v>
          </cell>
        </row>
        <row r="418">
          <cell r="A418" t="str">
            <v>2 S 04 111 07</v>
          </cell>
          <cell r="B418" t="str">
            <v>Boca BDTC D=1,50 m - esc.=15</v>
          </cell>
          <cell r="E418" t="str">
            <v>und</v>
          </cell>
          <cell r="G418">
            <v>4029</v>
          </cell>
          <cell r="M418">
            <v>4448.3999999999996</v>
          </cell>
          <cell r="O418">
            <v>4518.67</v>
          </cell>
          <cell r="Q418">
            <v>4419.41</v>
          </cell>
          <cell r="S418">
            <v>4558.51</v>
          </cell>
          <cell r="U418">
            <v>4509.74</v>
          </cell>
          <cell r="W418">
            <v>4608.03</v>
          </cell>
        </row>
        <row r="419">
          <cell r="A419" t="str">
            <v>2 S 04 111 08</v>
          </cell>
          <cell r="B419" t="str">
            <v>Boca BDTC D=1,00 - esc.=30</v>
          </cell>
          <cell r="E419" t="str">
            <v>und</v>
          </cell>
          <cell r="G419">
            <v>1750.25</v>
          </cell>
          <cell r="M419">
            <v>1933.39</v>
          </cell>
          <cell r="O419">
            <v>1960.49</v>
          </cell>
          <cell r="Q419">
            <v>1924.28</v>
          </cell>
          <cell r="S419">
            <v>1976.92</v>
          </cell>
          <cell r="U419">
            <v>1980.94</v>
          </cell>
          <cell r="W419">
            <v>2018.44</v>
          </cell>
        </row>
        <row r="420">
          <cell r="A420" t="str">
            <v>2 S 04 111 09</v>
          </cell>
          <cell r="B420" t="str">
            <v>Boca BDTC D=1,20 m - esc.=30</v>
          </cell>
          <cell r="E420" t="str">
            <v>und</v>
          </cell>
          <cell r="G420">
            <v>2546.83</v>
          </cell>
          <cell r="M420">
            <v>2812.66</v>
          </cell>
          <cell r="O420">
            <v>2854.31</v>
          </cell>
          <cell r="Q420">
            <v>2797.16</v>
          </cell>
          <cell r="S420">
            <v>2878.78</v>
          </cell>
          <cell r="U420">
            <v>2868.35</v>
          </cell>
          <cell r="W420">
            <v>2926.29</v>
          </cell>
        </row>
        <row r="421">
          <cell r="A421" t="str">
            <v>2 S 04 111 10</v>
          </cell>
          <cell r="B421" t="str">
            <v>Boca BDTC D=1,50 m - esc.=30</v>
          </cell>
          <cell r="E421" t="str">
            <v>und</v>
          </cell>
          <cell r="G421">
            <v>4502.21</v>
          </cell>
          <cell r="M421">
            <v>4970.95</v>
          </cell>
          <cell r="O421">
            <v>5049.58</v>
          </cell>
          <cell r="Q421">
            <v>4938.4399999999996</v>
          </cell>
          <cell r="S421">
            <v>5094.1400000000003</v>
          </cell>
          <cell r="U421">
            <v>5038.82</v>
          </cell>
          <cell r="W421">
            <v>5148.78</v>
          </cell>
        </row>
        <row r="422">
          <cell r="A422" t="str">
            <v>2 S 04 111 11</v>
          </cell>
          <cell r="B422" t="str">
            <v>Boca BDTC D=1,00 m - esc.=45</v>
          </cell>
          <cell r="E422" t="str">
            <v>und</v>
          </cell>
          <cell r="G422">
            <v>2160.3000000000002</v>
          </cell>
          <cell r="M422">
            <v>2386.7399999999998</v>
          </cell>
          <cell r="O422">
            <v>2420.2399999999998</v>
          </cell>
          <cell r="Q422">
            <v>2375.41</v>
          </cell>
          <cell r="S422">
            <v>2440.5</v>
          </cell>
          <cell r="U422">
            <v>2444.73</v>
          </cell>
          <cell r="W422">
            <v>2491.0500000000002</v>
          </cell>
        </row>
        <row r="423">
          <cell r="A423" t="str">
            <v>2 S 04 111 12</v>
          </cell>
          <cell r="B423" t="str">
            <v>Boca BDTC D=1,20 m - esc.=45</v>
          </cell>
          <cell r="E423" t="str">
            <v>und</v>
          </cell>
          <cell r="G423">
            <v>3143.21</v>
          </cell>
          <cell r="M423">
            <v>3471.42</v>
          </cell>
          <cell r="O423">
            <v>3523.01</v>
          </cell>
          <cell r="Q423">
            <v>3452.09</v>
          </cell>
          <cell r="S423">
            <v>3553.27</v>
          </cell>
          <cell r="U423">
            <v>3538.96</v>
          </cell>
          <cell r="W423">
            <v>3610.7</v>
          </cell>
        </row>
        <row r="424">
          <cell r="A424" t="str">
            <v>2 S 04 111 13</v>
          </cell>
          <cell r="B424" t="str">
            <v>Boca BDTC D=1,50 m - esc.=45</v>
          </cell>
          <cell r="E424" t="str">
            <v>und</v>
          </cell>
          <cell r="G424">
            <v>5571.34</v>
          </cell>
          <cell r="M424">
            <v>6150.05</v>
          </cell>
          <cell r="O424">
            <v>6248.02</v>
          </cell>
          <cell r="Q424">
            <v>6109.3</v>
          </cell>
          <cell r="S424">
            <v>6303.43</v>
          </cell>
          <cell r="U424">
            <v>6231.8</v>
          </cell>
          <cell r="W424">
            <v>6368.78</v>
          </cell>
        </row>
        <row r="425">
          <cell r="A425" t="str">
            <v>2 S 04 120 01</v>
          </cell>
          <cell r="B425" t="str">
            <v>Corpo BTTC D=1,00m</v>
          </cell>
          <cell r="E425" t="str">
            <v>m</v>
          </cell>
          <cell r="G425">
            <v>1163.6400000000001</v>
          </cell>
          <cell r="M425">
            <v>1268.79</v>
          </cell>
          <cell r="O425">
            <v>1307.51</v>
          </cell>
          <cell r="Q425">
            <v>1280.4100000000001</v>
          </cell>
          <cell r="S425">
            <v>1313.08</v>
          </cell>
          <cell r="U425">
            <v>1302.19</v>
          </cell>
          <cell r="W425">
            <v>1325.54</v>
          </cell>
        </row>
        <row r="426">
          <cell r="A426" t="str">
            <v>2 S 04 120 02</v>
          </cell>
          <cell r="B426" t="str">
            <v>Corpo BTTC D=1,20m</v>
          </cell>
          <cell r="E426" t="str">
            <v>m</v>
          </cell>
          <cell r="G426">
            <v>1575.6</v>
          </cell>
          <cell r="M426">
            <v>1714.77</v>
          </cell>
          <cell r="O426">
            <v>1768.82</v>
          </cell>
          <cell r="Q426">
            <v>1732.97</v>
          </cell>
          <cell r="S426">
            <v>1776.14</v>
          </cell>
          <cell r="U426">
            <v>1765.27</v>
          </cell>
          <cell r="W426">
            <v>1796.03</v>
          </cell>
        </row>
        <row r="427">
          <cell r="A427" t="str">
            <v>2 S 04 120 03</v>
          </cell>
          <cell r="B427" t="str">
            <v>Corpo BTTC D=1,50m</v>
          </cell>
          <cell r="E427" t="str">
            <v>m</v>
          </cell>
          <cell r="G427">
            <v>2352.62</v>
          </cell>
          <cell r="M427">
            <v>2552.98</v>
          </cell>
          <cell r="O427">
            <v>2637.95</v>
          </cell>
          <cell r="Q427">
            <v>2587.77</v>
          </cell>
          <cell r="S427">
            <v>2647.81</v>
          </cell>
          <cell r="U427">
            <v>2644.7</v>
          </cell>
          <cell r="W427">
            <v>2687.43</v>
          </cell>
        </row>
        <row r="428">
          <cell r="A428" t="str">
            <v>2 S 04 121 01</v>
          </cell>
          <cell r="B428" t="str">
            <v>Boca BTTC D=1,00m normal</v>
          </cell>
          <cell r="E428" t="str">
            <v>und</v>
          </cell>
          <cell r="G428">
            <v>1943.6</v>
          </cell>
          <cell r="M428">
            <v>2146.69</v>
          </cell>
          <cell r="O428">
            <v>2177.25</v>
          </cell>
          <cell r="Q428">
            <v>2136.0500000000002</v>
          </cell>
          <cell r="S428">
            <v>2195.31</v>
          </cell>
          <cell r="U428">
            <v>2196.67</v>
          </cell>
          <cell r="W428">
            <v>2239.06</v>
          </cell>
        </row>
        <row r="429">
          <cell r="A429" t="str">
            <v>2 S 04 121 02</v>
          </cell>
          <cell r="B429" t="str">
            <v>Boca BTTC D=1,20m normal</v>
          </cell>
          <cell r="E429" t="str">
            <v>und</v>
          </cell>
          <cell r="G429">
            <v>2821.36</v>
          </cell>
          <cell r="M429">
            <v>3115.53</v>
          </cell>
          <cell r="O429">
            <v>3162.21</v>
          </cell>
          <cell r="Q429">
            <v>3097.71</v>
          </cell>
          <cell r="S429">
            <v>3189.06</v>
          </cell>
          <cell r="U429">
            <v>3173.86</v>
          </cell>
          <cell r="W429">
            <v>3238.94</v>
          </cell>
        </row>
        <row r="430">
          <cell r="A430" t="str">
            <v>2 S 04 121 03</v>
          </cell>
          <cell r="B430" t="str">
            <v>Boca BTTC D=1,50m normal</v>
          </cell>
          <cell r="E430" t="str">
            <v>und</v>
          </cell>
          <cell r="G430">
            <v>4904.9799999999996</v>
          </cell>
          <cell r="M430">
            <v>5415.17</v>
          </cell>
          <cell r="O430">
            <v>5501.76</v>
          </cell>
          <cell r="Q430">
            <v>5378.69</v>
          </cell>
          <cell r="S430">
            <v>5550</v>
          </cell>
          <cell r="U430">
            <v>5483.4</v>
          </cell>
          <cell r="W430">
            <v>5604.68</v>
          </cell>
        </row>
        <row r="431">
          <cell r="A431" t="str">
            <v>2 S 04 121 04</v>
          </cell>
          <cell r="B431" t="str">
            <v>Boca BTTC D=1,00 m - esc.=15</v>
          </cell>
          <cell r="E431" t="str">
            <v>und</v>
          </cell>
          <cell r="G431">
            <v>2025.35</v>
          </cell>
          <cell r="M431">
            <v>2237.0100000000002</v>
          </cell>
          <cell r="O431">
            <v>2268.85</v>
          </cell>
          <cell r="Q431">
            <v>2225.9299999999998</v>
          </cell>
          <cell r="S431">
            <v>2287.6799999999998</v>
          </cell>
          <cell r="U431">
            <v>2289.12</v>
          </cell>
          <cell r="W431">
            <v>2333.27</v>
          </cell>
        </row>
        <row r="432">
          <cell r="A432" t="str">
            <v>2 S 04 121 05</v>
          </cell>
          <cell r="B432" t="str">
            <v>Boca BTTC D=1,20 m - esc.=15</v>
          </cell>
          <cell r="E432" t="str">
            <v>und</v>
          </cell>
          <cell r="G432">
            <v>2946.92</v>
          </cell>
          <cell r="M432">
            <v>3254.21</v>
          </cell>
          <cell r="O432">
            <v>3302.99</v>
          </cell>
          <cell r="Q432">
            <v>3235.59</v>
          </cell>
          <cell r="S432">
            <v>3331.03</v>
          </cell>
          <cell r="U432">
            <v>3315.04</v>
          </cell>
          <cell r="W432">
            <v>3383.02</v>
          </cell>
        </row>
        <row r="433">
          <cell r="A433" t="str">
            <v>2 S 04 121 06</v>
          </cell>
          <cell r="B433" t="str">
            <v>Boca BTTC D=1,50 m - esc.=15</v>
          </cell>
          <cell r="E433" t="str">
            <v>und</v>
          </cell>
          <cell r="G433">
            <v>5127.67</v>
          </cell>
          <cell r="M433">
            <v>5661.06</v>
          </cell>
          <cell r="O433">
            <v>5751.61</v>
          </cell>
          <cell r="Q433">
            <v>5622.9</v>
          </cell>
          <cell r="S433">
            <v>5802.08</v>
          </cell>
          <cell r="U433">
            <v>5732.21</v>
          </cell>
          <cell r="W433">
            <v>5859.03</v>
          </cell>
        </row>
        <row r="434">
          <cell r="A434" t="str">
            <v>2 S 04 121 07</v>
          </cell>
          <cell r="B434" t="str">
            <v>Boca BTTC D=1,00 m - esc.=30</v>
          </cell>
          <cell r="E434" t="str">
            <v>und</v>
          </cell>
          <cell r="G434">
            <v>2253.5300000000002</v>
          </cell>
          <cell r="M434">
            <v>2489.14</v>
          </cell>
          <cell r="O434">
            <v>2524.5500000000002</v>
          </cell>
          <cell r="Q434">
            <v>2476.8000000000002</v>
          </cell>
          <cell r="S434">
            <v>2545.4699999999998</v>
          </cell>
          <cell r="U434">
            <v>2547.15</v>
          </cell>
          <cell r="W434">
            <v>2596.2399999999998</v>
          </cell>
        </row>
        <row r="435">
          <cell r="A435" t="str">
            <v>2 S 04 121 08</v>
          </cell>
          <cell r="B435" t="str">
            <v>Boca BTTC D=1,20 m - esc.=30</v>
          </cell>
          <cell r="E435" t="str">
            <v>und</v>
          </cell>
          <cell r="G435">
            <v>3277.95</v>
          </cell>
          <cell r="M435">
            <v>3619.87</v>
          </cell>
          <cell r="O435">
            <v>3674.13</v>
          </cell>
          <cell r="Q435">
            <v>3599.12</v>
          </cell>
          <cell r="S435">
            <v>3705.34</v>
          </cell>
          <cell r="U435">
            <v>3687.42</v>
          </cell>
          <cell r="W435">
            <v>3763.02</v>
          </cell>
        </row>
        <row r="436">
          <cell r="A436" t="str">
            <v>2 S 04 121 09</v>
          </cell>
          <cell r="B436" t="str">
            <v>Boca BTTC D=1,50 m - esc.=30</v>
          </cell>
          <cell r="E436" t="str">
            <v>und</v>
          </cell>
          <cell r="G436">
            <v>5719.92</v>
          </cell>
          <cell r="M436">
            <v>6315.06</v>
          </cell>
          <cell r="O436">
            <v>6416.14</v>
          </cell>
          <cell r="Q436">
            <v>6272.41</v>
          </cell>
          <cell r="S436">
            <v>6472.46</v>
          </cell>
          <cell r="U436">
            <v>6393.95</v>
          </cell>
          <cell r="W436">
            <v>6535.48</v>
          </cell>
        </row>
        <row r="437">
          <cell r="A437" t="str">
            <v>2 S 04 121 10</v>
          </cell>
          <cell r="B437" t="str">
            <v>Boca BTTC D=1,00 m - esc.=45</v>
          </cell>
          <cell r="E437" t="str">
            <v>und</v>
          </cell>
          <cell r="G437">
            <v>2769.56</v>
          </cell>
          <cell r="M437">
            <v>3059.28</v>
          </cell>
          <cell r="O437">
            <v>3102.83</v>
          </cell>
          <cell r="Q437">
            <v>3044.07</v>
          </cell>
          <cell r="S437">
            <v>3128.59</v>
          </cell>
          <cell r="U437">
            <v>3130.32</v>
          </cell>
          <cell r="W437">
            <v>3190.66</v>
          </cell>
        </row>
        <row r="438">
          <cell r="A438" t="str">
            <v>2 S 04 121 11</v>
          </cell>
          <cell r="B438" t="str">
            <v>Boca BTTC D=1,20 m - esc.=45</v>
          </cell>
          <cell r="E438" t="str">
            <v>und</v>
          </cell>
          <cell r="G438">
            <v>4032.88</v>
          </cell>
          <cell r="M438">
            <v>4453.74</v>
          </cell>
          <cell r="O438">
            <v>4520.6400000000003</v>
          </cell>
          <cell r="Q438">
            <v>4428.1000000000004</v>
          </cell>
          <cell r="S438">
            <v>4559.1400000000003</v>
          </cell>
          <cell r="U438">
            <v>4536.03</v>
          </cell>
          <cell r="W438">
            <v>4629.17</v>
          </cell>
        </row>
        <row r="439">
          <cell r="A439" t="str">
            <v>2 S 04 121 12</v>
          </cell>
          <cell r="B439" t="str">
            <v>Boca BTTC D=1,50 m - esc.=45</v>
          </cell>
          <cell r="E439" t="str">
            <v>und</v>
          </cell>
          <cell r="G439">
            <v>7075.55</v>
          </cell>
          <cell r="M439">
            <v>7811.96</v>
          </cell>
          <cell r="O439">
            <v>7937.31</v>
          </cell>
          <cell r="Q439">
            <v>7758.88</v>
          </cell>
          <cell r="S439">
            <v>8007.15</v>
          </cell>
          <cell r="U439">
            <v>7907.57</v>
          </cell>
          <cell r="W439">
            <v>8083.03</v>
          </cell>
        </row>
        <row r="440">
          <cell r="A440" t="str">
            <v>2 S 04 200 01</v>
          </cell>
          <cell r="B440" t="str">
            <v>Corpo BSCC 1,50 x 1,50 m alt. 0 a 1,00 m</v>
          </cell>
          <cell r="E440" t="str">
            <v>und</v>
          </cell>
          <cell r="G440">
            <v>822.42</v>
          </cell>
          <cell r="M440">
            <v>917.39</v>
          </cell>
          <cell r="O440">
            <v>943.77</v>
          </cell>
          <cell r="Q440">
            <v>932.16</v>
          </cell>
          <cell r="S440">
            <v>947.34</v>
          </cell>
          <cell r="U440">
            <v>950.64</v>
          </cell>
          <cell r="W440">
            <v>963.23</v>
          </cell>
        </row>
        <row r="441">
          <cell r="A441" t="str">
            <v>2 S 04 200 02</v>
          </cell>
          <cell r="B441" t="str">
            <v>Corpo BSCC 2,00 x 2,00 m alt. 0 a 1,00 m</v>
          </cell>
          <cell r="E441" t="str">
            <v>und</v>
          </cell>
          <cell r="G441">
            <v>1185.29</v>
          </cell>
          <cell r="M441">
            <v>1327.48</v>
          </cell>
          <cell r="O441">
            <v>1364.43</v>
          </cell>
          <cell r="Q441">
            <v>1349.32</v>
          </cell>
          <cell r="S441">
            <v>1368.6</v>
          </cell>
          <cell r="U441">
            <v>1379.5</v>
          </cell>
          <cell r="W441">
            <v>1394.99</v>
          </cell>
        </row>
        <row r="442">
          <cell r="A442" t="str">
            <v>2 S 04 200 03</v>
          </cell>
          <cell r="B442" t="str">
            <v>Corpo BSCC 2,50 x 2,50 m alt. 0 a 1,00 m</v>
          </cell>
          <cell r="E442" t="str">
            <v>m</v>
          </cell>
          <cell r="G442">
            <v>1690.52</v>
          </cell>
          <cell r="M442">
            <v>1890.75</v>
          </cell>
          <cell r="O442">
            <v>1942.01</v>
          </cell>
          <cell r="Q442">
            <v>1915.9</v>
          </cell>
          <cell r="S442">
            <v>1948.04</v>
          </cell>
          <cell r="U442">
            <v>1952.08</v>
          </cell>
          <cell r="W442">
            <v>1977.71</v>
          </cell>
        </row>
        <row r="443">
          <cell r="A443" t="str">
            <v>2 S 04 200 04</v>
          </cell>
          <cell r="B443" t="str">
            <v>Corpo BSCC 3,00 x 3,00 m alt. 0 a 1,00 m</v>
          </cell>
          <cell r="E443" t="str">
            <v>m</v>
          </cell>
          <cell r="G443">
            <v>2227.0300000000002</v>
          </cell>
          <cell r="M443">
            <v>2492.56</v>
          </cell>
          <cell r="O443">
            <v>2556.91</v>
          </cell>
          <cell r="Q443">
            <v>2519.34</v>
          </cell>
          <cell r="S443">
            <v>2564.52</v>
          </cell>
          <cell r="U443">
            <v>2559.73</v>
          </cell>
          <cell r="W443">
            <v>2595.69</v>
          </cell>
        </row>
        <row r="444">
          <cell r="A444" t="str">
            <v>2 S 04 200 05</v>
          </cell>
          <cell r="B444" t="str">
            <v>Corpo BSCC 1,50 x 1,50 m alt. 1,00 a 2,50 m</v>
          </cell>
          <cell r="E444" t="str">
            <v>m</v>
          </cell>
          <cell r="G444">
            <v>745.56</v>
          </cell>
          <cell r="M444">
            <v>832.37</v>
          </cell>
          <cell r="O444">
            <v>854.14</v>
          </cell>
          <cell r="Q444">
            <v>842.4</v>
          </cell>
          <cell r="S444">
            <v>858.14</v>
          </cell>
          <cell r="U444">
            <v>855.77</v>
          </cell>
          <cell r="W444">
            <v>868.12</v>
          </cell>
        </row>
        <row r="445">
          <cell r="A445" t="str">
            <v>2 S 04 200 06</v>
          </cell>
          <cell r="B445" t="str">
            <v>Corpo BSCC 2,00 x 2,00 m alt. 1,00 a 2,50 m</v>
          </cell>
          <cell r="E445" t="str">
            <v>m</v>
          </cell>
          <cell r="G445">
            <v>1063.6500000000001</v>
          </cell>
          <cell r="M445">
            <v>1189.33</v>
          </cell>
          <cell r="O445">
            <v>1220.78</v>
          </cell>
          <cell r="Q445">
            <v>1205.04</v>
          </cell>
          <cell r="S445">
            <v>1225.1199999999999</v>
          </cell>
          <cell r="U445">
            <v>1226.8599999999999</v>
          </cell>
          <cell r="W445">
            <v>1242.97</v>
          </cell>
        </row>
        <row r="446">
          <cell r="A446" t="str">
            <v>2 S 04 200 07</v>
          </cell>
          <cell r="B446" t="str">
            <v>Corpo BSCC 2,50 x 2,50 m alt. 1,00 a 2,50 m</v>
          </cell>
          <cell r="E446" t="str">
            <v>m</v>
          </cell>
          <cell r="G446">
            <v>1600.15</v>
          </cell>
          <cell r="M446">
            <v>1789.64</v>
          </cell>
          <cell r="O446">
            <v>1836.29</v>
          </cell>
          <cell r="Q446">
            <v>1810.18</v>
          </cell>
          <cell r="S446">
            <v>1842.33</v>
          </cell>
          <cell r="U446">
            <v>1840.08</v>
          </cell>
          <cell r="W446">
            <v>1865.72</v>
          </cell>
        </row>
        <row r="447">
          <cell r="A447" t="str">
            <v>2 S 04 200 08</v>
          </cell>
          <cell r="B447" t="str">
            <v>Corpo BSCC 3,00 x 3,00 m alt. 1,00 a 2,50 m</v>
          </cell>
          <cell r="E447" t="str">
            <v>m</v>
          </cell>
          <cell r="G447">
            <v>2177.2600000000002</v>
          </cell>
          <cell r="M447">
            <v>2432.6</v>
          </cell>
          <cell r="O447">
            <v>2496.2199999999998</v>
          </cell>
          <cell r="Q447">
            <v>2457.7399999999998</v>
          </cell>
          <cell r="S447">
            <v>2504.1</v>
          </cell>
          <cell r="U447">
            <v>2495.88</v>
          </cell>
          <cell r="W447">
            <v>2532.7399999999998</v>
          </cell>
        </row>
        <row r="448">
          <cell r="A448" t="str">
            <v>2 S 04 200 09</v>
          </cell>
          <cell r="B448" t="str">
            <v>Corpo BSCC 1,50 x 1,50 m alt. 2,50 a 5,00 m</v>
          </cell>
          <cell r="E448" t="str">
            <v>m</v>
          </cell>
          <cell r="G448">
            <v>812.04</v>
          </cell>
          <cell r="M448">
            <v>907.14</v>
          </cell>
          <cell r="O448">
            <v>932.05</v>
          </cell>
          <cell r="Q448">
            <v>920.31</v>
          </cell>
          <cell r="S448">
            <v>936.06</v>
          </cell>
          <cell r="U448">
            <v>937.96</v>
          </cell>
          <cell r="W448">
            <v>950.32</v>
          </cell>
        </row>
        <row r="449">
          <cell r="A449" t="str">
            <v>2 S 04 200 10</v>
          </cell>
          <cell r="B449" t="str">
            <v>Corpo BSCC 2,00 x 2,00 m alt. 2,50 a 5,00 m</v>
          </cell>
          <cell r="E449" t="str">
            <v>m</v>
          </cell>
          <cell r="G449">
            <v>1258.22</v>
          </cell>
          <cell r="M449">
            <v>1405.85</v>
          </cell>
          <cell r="O449">
            <v>1443.11</v>
          </cell>
          <cell r="Q449">
            <v>1422.47</v>
          </cell>
          <cell r="S449">
            <v>1448.93</v>
          </cell>
          <cell r="U449">
            <v>1445.79</v>
          </cell>
          <cell r="W449">
            <v>1466.53</v>
          </cell>
        </row>
        <row r="450">
          <cell r="A450" t="str">
            <v>2 S 04 200 11</v>
          </cell>
          <cell r="B450" t="str">
            <v>Corpo BSCC 2,50 x 2,50 m alt. 2,50 a 5,00 m</v>
          </cell>
          <cell r="E450" t="str">
            <v>m</v>
          </cell>
          <cell r="G450">
            <v>1840.82</v>
          </cell>
          <cell r="M450">
            <v>2060.6999999999998</v>
          </cell>
          <cell r="O450">
            <v>2118.4699999999998</v>
          </cell>
          <cell r="Q450">
            <v>2092.33</v>
          </cell>
          <cell r="S450">
            <v>2124.4699999999998</v>
          </cell>
          <cell r="U450">
            <v>2137.35</v>
          </cell>
          <cell r="W450">
            <v>2163.0100000000002</v>
          </cell>
        </row>
        <row r="451">
          <cell r="A451" t="str">
            <v>2 S 04 200 12</v>
          </cell>
          <cell r="B451" t="str">
            <v>Corpo BSCC 3,00 x 3,00 m alt. 2,50 a 5,00 m</v>
          </cell>
          <cell r="E451" t="str">
            <v>m</v>
          </cell>
          <cell r="G451">
            <v>2671.12</v>
          </cell>
          <cell r="M451">
            <v>2987.72</v>
          </cell>
          <cell r="O451">
            <v>3067.32</v>
          </cell>
          <cell r="Q451">
            <v>3021.05</v>
          </cell>
          <cell r="S451">
            <v>3077.43</v>
          </cell>
          <cell r="U451">
            <v>3070.84</v>
          </cell>
          <cell r="W451">
            <v>3115.01</v>
          </cell>
        </row>
        <row r="452">
          <cell r="A452" t="str">
            <v>2 S 04 200 13</v>
          </cell>
          <cell r="B452" t="str">
            <v>Corpo BSCC 1,50 x 1,50 m alt. 5,00 a 7,50 m</v>
          </cell>
          <cell r="E452" t="str">
            <v>m</v>
          </cell>
          <cell r="G452">
            <v>923.94</v>
          </cell>
          <cell r="M452">
            <v>1033.67</v>
          </cell>
          <cell r="O452">
            <v>1063.42</v>
          </cell>
          <cell r="Q452">
            <v>1051.6400000000001</v>
          </cell>
          <cell r="S452">
            <v>1067.3900000000001</v>
          </cell>
          <cell r="U452">
            <v>1075.8599999999999</v>
          </cell>
          <cell r="W452">
            <v>1088.24</v>
          </cell>
        </row>
        <row r="453">
          <cell r="A453" t="str">
            <v>2 S 04 200 14</v>
          </cell>
          <cell r="B453" t="str">
            <v>Corpo BSCC 2,00 x 2,00 m alt. 5,00 a 7,50 m</v>
          </cell>
          <cell r="E453" t="str">
            <v>m</v>
          </cell>
          <cell r="G453">
            <v>1411.89</v>
          </cell>
          <cell r="M453">
            <v>1578.59</v>
          </cell>
          <cell r="O453">
            <v>1623.18</v>
          </cell>
          <cell r="Q453">
            <v>1602.54</v>
          </cell>
          <cell r="S453">
            <v>1629</v>
          </cell>
          <cell r="U453">
            <v>1635.85</v>
          </cell>
          <cell r="W453">
            <v>1656.59</v>
          </cell>
        </row>
        <row r="454">
          <cell r="A454" t="str">
            <v>2 S 04 200 15</v>
          </cell>
          <cell r="B454" t="str">
            <v>Corpo BSCC 2,50 x 2,50 m alt. 5,00 a 7,50 m</v>
          </cell>
          <cell r="E454" t="str">
            <v>m</v>
          </cell>
          <cell r="G454">
            <v>2061.46</v>
          </cell>
          <cell r="M454">
            <v>2305.65</v>
          </cell>
          <cell r="O454">
            <v>2370.19</v>
          </cell>
          <cell r="Q454">
            <v>2338.27</v>
          </cell>
          <cell r="S454">
            <v>2377.92</v>
          </cell>
          <cell r="U454">
            <v>2384.9699999999998</v>
          </cell>
          <cell r="W454">
            <v>2416.08</v>
          </cell>
        </row>
        <row r="455">
          <cell r="A455" t="str">
            <v>2 S 04 200 16</v>
          </cell>
          <cell r="B455" t="str">
            <v>Corpo BSCC 3,00 x 3,00 m alt. 5,00 a 7,50 m</v>
          </cell>
          <cell r="E455" t="str">
            <v>m</v>
          </cell>
          <cell r="G455">
            <v>2921</v>
          </cell>
          <cell r="M455">
            <v>3267.57</v>
          </cell>
          <cell r="O455">
            <v>3359.73</v>
          </cell>
          <cell r="Q455">
            <v>3313.47</v>
          </cell>
          <cell r="S455">
            <v>3369.85</v>
          </cell>
          <cell r="U455">
            <v>3380.38</v>
          </cell>
          <cell r="W455">
            <v>3424.55</v>
          </cell>
        </row>
        <row r="456">
          <cell r="A456" t="str">
            <v>2 S 04 200 17</v>
          </cell>
          <cell r="B456" t="str">
            <v>Corpo BSCC 1,50 x 1,50 m alt. 7,50 a 10,00 m</v>
          </cell>
          <cell r="E456" t="str">
            <v>m</v>
          </cell>
          <cell r="G456">
            <v>1065.05</v>
          </cell>
          <cell r="M456">
            <v>1189.5999999999999</v>
          </cell>
          <cell r="O456">
            <v>1223.9100000000001</v>
          </cell>
          <cell r="Q456">
            <v>1208.22</v>
          </cell>
          <cell r="S456">
            <v>1229.0899999999999</v>
          </cell>
          <cell r="U456">
            <v>1233.51</v>
          </cell>
          <cell r="W456">
            <v>1249.5999999999999</v>
          </cell>
        </row>
        <row r="457">
          <cell r="A457" t="str">
            <v>2 S 04 200 18</v>
          </cell>
          <cell r="B457" t="str">
            <v>Corpo BSCC 2,00 x 2,00 m alt. 7,50 a 10,00 m</v>
          </cell>
          <cell r="E457" t="str">
            <v>m</v>
          </cell>
          <cell r="G457">
            <v>1592.09</v>
          </cell>
          <cell r="M457">
            <v>1778.46</v>
          </cell>
          <cell r="O457">
            <v>1828.6</v>
          </cell>
          <cell r="Q457">
            <v>1803.09</v>
          </cell>
          <cell r="S457">
            <v>1835.8</v>
          </cell>
          <cell r="U457">
            <v>1837.65</v>
          </cell>
          <cell r="W457">
            <v>1862.96</v>
          </cell>
        </row>
        <row r="458">
          <cell r="A458" t="str">
            <v>2 S 04 200 19</v>
          </cell>
          <cell r="B458" t="str">
            <v>Corpo BSCC 2,50 x 2,50 m alt. 7,50 a 10,00 m</v>
          </cell>
          <cell r="E458" t="str">
            <v>m</v>
          </cell>
          <cell r="G458">
            <v>2268.02</v>
          </cell>
          <cell r="M458">
            <v>2539.52</v>
          </cell>
          <cell r="O458">
            <v>2612.86</v>
          </cell>
          <cell r="Q458">
            <v>2580.9499999999998</v>
          </cell>
          <cell r="S458">
            <v>2620.6</v>
          </cell>
          <cell r="U458">
            <v>2639.63</v>
          </cell>
          <cell r="W458">
            <v>2670.74</v>
          </cell>
        </row>
        <row r="459">
          <cell r="A459" t="str">
            <v>2 S 04 200 20</v>
          </cell>
          <cell r="B459" t="str">
            <v>Corpo BSCC 3,00 x 3,00 m alt. 7,50 a 10,00 m</v>
          </cell>
          <cell r="E459" t="str">
            <v>m</v>
          </cell>
          <cell r="G459">
            <v>3212.14</v>
          </cell>
          <cell r="M459">
            <v>3590.38</v>
          </cell>
          <cell r="O459">
            <v>3692.26</v>
          </cell>
          <cell r="Q459">
            <v>3638.87</v>
          </cell>
          <cell r="S459">
            <v>3704.5</v>
          </cell>
          <cell r="U459">
            <v>3709.68</v>
          </cell>
          <cell r="W459">
            <v>3760.57</v>
          </cell>
        </row>
        <row r="460">
          <cell r="A460" t="str">
            <v>2 S 04 200 21</v>
          </cell>
          <cell r="B460" t="str">
            <v>Corpo BSCC 1,50 x 1,50 m alt. 10,00 a 12,50 m</v>
          </cell>
          <cell r="E460" t="str">
            <v>m</v>
          </cell>
          <cell r="G460">
            <v>1108.5</v>
          </cell>
          <cell r="M460">
            <v>1238.74</v>
          </cell>
          <cell r="O460">
            <v>1274.94</v>
          </cell>
          <cell r="Q460">
            <v>1259.25</v>
          </cell>
          <cell r="S460">
            <v>1280.1199999999999</v>
          </cell>
          <cell r="U460">
            <v>1287.1099999999999</v>
          </cell>
          <cell r="W460">
            <v>1303.19</v>
          </cell>
        </row>
        <row r="461">
          <cell r="A461" t="str">
            <v>2 S 04 200 22</v>
          </cell>
          <cell r="B461" t="str">
            <v>Corpo BSCC 2,00 x 2,00 m alt. 10,00 a 12,50 m</v>
          </cell>
          <cell r="E461" t="str">
            <v>m</v>
          </cell>
          <cell r="G461">
            <v>1730.26</v>
          </cell>
          <cell r="M461">
            <v>1934.99</v>
          </cell>
          <cell r="O461">
            <v>1990.99</v>
          </cell>
          <cell r="Q461">
            <v>1965.51</v>
          </cell>
          <cell r="S461">
            <v>1998.22</v>
          </cell>
          <cell r="U461">
            <v>2008.06</v>
          </cell>
          <cell r="W461">
            <v>2033.34</v>
          </cell>
        </row>
        <row r="462">
          <cell r="A462" t="str">
            <v>2 S 04 200 23</v>
          </cell>
          <cell r="B462" t="str">
            <v>Corpo BSCC 2,50 x 2,50 m alt. 10,00 a 12,50 m</v>
          </cell>
          <cell r="E462" t="str">
            <v>m</v>
          </cell>
          <cell r="G462">
            <v>2498.04</v>
          </cell>
          <cell r="M462">
            <v>2793.54</v>
          </cell>
          <cell r="O462">
            <v>2874.2</v>
          </cell>
          <cell r="Q462">
            <v>2835.64</v>
          </cell>
          <cell r="S462">
            <v>2883.91</v>
          </cell>
          <cell r="U462">
            <v>2895.6</v>
          </cell>
          <cell r="W462">
            <v>2932.97</v>
          </cell>
        </row>
        <row r="463">
          <cell r="A463" t="str">
            <v>2 S 04 200 24</v>
          </cell>
          <cell r="B463" t="str">
            <v>Corpo BSCC 3,00 a 3,00 m alt. 10,00 a 12,50 m</v>
          </cell>
          <cell r="E463" t="str">
            <v>m</v>
          </cell>
          <cell r="G463">
            <v>3485.15</v>
          </cell>
          <cell r="M463">
            <v>3899.1</v>
          </cell>
          <cell r="O463">
            <v>4012.73</v>
          </cell>
          <cell r="Q463">
            <v>3959.37</v>
          </cell>
          <cell r="S463">
            <v>4025</v>
          </cell>
          <cell r="U463">
            <v>4046.18</v>
          </cell>
          <cell r="W463">
            <v>4097.1000000000004</v>
          </cell>
        </row>
        <row r="464">
          <cell r="A464" t="str">
            <v>2 S 04 200 25</v>
          </cell>
          <cell r="B464" t="str">
            <v>Corpo BSCC 1,50 x 1,50 m alt. 12,50 a 15,00 m</v>
          </cell>
          <cell r="E464" t="str">
            <v>m</v>
          </cell>
          <cell r="G464">
            <v>1163.0899999999999</v>
          </cell>
          <cell r="M464">
            <v>1300.9100000000001</v>
          </cell>
          <cell r="O464">
            <v>1339.2</v>
          </cell>
          <cell r="Q464">
            <v>1323.52</v>
          </cell>
          <cell r="S464">
            <v>1344.39</v>
          </cell>
          <cell r="U464">
            <v>1354.23</v>
          </cell>
          <cell r="W464">
            <v>1370.31</v>
          </cell>
        </row>
        <row r="465">
          <cell r="A465" t="str">
            <v>2 S 04 200 26</v>
          </cell>
          <cell r="B465" t="str">
            <v>Corpo BSCC 2,00 a 2,00 m alt. 12,50 a 15,00 m</v>
          </cell>
          <cell r="E465" t="str">
            <v>m</v>
          </cell>
          <cell r="G465">
            <v>1857.78</v>
          </cell>
          <cell r="M465">
            <v>2079.34</v>
          </cell>
          <cell r="O465">
            <v>2140.7800000000002</v>
          </cell>
          <cell r="Q465">
            <v>2115.31</v>
          </cell>
          <cell r="S465">
            <v>2148.02</v>
          </cell>
          <cell r="U465">
            <v>2165.27</v>
          </cell>
          <cell r="W465">
            <v>2190.56</v>
          </cell>
        </row>
        <row r="466">
          <cell r="A466" t="str">
            <v>2 S 04 200 27</v>
          </cell>
          <cell r="B466" t="str">
            <v>Corpo BSCC 2,50 x 2,50 m alt. 12,50 a 15,00 m</v>
          </cell>
          <cell r="E466" t="str">
            <v>m</v>
          </cell>
          <cell r="G466">
            <v>2823.4</v>
          </cell>
          <cell r="M466">
            <v>3154.6</v>
          </cell>
          <cell r="O466">
            <v>3247.57</v>
          </cell>
          <cell r="Q466">
            <v>3202.75</v>
          </cell>
          <cell r="S466">
            <v>3259.16</v>
          </cell>
          <cell r="U466">
            <v>3271.29</v>
          </cell>
          <cell r="W466">
            <v>3314.57</v>
          </cell>
        </row>
        <row r="467">
          <cell r="A467" t="str">
            <v>2 S 04 200 28</v>
          </cell>
          <cell r="B467" t="str">
            <v>Corpo BSCC 3,00 x 3,00 m alt. 12,50 a 15,00 m</v>
          </cell>
          <cell r="E467" t="str">
            <v>m</v>
          </cell>
          <cell r="G467">
            <v>3775.27</v>
          </cell>
          <cell r="M467">
            <v>4219.45</v>
          </cell>
          <cell r="O467">
            <v>4343</v>
          </cell>
          <cell r="Q467">
            <v>4281.7700000000004</v>
          </cell>
          <cell r="S467">
            <v>4357.53</v>
          </cell>
          <cell r="U467">
            <v>4371.88</v>
          </cell>
          <cell r="W467">
            <v>4430.1499999999996</v>
          </cell>
        </row>
        <row r="468">
          <cell r="A468" t="str">
            <v>2 S 04 201 01</v>
          </cell>
          <cell r="B468" t="str">
            <v>Boca BSCC 1,50 x 1,50 m normal</v>
          </cell>
          <cell r="E468" t="str">
            <v>und</v>
          </cell>
          <cell r="G468">
            <v>4755.93</v>
          </cell>
          <cell r="M468">
            <v>5284.16</v>
          </cell>
          <cell r="O468">
            <v>5412.49</v>
          </cell>
          <cell r="Q468">
            <v>5346.3</v>
          </cell>
          <cell r="S468">
            <v>5440.11</v>
          </cell>
          <cell r="U468">
            <v>5543.74</v>
          </cell>
          <cell r="W468">
            <v>5613.65</v>
          </cell>
        </row>
        <row r="469">
          <cell r="A469" t="str">
            <v>2 S 04 201 02</v>
          </cell>
          <cell r="B469" t="str">
            <v>Boca BSCC 2,00 x 2,00 m normal</v>
          </cell>
          <cell r="E469" t="str">
            <v>und</v>
          </cell>
          <cell r="G469">
            <v>7436.42</v>
          </cell>
          <cell r="M469">
            <v>8265.6299999999992</v>
          </cell>
          <cell r="O469">
            <v>8475.8799999999992</v>
          </cell>
          <cell r="Q469">
            <v>8368.31</v>
          </cell>
          <cell r="S469">
            <v>8518.3700000000008</v>
          </cell>
          <cell r="U469">
            <v>8661.94</v>
          </cell>
          <cell r="W469">
            <v>8773.3700000000008</v>
          </cell>
        </row>
        <row r="470">
          <cell r="A470" t="str">
            <v>2 S 04 201 03</v>
          </cell>
          <cell r="B470" t="str">
            <v>Boca BSCC 2,50 x 2,50 m normal</v>
          </cell>
          <cell r="E470" t="str">
            <v>und</v>
          </cell>
          <cell r="G470">
            <v>10042.129999999999</v>
          </cell>
          <cell r="M470">
            <v>11159.79</v>
          </cell>
          <cell r="O470">
            <v>11448.96</v>
          </cell>
          <cell r="Q470">
            <v>11299.85</v>
          </cell>
          <cell r="S470">
            <v>11506.55</v>
          </cell>
          <cell r="U470">
            <v>11687.21</v>
          </cell>
          <cell r="W470">
            <v>11840.48</v>
          </cell>
        </row>
        <row r="471">
          <cell r="A471" t="str">
            <v>2 S 04 201 04</v>
          </cell>
          <cell r="B471" t="str">
            <v>Boca BSCC 3,00 x 3,00 m normal</v>
          </cell>
          <cell r="E471" t="str">
            <v>und</v>
          </cell>
          <cell r="G471">
            <v>14367.56</v>
          </cell>
          <cell r="M471">
            <v>15975.33</v>
          </cell>
          <cell r="O471">
            <v>16400.13</v>
          </cell>
          <cell r="Q471">
            <v>16180.92</v>
          </cell>
          <cell r="S471">
            <v>16481.59</v>
          </cell>
          <cell r="U471">
            <v>16710.14</v>
          </cell>
          <cell r="W471">
            <v>16932.48</v>
          </cell>
        </row>
        <row r="472">
          <cell r="A472" t="str">
            <v>2 S 04 201 05</v>
          </cell>
          <cell r="B472" t="str">
            <v>Boca BSCC 1,50 x 1,50 m - esc.=15</v>
          </cell>
          <cell r="E472" t="str">
            <v>und</v>
          </cell>
          <cell r="G472">
            <v>4831.17</v>
          </cell>
          <cell r="M472">
            <v>5374.49</v>
          </cell>
          <cell r="O472">
            <v>5507.51</v>
          </cell>
          <cell r="Q472">
            <v>5449.48</v>
          </cell>
          <cell r="S472">
            <v>5533.09</v>
          </cell>
          <cell r="U472">
            <v>5668.5</v>
          </cell>
          <cell r="W472">
            <v>5731.06</v>
          </cell>
        </row>
        <row r="473">
          <cell r="A473" t="str">
            <v>2 S 04 201 06</v>
          </cell>
          <cell r="B473" t="str">
            <v>Boca BSCC 2,00 x 2,00 m - esc.=15</v>
          </cell>
          <cell r="E473" t="str">
            <v>und</v>
          </cell>
          <cell r="G473">
            <v>7513.24</v>
          </cell>
          <cell r="M473">
            <v>8361.4</v>
          </cell>
          <cell r="O473">
            <v>8579.7000000000007</v>
          </cell>
          <cell r="Q473">
            <v>8482.89</v>
          </cell>
          <cell r="S473">
            <v>8618.98</v>
          </cell>
          <cell r="U473">
            <v>8801.57</v>
          </cell>
          <cell r="W473">
            <v>8902.83</v>
          </cell>
        </row>
        <row r="474">
          <cell r="A474" t="str">
            <v>2 S 04 201 07</v>
          </cell>
          <cell r="B474" t="str">
            <v>Boca BSCC 2,50 x 2,50 m - esc.=15</v>
          </cell>
          <cell r="E474" t="str">
            <v>und</v>
          </cell>
          <cell r="G474">
            <v>10563.11</v>
          </cell>
          <cell r="M474">
            <v>11755.34</v>
          </cell>
          <cell r="O474">
            <v>12065.22</v>
          </cell>
          <cell r="Q474">
            <v>11920.15</v>
          </cell>
          <cell r="S474">
            <v>12121.65</v>
          </cell>
          <cell r="U474">
            <v>12343.87</v>
          </cell>
          <cell r="W474">
            <v>12493.35</v>
          </cell>
        </row>
        <row r="475">
          <cell r="A475" t="str">
            <v>2 S 04 201 08</v>
          </cell>
          <cell r="B475" t="str">
            <v>Boca BSCC 3,00 x 3,00 m - esc.=15</v>
          </cell>
          <cell r="E475" t="str">
            <v>und</v>
          </cell>
          <cell r="G475">
            <v>15036.8</v>
          </cell>
          <cell r="M475">
            <v>16737.66</v>
          </cell>
          <cell r="O475">
            <v>17191.55</v>
          </cell>
          <cell r="Q475">
            <v>16977.810000000001</v>
          </cell>
          <cell r="S475">
            <v>17271.32</v>
          </cell>
          <cell r="U475">
            <v>17556.740000000002</v>
          </cell>
          <cell r="W475">
            <v>17773.86</v>
          </cell>
        </row>
        <row r="476">
          <cell r="A476" t="str">
            <v>2 S 04 201 09</v>
          </cell>
          <cell r="B476" t="str">
            <v>Boca BSCC 1,50 x 1,50 m - esc.=30</v>
          </cell>
          <cell r="E476" t="str">
            <v>und</v>
          </cell>
          <cell r="G476">
            <v>5268.96</v>
          </cell>
          <cell r="M476">
            <v>5861.11</v>
          </cell>
          <cell r="O476">
            <v>6004.52</v>
          </cell>
          <cell r="Q476">
            <v>5936.56</v>
          </cell>
          <cell r="S476">
            <v>6033.42</v>
          </cell>
          <cell r="U476">
            <v>6163.36</v>
          </cell>
          <cell r="W476">
            <v>6235.67</v>
          </cell>
        </row>
        <row r="477">
          <cell r="A477" t="str">
            <v>2 S 04 201 10</v>
          </cell>
          <cell r="B477" t="str">
            <v>Boca BSCC 2,00 x 2,00 m - esc.=30</v>
          </cell>
          <cell r="E477" t="str">
            <v>und</v>
          </cell>
          <cell r="G477">
            <v>8180.57</v>
          </cell>
          <cell r="M477">
            <v>9102.5300000000007</v>
          </cell>
          <cell r="O477">
            <v>9336.23</v>
          </cell>
          <cell r="Q477">
            <v>9227.4599999999991</v>
          </cell>
          <cell r="S477">
            <v>9380.2099999999991</v>
          </cell>
          <cell r="U477">
            <v>9567.2000000000007</v>
          </cell>
          <cell r="W477">
            <v>9680.7800000000007</v>
          </cell>
        </row>
        <row r="478">
          <cell r="A478" t="str">
            <v>2 S 04 201 11</v>
          </cell>
          <cell r="B478" t="str">
            <v>Boca BSCC 2,50 x 2,50 m - esc.=30</v>
          </cell>
          <cell r="E478" t="str">
            <v>und</v>
          </cell>
          <cell r="G478">
            <v>11760.2</v>
          </cell>
          <cell r="M478">
            <v>13083.6</v>
          </cell>
          <cell r="O478">
            <v>13432.34</v>
          </cell>
          <cell r="Q478">
            <v>13271.66</v>
          </cell>
          <cell r="S478">
            <v>13494.96</v>
          </cell>
          <cell r="U478">
            <v>13748.13</v>
          </cell>
          <cell r="W478">
            <v>13914.17</v>
          </cell>
        </row>
        <row r="479">
          <cell r="A479" t="str">
            <v>2 S 04 201 12</v>
          </cell>
          <cell r="B479" t="str">
            <v>Boca BSCC 3,00 x 3,00 m =esc.=30</v>
          </cell>
          <cell r="E479" t="str">
            <v>und</v>
          </cell>
          <cell r="G479">
            <v>16592.310000000001</v>
          </cell>
          <cell r="M479">
            <v>18459.98</v>
          </cell>
          <cell r="O479">
            <v>18960.41</v>
          </cell>
          <cell r="Q479">
            <v>18719.150000000001</v>
          </cell>
          <cell r="S479">
            <v>19050.23</v>
          </cell>
          <cell r="U479">
            <v>19350.740000000002</v>
          </cell>
          <cell r="W479">
            <v>19596.11</v>
          </cell>
        </row>
        <row r="480">
          <cell r="A480" t="str">
            <v>2 S 04 201 13</v>
          </cell>
          <cell r="B480" t="str">
            <v>Boca BSCC 1,50 x 1,50 m - esc.=45</v>
          </cell>
          <cell r="E480" t="str">
            <v>und</v>
          </cell>
          <cell r="G480">
            <v>6552.38</v>
          </cell>
          <cell r="M480">
            <v>7286.85</v>
          </cell>
          <cell r="O480">
            <v>7470.4</v>
          </cell>
          <cell r="Q480">
            <v>7387.86</v>
          </cell>
          <cell r="S480">
            <v>7505.62</v>
          </cell>
          <cell r="U480">
            <v>7675.99</v>
          </cell>
          <cell r="W480">
            <v>7764.1</v>
          </cell>
        </row>
        <row r="481">
          <cell r="A481" t="str">
            <v>2 S 04 201 14</v>
          </cell>
          <cell r="B481" t="str">
            <v>Boca BSCC 2,00 x 2,00 m - esc.=45</v>
          </cell>
          <cell r="E481" t="str">
            <v>und</v>
          </cell>
          <cell r="G481">
            <v>10508.8</v>
          </cell>
          <cell r="M481">
            <v>11689.34</v>
          </cell>
          <cell r="O481">
            <v>11996.21</v>
          </cell>
          <cell r="Q481">
            <v>11853.95</v>
          </cell>
          <cell r="S481">
            <v>12052.73</v>
          </cell>
          <cell r="U481">
            <v>12285.65</v>
          </cell>
          <cell r="W481">
            <v>12433.59</v>
          </cell>
        </row>
        <row r="482">
          <cell r="A482" t="str">
            <v>2 S 04 201 15</v>
          </cell>
          <cell r="B482" t="str">
            <v>Boca BSCC 2,50 x 2,50 m - esc.=45</v>
          </cell>
          <cell r="E482" t="str">
            <v>und</v>
          </cell>
          <cell r="G482">
            <v>14877.5</v>
          </cell>
          <cell r="M482">
            <v>16562.55</v>
          </cell>
          <cell r="O482">
            <v>17013.89</v>
          </cell>
          <cell r="Q482">
            <v>16816.39</v>
          </cell>
          <cell r="S482">
            <v>17090.09</v>
          </cell>
          <cell r="U482">
            <v>17423.62</v>
          </cell>
          <cell r="W482">
            <v>17627.03</v>
          </cell>
        </row>
        <row r="483">
          <cell r="A483" t="str">
            <v>2 S 04 201 16</v>
          </cell>
          <cell r="B483" t="str">
            <v>Boca BSCC 3,00 x 3,00 m - esc.=45</v>
          </cell>
          <cell r="E483" t="str">
            <v>und</v>
          </cell>
          <cell r="G483">
            <v>20911.740000000002</v>
          </cell>
          <cell r="M483">
            <v>23280.12</v>
          </cell>
          <cell r="O483">
            <v>23924.55</v>
          </cell>
          <cell r="Q483">
            <v>23632.47</v>
          </cell>
          <cell r="S483">
            <v>24032.95</v>
          </cell>
          <cell r="U483">
            <v>24445.99</v>
          </cell>
          <cell r="W483">
            <v>24742.81</v>
          </cell>
        </row>
        <row r="484">
          <cell r="A484" t="str">
            <v>2 S 04 210 01</v>
          </cell>
          <cell r="B484" t="str">
            <v>Corpo BDCC 1,50 x 1,50 m alt. 0 a 1,00 m</v>
          </cell>
          <cell r="E484" t="str">
            <v>m</v>
          </cell>
          <cell r="G484">
            <v>1435.35</v>
          </cell>
          <cell r="M484">
            <v>1603.8</v>
          </cell>
          <cell r="O484">
            <v>1647.9</v>
          </cell>
          <cell r="Q484">
            <v>1625.92</v>
          </cell>
          <cell r="S484">
            <v>1654.01</v>
          </cell>
          <cell r="U484">
            <v>1656.74</v>
          </cell>
          <cell r="W484">
            <v>1678.92</v>
          </cell>
        </row>
        <row r="485">
          <cell r="A485" t="str">
            <v>2 S 04 210 02</v>
          </cell>
          <cell r="B485" t="str">
            <v>Corpo BDCC 2,00 x 2,00 m alt. 0 a 1,00 m</v>
          </cell>
          <cell r="E485" t="str">
            <v>m</v>
          </cell>
          <cell r="G485">
            <v>2077.38</v>
          </cell>
          <cell r="M485">
            <v>2327.19</v>
          </cell>
          <cell r="O485">
            <v>2391.0500000000002</v>
          </cell>
          <cell r="Q485">
            <v>2362.67</v>
          </cell>
          <cell r="S485">
            <v>2397.23</v>
          </cell>
          <cell r="U485">
            <v>2413.27</v>
          </cell>
          <cell r="W485">
            <v>2441.2399999999998</v>
          </cell>
        </row>
        <row r="486">
          <cell r="A486" t="str">
            <v>2 S 04 210 03</v>
          </cell>
          <cell r="B486" t="str">
            <v>Corpo BDCC 2,50 x 2,50 m alt. 0 a 1,00 m</v>
          </cell>
          <cell r="E486" t="str">
            <v>m</v>
          </cell>
          <cell r="G486">
            <v>2612.2399999999998</v>
          </cell>
          <cell r="M486">
            <v>2930.38</v>
          </cell>
          <cell r="O486">
            <v>3013.05</v>
          </cell>
          <cell r="Q486">
            <v>2968.65</v>
          </cell>
          <cell r="S486">
            <v>3013.97</v>
          </cell>
          <cell r="U486">
            <v>3032.39</v>
          </cell>
          <cell r="W486">
            <v>3069.47</v>
          </cell>
        </row>
        <row r="487">
          <cell r="A487" t="str">
            <v>2 S 04 210 04</v>
          </cell>
          <cell r="B487" t="str">
            <v>Corpo BDCC 3,00 x 3,00 m alt. 0 a 1,00</v>
          </cell>
          <cell r="E487" t="str">
            <v>m</v>
          </cell>
          <cell r="G487">
            <v>3605.28</v>
          </cell>
          <cell r="M487">
            <v>4040.07</v>
          </cell>
          <cell r="O487">
            <v>4144.82</v>
          </cell>
          <cell r="Q487">
            <v>4087.18</v>
          </cell>
          <cell r="S487">
            <v>4152.3100000000004</v>
          </cell>
          <cell r="U487">
            <v>4160.57</v>
          </cell>
          <cell r="W487">
            <v>4214.0200000000004</v>
          </cell>
        </row>
        <row r="488">
          <cell r="A488" t="str">
            <v>2 S 04 210 05</v>
          </cell>
          <cell r="B488" t="str">
            <v>Corpo BDCC 1,50 x 1,50 m alt. 1,00 a 2,50 m</v>
          </cell>
          <cell r="E488" t="str">
            <v>m</v>
          </cell>
          <cell r="G488">
            <v>1266.46</v>
          </cell>
          <cell r="M488">
            <v>1414.53</v>
          </cell>
          <cell r="O488">
            <v>1450.24</v>
          </cell>
          <cell r="Q488">
            <v>1428.3</v>
          </cell>
          <cell r="S488">
            <v>1456.38</v>
          </cell>
          <cell r="U488">
            <v>1447.7</v>
          </cell>
          <cell r="W488">
            <v>1469.85</v>
          </cell>
        </row>
        <row r="489">
          <cell r="A489" t="str">
            <v>2 S 04 210 06</v>
          </cell>
          <cell r="B489" t="str">
            <v>Corpo BDCC 2,00 x 2,00 m alt. 1,00 a 2,50 m</v>
          </cell>
          <cell r="E489" t="str">
            <v>m</v>
          </cell>
          <cell r="G489">
            <v>1850.42</v>
          </cell>
          <cell r="M489">
            <v>2069.7600000000002</v>
          </cell>
          <cell r="O489">
            <v>2123.17</v>
          </cell>
          <cell r="Q489">
            <v>2093.6799999999998</v>
          </cell>
          <cell r="S489">
            <v>2129.73</v>
          </cell>
          <cell r="U489">
            <v>2128.46</v>
          </cell>
          <cell r="W489">
            <v>2157.56</v>
          </cell>
        </row>
        <row r="490">
          <cell r="A490" t="str">
            <v>2 S 04 210 07</v>
          </cell>
          <cell r="B490" t="str">
            <v>Corpo BDCC 2,50 x 2,50 m alt. 1,00 a 2,50 m</v>
          </cell>
          <cell r="E490" t="str">
            <v>m</v>
          </cell>
          <cell r="G490">
            <v>2493.54</v>
          </cell>
          <cell r="M490">
            <v>2792.54</v>
          </cell>
          <cell r="O490">
            <v>2864.59</v>
          </cell>
          <cell r="Q490">
            <v>2825.63</v>
          </cell>
          <cell r="S490">
            <v>2870.67</v>
          </cell>
          <cell r="U490">
            <v>2875.77</v>
          </cell>
          <cell r="W490">
            <v>2912.87</v>
          </cell>
        </row>
        <row r="491">
          <cell r="A491" t="str">
            <v>2 S 04 210 08</v>
          </cell>
          <cell r="B491" t="str">
            <v>Corpo BDCC 3,00 x 3,00 m alt. 1,00 a 2,50 m</v>
          </cell>
          <cell r="E491" t="str">
            <v>m</v>
          </cell>
          <cell r="G491">
            <v>3424.26</v>
          </cell>
          <cell r="M491">
            <v>3835.86</v>
          </cell>
          <cell r="O491">
            <v>3930.89</v>
          </cell>
          <cell r="Q491">
            <v>3871.63</v>
          </cell>
          <cell r="S491">
            <v>3938.9</v>
          </cell>
          <cell r="U491">
            <v>3929.48</v>
          </cell>
          <cell r="W491">
            <v>3984.55</v>
          </cell>
        </row>
        <row r="492">
          <cell r="A492" t="str">
            <v>2 S 04 210 09</v>
          </cell>
          <cell r="B492" t="str">
            <v>Corpo BDCC 1,50 x 1,50 m alt. 2,50 a 5,00 m</v>
          </cell>
          <cell r="E492" t="str">
            <v>m</v>
          </cell>
          <cell r="G492">
            <v>1348.61</v>
          </cell>
          <cell r="M492">
            <v>1506.45</v>
          </cell>
          <cell r="O492">
            <v>1546.34</v>
          </cell>
          <cell r="Q492">
            <v>1524.4</v>
          </cell>
          <cell r="S492">
            <v>1552.48</v>
          </cell>
          <cell r="U492">
            <v>1549.51</v>
          </cell>
          <cell r="W492">
            <v>1571.66</v>
          </cell>
        </row>
        <row r="493">
          <cell r="A493" t="str">
            <v>2 S 04 210 10</v>
          </cell>
          <cell r="B493" t="str">
            <v>Corpo BDCC 2,00 x 2,00 m alt. 2,50 a 5,00 m</v>
          </cell>
          <cell r="E493" t="str">
            <v>m</v>
          </cell>
          <cell r="G493">
            <v>2092.9299999999998</v>
          </cell>
          <cell r="M493">
            <v>2343.35</v>
          </cell>
          <cell r="O493">
            <v>2407.67</v>
          </cell>
          <cell r="Q493">
            <v>2378.15</v>
          </cell>
          <cell r="S493">
            <v>2414.1999999999998</v>
          </cell>
          <cell r="U493">
            <v>2427.7800000000002</v>
          </cell>
          <cell r="W493">
            <v>2456.89</v>
          </cell>
        </row>
        <row r="494">
          <cell r="A494" t="str">
            <v>2 S 04 210 11</v>
          </cell>
          <cell r="B494" t="str">
            <v>Corpo BDCC 2,50 x 2,50 m alt. 2,50 a 5,00 m</v>
          </cell>
          <cell r="E494" t="str">
            <v>m</v>
          </cell>
          <cell r="G494">
            <v>2912.78</v>
          </cell>
          <cell r="M494">
            <v>3259.56</v>
          </cell>
          <cell r="O494">
            <v>3344.94</v>
          </cell>
          <cell r="Q494">
            <v>3296.39</v>
          </cell>
          <cell r="S494">
            <v>3353.82</v>
          </cell>
          <cell r="U494">
            <v>3352.2</v>
          </cell>
          <cell r="W494">
            <v>3398.31</v>
          </cell>
        </row>
        <row r="495">
          <cell r="A495" t="str">
            <v>2 S 04 210 12</v>
          </cell>
          <cell r="B495" t="str">
            <v>Corpo BDCC 3,00 x 3,00 m alt. 2,50 a 5,00 m</v>
          </cell>
          <cell r="E495" t="str">
            <v>m</v>
          </cell>
          <cell r="G495">
            <v>3803.79</v>
          </cell>
          <cell r="M495">
            <v>4258.25</v>
          </cell>
          <cell r="O495">
            <v>4362.68</v>
          </cell>
          <cell r="Q495">
            <v>4291.71</v>
          </cell>
          <cell r="S495">
            <v>4374.1099999999997</v>
          </cell>
          <cell r="U495">
            <v>4347.1400000000003</v>
          </cell>
          <cell r="W495">
            <v>4413.2</v>
          </cell>
        </row>
        <row r="496">
          <cell r="A496" t="str">
            <v>2 S 04 210 13</v>
          </cell>
          <cell r="B496" t="str">
            <v>Corpo BDCC 1,50 x 1,50 m alt. 5,00 a 7,50 m</v>
          </cell>
          <cell r="E496" t="str">
            <v>m</v>
          </cell>
          <cell r="G496">
            <v>1531.56</v>
          </cell>
          <cell r="M496">
            <v>1712.57</v>
          </cell>
          <cell r="O496">
            <v>1760.86</v>
          </cell>
          <cell r="Q496">
            <v>1738.89</v>
          </cell>
          <cell r="S496">
            <v>1766.97</v>
          </cell>
          <cell r="U496">
            <v>1775.41</v>
          </cell>
          <cell r="W496">
            <v>1797.59</v>
          </cell>
        </row>
        <row r="497">
          <cell r="A497" t="str">
            <v>2 S 04 210 14</v>
          </cell>
          <cell r="B497" t="str">
            <v>Corpo BDCC 2,00 a 2,00 m alt. 5,00 a 7,50 m</v>
          </cell>
          <cell r="E497" t="str">
            <v>m</v>
          </cell>
          <cell r="G497">
            <v>2420.3200000000002</v>
          </cell>
          <cell r="M497">
            <v>2705.61</v>
          </cell>
          <cell r="O497">
            <v>2780.87</v>
          </cell>
          <cell r="Q497">
            <v>2742.38</v>
          </cell>
          <cell r="S497">
            <v>2789.83</v>
          </cell>
          <cell r="U497">
            <v>2795.42</v>
          </cell>
          <cell r="W497">
            <v>2832.8</v>
          </cell>
        </row>
        <row r="498">
          <cell r="A498" t="str">
            <v>2 S 04 210 15</v>
          </cell>
          <cell r="B498" t="str">
            <v>Corpo BDCC 2,50 x 2,50 m alt. 5,00 a 7,50 m</v>
          </cell>
          <cell r="E498" t="str">
            <v>m</v>
          </cell>
          <cell r="G498">
            <v>3307.6</v>
          </cell>
          <cell r="M498">
            <v>3706.58</v>
          </cell>
          <cell r="O498">
            <v>3808.73</v>
          </cell>
          <cell r="Q498">
            <v>3760.16</v>
          </cell>
          <cell r="S498">
            <v>3817.59</v>
          </cell>
          <cell r="U498">
            <v>3838.8</v>
          </cell>
          <cell r="W498">
            <v>3884.94</v>
          </cell>
        </row>
        <row r="499">
          <cell r="A499" t="str">
            <v>2 S 04 210 16</v>
          </cell>
          <cell r="B499" t="str">
            <v>Corpo BDCC 3,00 x 3,00 m alt. 5,00 a 7,50 m</v>
          </cell>
          <cell r="E499" t="str">
            <v>m</v>
          </cell>
          <cell r="G499">
            <v>4530.1000000000004</v>
          </cell>
          <cell r="M499">
            <v>5076.38</v>
          </cell>
          <cell r="O499">
            <v>5214.3500000000004</v>
          </cell>
          <cell r="Q499">
            <v>5143.3599999999997</v>
          </cell>
          <cell r="S499">
            <v>5225.7700000000004</v>
          </cell>
          <cell r="U499">
            <v>5244.44</v>
          </cell>
          <cell r="W499">
            <v>5310.52</v>
          </cell>
        </row>
        <row r="500">
          <cell r="A500" t="str">
            <v>2 S 04 210 17</v>
          </cell>
          <cell r="B500" t="str">
            <v>Corpo BDCC 1,50 x 1,50 m alt. 7,50 a 10,00 m</v>
          </cell>
          <cell r="E500" t="str">
            <v>m</v>
          </cell>
          <cell r="G500">
            <v>1684.46</v>
          </cell>
          <cell r="M500">
            <v>1887.24</v>
          </cell>
          <cell r="O500">
            <v>1941.68</v>
          </cell>
          <cell r="Q500">
            <v>1920.49</v>
          </cell>
          <cell r="S500">
            <v>1948.57</v>
          </cell>
          <cell r="U500">
            <v>1965.74</v>
          </cell>
          <cell r="W500">
            <v>1987.42</v>
          </cell>
        </row>
        <row r="501">
          <cell r="A501" t="str">
            <v>2 S 04 210 18</v>
          </cell>
          <cell r="B501" t="str">
            <v>Corpo BDCC 2,00 x 2,00 m alt. 7,50 a 10,00 m</v>
          </cell>
          <cell r="E501" t="str">
            <v>m</v>
          </cell>
          <cell r="G501">
            <v>2772.85</v>
          </cell>
          <cell r="M501">
            <v>3106.64</v>
          </cell>
          <cell r="O501">
            <v>3195.72</v>
          </cell>
          <cell r="Q501">
            <v>3157.25</v>
          </cell>
          <cell r="S501">
            <v>3204.7</v>
          </cell>
          <cell r="U501">
            <v>3229.11</v>
          </cell>
          <cell r="W501">
            <v>3266.49</v>
          </cell>
        </row>
        <row r="502">
          <cell r="A502" t="str">
            <v>2 S 04 210 19</v>
          </cell>
          <cell r="B502" t="str">
            <v>Corpo BDCC 2,50 x 2,50 m alt. 7,50 a 10,00 m</v>
          </cell>
          <cell r="E502" t="str">
            <v>m</v>
          </cell>
          <cell r="G502">
            <v>3555.14</v>
          </cell>
          <cell r="M502">
            <v>3979.08</v>
          </cell>
          <cell r="O502">
            <v>4089.68</v>
          </cell>
          <cell r="Q502">
            <v>4034.6</v>
          </cell>
          <cell r="S502">
            <v>4104.91</v>
          </cell>
          <cell r="U502">
            <v>4113.37</v>
          </cell>
          <cell r="W502">
            <v>4166.66</v>
          </cell>
        </row>
        <row r="503">
          <cell r="A503" t="str">
            <v>2 S 04 210 20</v>
          </cell>
          <cell r="B503" t="str">
            <v>Corpo BDCC 3,00 x 3,00 m alt. 7,50 a 10,00 m</v>
          </cell>
          <cell r="E503" t="str">
            <v>m</v>
          </cell>
          <cell r="G503">
            <v>5072.99</v>
          </cell>
          <cell r="M503">
            <v>5676.92</v>
          </cell>
          <cell r="O503">
            <v>5832.59</v>
          </cell>
          <cell r="Q503">
            <v>5746.52</v>
          </cell>
          <cell r="S503">
            <v>5848.22</v>
          </cell>
          <cell r="U503">
            <v>5852.27</v>
          </cell>
          <cell r="W503">
            <v>5932.37</v>
          </cell>
        </row>
        <row r="504">
          <cell r="A504" t="str">
            <v>2 S 04 210 21</v>
          </cell>
          <cell r="B504" t="str">
            <v>Corpo BDCC 1,50 x 1,50 m alt. 10,00 a 12,50 m</v>
          </cell>
          <cell r="E504" t="str">
            <v>m</v>
          </cell>
          <cell r="G504">
            <v>1901.48</v>
          </cell>
          <cell r="M504">
            <v>2125.73</v>
          </cell>
          <cell r="O504">
            <v>2186.4499999999998</v>
          </cell>
          <cell r="Q504">
            <v>2157.29</v>
          </cell>
          <cell r="S504">
            <v>2194.63</v>
          </cell>
          <cell r="U504">
            <v>2201.42</v>
          </cell>
          <cell r="W504">
            <v>2230.31</v>
          </cell>
        </row>
        <row r="505">
          <cell r="A505" t="str">
            <v>2 S 04 210 22</v>
          </cell>
          <cell r="B505" t="str">
            <v>Corpo BDCC 2,00 x 2,00 m alt. 10,00 a 12,50 m</v>
          </cell>
          <cell r="E505" t="str">
            <v>m</v>
          </cell>
          <cell r="G505">
            <v>3036.29</v>
          </cell>
          <cell r="M505">
            <v>3396.59</v>
          </cell>
          <cell r="O505">
            <v>3493.64</v>
          </cell>
          <cell r="Q505">
            <v>3446.46</v>
          </cell>
          <cell r="S505">
            <v>3505.15</v>
          </cell>
          <cell r="U505">
            <v>3517.84</v>
          </cell>
          <cell r="W505">
            <v>3563.39</v>
          </cell>
        </row>
        <row r="506">
          <cell r="A506" t="str">
            <v>2 S 04 210 23</v>
          </cell>
          <cell r="B506" t="str">
            <v>Corpo BDCC 2,50 x 2,50 m alt. 10,00 a 12,50 m</v>
          </cell>
          <cell r="E506" t="str">
            <v>m</v>
          </cell>
          <cell r="G506">
            <v>4013.83</v>
          </cell>
          <cell r="M506">
            <v>4498.04</v>
          </cell>
          <cell r="O506">
            <v>4625.7</v>
          </cell>
          <cell r="Q506">
            <v>4567.17</v>
          </cell>
          <cell r="S506">
            <v>4637.47</v>
          </cell>
          <cell r="U506">
            <v>4667.57</v>
          </cell>
          <cell r="W506">
            <v>4723.07</v>
          </cell>
        </row>
        <row r="507">
          <cell r="A507" t="str">
            <v>2 S 04 210 24</v>
          </cell>
          <cell r="B507" t="str">
            <v>Corpo BDCC 3,00 x 3,00 m alt. 10,00 a 12,50 m</v>
          </cell>
          <cell r="E507" t="str">
            <v>m</v>
          </cell>
          <cell r="G507">
            <v>5664.79</v>
          </cell>
          <cell r="M507">
            <v>6347.64</v>
          </cell>
          <cell r="O507">
            <v>6528.06</v>
          </cell>
          <cell r="Q507">
            <v>6441.97</v>
          </cell>
          <cell r="S507">
            <v>6543.67</v>
          </cell>
          <cell r="U507">
            <v>6581.38</v>
          </cell>
          <cell r="W507">
            <v>6661.51</v>
          </cell>
        </row>
        <row r="508">
          <cell r="A508" t="str">
            <v>2 S 04 210 25</v>
          </cell>
          <cell r="B508" t="str">
            <v>Corpo BDCC 1,50 x 1,50 m alt. 12,50 a 15,00 m</v>
          </cell>
          <cell r="E508" t="str">
            <v>m</v>
          </cell>
          <cell r="G508">
            <v>2022.91</v>
          </cell>
          <cell r="M508">
            <v>2264.92</v>
          </cell>
          <cell r="O508">
            <v>2329.8000000000002</v>
          </cell>
          <cell r="Q508">
            <v>2300.71</v>
          </cell>
          <cell r="S508">
            <v>2338.06</v>
          </cell>
          <cell r="U508">
            <v>2350.54</v>
          </cell>
          <cell r="W508">
            <v>2379.39</v>
          </cell>
        </row>
        <row r="509">
          <cell r="A509" t="str">
            <v>2 S 04 210 26</v>
          </cell>
          <cell r="B509" t="str">
            <v>Corpo BDCC 2,00 x 2,00 m alt. 12,50 a 15,00 m</v>
          </cell>
          <cell r="E509" t="str">
            <v>m</v>
          </cell>
          <cell r="G509">
            <v>3112.23</v>
          </cell>
          <cell r="M509">
            <v>3482.64</v>
          </cell>
          <cell r="O509">
            <v>3582.84</v>
          </cell>
          <cell r="Q509">
            <v>3535.62</v>
          </cell>
          <cell r="S509">
            <v>3594.32</v>
          </cell>
          <cell r="U509">
            <v>3611.29</v>
          </cell>
          <cell r="W509">
            <v>3656.87</v>
          </cell>
        </row>
        <row r="510">
          <cell r="A510" t="str">
            <v>2 S 04 210 27</v>
          </cell>
          <cell r="B510" t="str">
            <v>Corpo BDCC 2,50 x 2,50 m alt. 12,50 a 15,00 m</v>
          </cell>
          <cell r="E510" t="str">
            <v>m</v>
          </cell>
          <cell r="G510">
            <v>4382.0200000000004</v>
          </cell>
          <cell r="M510">
            <v>4915.26</v>
          </cell>
          <cell r="O510">
            <v>5058.41</v>
          </cell>
          <cell r="Q510">
            <v>4999.93</v>
          </cell>
          <cell r="S510">
            <v>5070.2299999999996</v>
          </cell>
          <cell r="U510">
            <v>5121.43</v>
          </cell>
          <cell r="W510">
            <v>5176.91</v>
          </cell>
        </row>
        <row r="511">
          <cell r="A511" t="str">
            <v>2 S 04 210 28</v>
          </cell>
          <cell r="B511" t="str">
            <v>Corpo BDCC 3,00 x 3,00 m alt. 12,50 a 15,00 m</v>
          </cell>
          <cell r="E511" t="str">
            <v>m</v>
          </cell>
          <cell r="G511">
            <v>5650.85</v>
          </cell>
          <cell r="M511">
            <v>6330.24</v>
          </cell>
          <cell r="O511">
            <v>6511.08</v>
          </cell>
          <cell r="Q511">
            <v>6424.99</v>
          </cell>
          <cell r="S511">
            <v>6526.69</v>
          </cell>
          <cell r="U511">
            <v>6564.97</v>
          </cell>
          <cell r="W511">
            <v>6645.1</v>
          </cell>
        </row>
        <row r="512">
          <cell r="A512" t="str">
            <v>2 S 04 211 01</v>
          </cell>
          <cell r="B512" t="str">
            <v>Boca BDCC 1,50 x 1,50 m normal</v>
          </cell>
          <cell r="E512" t="str">
            <v>und</v>
          </cell>
          <cell r="G512">
            <v>5519.25</v>
          </cell>
          <cell r="M512">
            <v>6136.6</v>
          </cell>
          <cell r="O512">
            <v>6291.38</v>
          </cell>
          <cell r="Q512">
            <v>6219.01</v>
          </cell>
          <cell r="S512">
            <v>6321.6</v>
          </cell>
          <cell r="U512">
            <v>6455.3</v>
          </cell>
          <cell r="W512">
            <v>6531.89</v>
          </cell>
        </row>
        <row r="513">
          <cell r="A513" t="str">
            <v>2 S 04 211 02</v>
          </cell>
          <cell r="B513" t="str">
            <v>Boca BDCC 2,00 x 2,00 m normal</v>
          </cell>
          <cell r="E513" t="str">
            <v>und</v>
          </cell>
          <cell r="G513">
            <v>8616.7900000000009</v>
          </cell>
          <cell r="M513">
            <v>9579.1299999999992</v>
          </cell>
          <cell r="O513">
            <v>9830.24</v>
          </cell>
          <cell r="Q513">
            <v>9705.02</v>
          </cell>
          <cell r="S513">
            <v>9878.4500000000007</v>
          </cell>
          <cell r="U513">
            <v>10041.209999999999</v>
          </cell>
          <cell r="W513">
            <v>10169.99</v>
          </cell>
        </row>
        <row r="514">
          <cell r="A514" t="str">
            <v>2 S 04 211 03</v>
          </cell>
          <cell r="B514" t="str">
            <v>Boca BDCC 2,50 x 2,50 m normal</v>
          </cell>
          <cell r="E514" t="str">
            <v>und</v>
          </cell>
          <cell r="G514">
            <v>12113.36</v>
          </cell>
          <cell r="M514">
            <v>13466.77</v>
          </cell>
          <cell r="O514">
            <v>13824.95</v>
          </cell>
          <cell r="Q514">
            <v>13641</v>
          </cell>
          <cell r="S514">
            <v>13893.47</v>
          </cell>
          <cell r="U514">
            <v>14091.14</v>
          </cell>
          <cell r="W514">
            <v>14278.12</v>
          </cell>
        </row>
        <row r="515">
          <cell r="A515" t="str">
            <v>2 S 04 211 04</v>
          </cell>
          <cell r="B515" t="str">
            <v>Boca BDCC 3,00 x 3,00 m normal</v>
          </cell>
          <cell r="E515" t="str">
            <v>und</v>
          </cell>
          <cell r="G515">
            <v>17590.990000000002</v>
          </cell>
          <cell r="M515">
            <v>19568.900000000001</v>
          </cell>
          <cell r="O515">
            <v>20105.54</v>
          </cell>
          <cell r="Q515">
            <v>19834.14</v>
          </cell>
          <cell r="S515">
            <v>20202.88</v>
          </cell>
          <cell r="U515">
            <v>20463.11</v>
          </cell>
          <cell r="W515">
            <v>20735.5</v>
          </cell>
        </row>
        <row r="516">
          <cell r="A516" t="str">
            <v>2 S 04 211 05</v>
          </cell>
          <cell r="B516" t="str">
            <v>Boca BDCC 1,50 x 1,50 m esc.=15</v>
          </cell>
          <cell r="E516" t="str">
            <v>und</v>
          </cell>
          <cell r="G516">
            <v>6055.88</v>
          </cell>
          <cell r="M516">
            <v>6734.38</v>
          </cell>
          <cell r="O516">
            <v>6905.86</v>
          </cell>
          <cell r="Q516">
            <v>6827.12</v>
          </cell>
          <cell r="S516">
            <v>6938.57</v>
          </cell>
          <cell r="U516">
            <v>7086.82</v>
          </cell>
          <cell r="W516">
            <v>7170.11</v>
          </cell>
        </row>
        <row r="517">
          <cell r="A517" t="str">
            <v>2 S 04 211 06</v>
          </cell>
          <cell r="B517" t="str">
            <v>Boca BDCC 2,00 x 2,00 m esc=15</v>
          </cell>
          <cell r="E517" t="str">
            <v>und</v>
          </cell>
          <cell r="G517">
            <v>9476.2000000000007</v>
          </cell>
          <cell r="M517">
            <v>10538.22</v>
          </cell>
          <cell r="O517">
            <v>10814.78</v>
          </cell>
          <cell r="Q517">
            <v>10680.08</v>
          </cell>
          <cell r="S517">
            <v>10866.96</v>
          </cell>
          <cell r="U517">
            <v>11054.28</v>
          </cell>
          <cell r="W517">
            <v>11193.21</v>
          </cell>
        </row>
        <row r="518">
          <cell r="A518" t="str">
            <v>2 S 04 211 07</v>
          </cell>
          <cell r="B518" t="str">
            <v>Boca BDCC 2,50 x 2,50 m esc=15</v>
          </cell>
          <cell r="E518" t="str">
            <v>und</v>
          </cell>
          <cell r="G518">
            <v>13044.59</v>
          </cell>
          <cell r="M518">
            <v>14507.72</v>
          </cell>
          <cell r="O518">
            <v>14896.79</v>
          </cell>
          <cell r="Q518">
            <v>14708.78</v>
          </cell>
          <cell r="S518">
            <v>14967.91</v>
          </cell>
          <cell r="U518">
            <v>15214.85</v>
          </cell>
          <cell r="W518">
            <v>15407.25</v>
          </cell>
        </row>
        <row r="519">
          <cell r="A519" t="str">
            <v>2 S 04 211 08</v>
          </cell>
          <cell r="B519" t="str">
            <v>Boca BDCC 3,00 x 3,00 m esc=15</v>
          </cell>
          <cell r="E519" t="str">
            <v>und</v>
          </cell>
          <cell r="G519">
            <v>18866.52</v>
          </cell>
          <cell r="M519">
            <v>20997.27</v>
          </cell>
          <cell r="O519">
            <v>21578.83</v>
          </cell>
          <cell r="Q519">
            <v>21303.93</v>
          </cell>
          <cell r="S519">
            <v>21678.89</v>
          </cell>
          <cell r="U519">
            <v>22012.400000000001</v>
          </cell>
          <cell r="W519">
            <v>22290.06</v>
          </cell>
        </row>
        <row r="520">
          <cell r="A520" t="str">
            <v>2 S 04 211 09</v>
          </cell>
          <cell r="B520" t="str">
            <v>Boca BDCC 1,50 x 1,50 m - esc.=30</v>
          </cell>
          <cell r="E520" t="str">
            <v>und</v>
          </cell>
          <cell r="G520">
            <v>6267.99</v>
          </cell>
          <cell r="M520">
            <v>6945.62</v>
          </cell>
          <cell r="O520">
            <v>7125.6</v>
          </cell>
          <cell r="Q520">
            <v>7036.58</v>
          </cell>
          <cell r="S520">
            <v>7162.29</v>
          </cell>
          <cell r="U520">
            <v>7307.5</v>
          </cell>
          <cell r="W520">
            <v>7401.37</v>
          </cell>
        </row>
        <row r="521">
          <cell r="A521" t="str">
            <v>2 S 04 211 10</v>
          </cell>
          <cell r="B521" t="str">
            <v>Boca BDCC 2,00 x 2,00 m esc=30</v>
          </cell>
          <cell r="E521" t="str">
            <v>und</v>
          </cell>
          <cell r="G521">
            <v>10202.17</v>
          </cell>
          <cell r="M521">
            <v>11344.01</v>
          </cell>
          <cell r="O521">
            <v>11637.63</v>
          </cell>
          <cell r="Q521">
            <v>11490.92</v>
          </cell>
          <cell r="S521">
            <v>11695.46</v>
          </cell>
          <cell r="U521">
            <v>11890.39</v>
          </cell>
          <cell r="W521">
            <v>12042.1</v>
          </cell>
        </row>
        <row r="522">
          <cell r="A522" t="str">
            <v>2 S 04 211 11</v>
          </cell>
          <cell r="B522" t="str">
            <v>Boca BDCC 2,50 x 2,50 m esc.=30</v>
          </cell>
          <cell r="E522" t="str">
            <v>und</v>
          </cell>
          <cell r="G522">
            <v>13841.87</v>
          </cell>
          <cell r="M522">
            <v>15413.26</v>
          </cell>
          <cell r="O522">
            <v>15837.81</v>
          </cell>
          <cell r="Q522">
            <v>15651.43</v>
          </cell>
          <cell r="S522">
            <v>15908.21</v>
          </cell>
          <cell r="U522">
            <v>16205.34</v>
          </cell>
          <cell r="W522">
            <v>16396.03</v>
          </cell>
        </row>
        <row r="523">
          <cell r="A523" t="str">
            <v>2 S 04 211 12</v>
          </cell>
          <cell r="B523" t="str">
            <v>Boca BDCC 3,00 x 3,00 m esc=30</v>
          </cell>
          <cell r="E523" t="str">
            <v>und</v>
          </cell>
          <cell r="G523">
            <v>21404.79</v>
          </cell>
          <cell r="M523">
            <v>23832.080000000002</v>
          </cell>
          <cell r="O523">
            <v>24495.89</v>
          </cell>
          <cell r="Q523">
            <v>24190.61</v>
          </cell>
          <cell r="S523">
            <v>24607.08</v>
          </cell>
          <cell r="U523">
            <v>25002.76</v>
          </cell>
          <cell r="W523">
            <v>25311.17</v>
          </cell>
        </row>
        <row r="524">
          <cell r="A524" t="str">
            <v>2 S 04 211 13</v>
          </cell>
          <cell r="B524" t="str">
            <v>Boca BDCC 1,50 x 1,50 m esc=45</v>
          </cell>
          <cell r="E524" t="str">
            <v>und</v>
          </cell>
          <cell r="G524">
            <v>8137.88</v>
          </cell>
          <cell r="M524">
            <v>9047.65</v>
          </cell>
          <cell r="O524">
            <v>9276.3700000000008</v>
          </cell>
          <cell r="Q524">
            <v>9167.41</v>
          </cell>
          <cell r="S524">
            <v>9321.26</v>
          </cell>
          <cell r="U524">
            <v>9509.9</v>
          </cell>
          <cell r="W524">
            <v>9624.77</v>
          </cell>
        </row>
        <row r="525">
          <cell r="A525" t="str">
            <v>2 S 04 211 14</v>
          </cell>
          <cell r="B525" t="str">
            <v>Boca BDCC 2,00 x 2,00 m esc=45</v>
          </cell>
          <cell r="E525" t="str">
            <v>und</v>
          </cell>
          <cell r="G525">
            <v>12979.58</v>
          </cell>
          <cell r="M525">
            <v>14440.53</v>
          </cell>
          <cell r="O525">
            <v>14818.75</v>
          </cell>
          <cell r="Q525">
            <v>14635.76</v>
          </cell>
          <cell r="S525">
            <v>14889.56</v>
          </cell>
          <cell r="U525">
            <v>15146.61</v>
          </cell>
          <cell r="W525">
            <v>15335.29</v>
          </cell>
        </row>
        <row r="526">
          <cell r="A526" t="str">
            <v>2 S 04 211 15</v>
          </cell>
          <cell r="B526" t="str">
            <v>Boca BDCC 2,50 x 2,50 m esc=45</v>
          </cell>
          <cell r="E526" t="str">
            <v>und</v>
          </cell>
          <cell r="G526">
            <v>18676.72</v>
          </cell>
          <cell r="M526">
            <v>20788.240000000002</v>
          </cell>
          <cell r="O526">
            <v>21354.27</v>
          </cell>
          <cell r="Q526">
            <v>21094.92</v>
          </cell>
          <cell r="S526">
            <v>21452.59</v>
          </cell>
          <cell r="U526">
            <v>21829.4</v>
          </cell>
          <cell r="W526">
            <v>22094.68</v>
          </cell>
        </row>
        <row r="527">
          <cell r="A527" t="str">
            <v>2 S 04 211 16</v>
          </cell>
          <cell r="B527" t="str">
            <v>Boca BDCC 3,00x3,00m - esc=45</v>
          </cell>
          <cell r="E527" t="str">
            <v>und</v>
          </cell>
          <cell r="G527">
            <v>27080.46</v>
          </cell>
          <cell r="M527">
            <v>30165.27</v>
          </cell>
          <cell r="O527">
            <v>31015.02</v>
          </cell>
          <cell r="Q527">
            <v>30640.6</v>
          </cell>
          <cell r="S527">
            <v>31151.42</v>
          </cell>
          <cell r="U527">
            <v>31686.13</v>
          </cell>
          <cell r="W527">
            <v>32064.48</v>
          </cell>
        </row>
        <row r="528">
          <cell r="A528" t="str">
            <v>2 S 04 220 01</v>
          </cell>
          <cell r="B528" t="str">
            <v>Corpo BTCC 1,50 x 1,50 m alt. 0 a 1,00 m</v>
          </cell>
          <cell r="E528" t="str">
            <v>m</v>
          </cell>
          <cell r="G528">
            <v>1989.99</v>
          </cell>
          <cell r="M528">
            <v>2224.6799999999998</v>
          </cell>
          <cell r="O528">
            <v>2285.0500000000002</v>
          </cell>
          <cell r="Q528">
            <v>2254.34</v>
          </cell>
          <cell r="S528">
            <v>2293.12</v>
          </cell>
          <cell r="U528">
            <v>2296.1999999999998</v>
          </cell>
          <cell r="W528">
            <v>2326.83</v>
          </cell>
        </row>
        <row r="529">
          <cell r="A529" t="str">
            <v>2 S 04 220 02</v>
          </cell>
          <cell r="B529" t="str">
            <v>Corpo BTCC 2,00 x 2,00 m alt. 0 a 1,00 m</v>
          </cell>
          <cell r="E529" t="str">
            <v>m</v>
          </cell>
          <cell r="G529">
            <v>2883.97</v>
          </cell>
          <cell r="M529">
            <v>3230.44</v>
          </cell>
          <cell r="O529">
            <v>3317.75</v>
          </cell>
          <cell r="Q529">
            <v>3276.08</v>
          </cell>
          <cell r="S529">
            <v>3325.73</v>
          </cell>
          <cell r="U529">
            <v>3342.56</v>
          </cell>
          <cell r="W529">
            <v>3382.87</v>
          </cell>
        </row>
        <row r="530">
          <cell r="A530" t="str">
            <v>2 S 04 220 03</v>
          </cell>
          <cell r="B530" t="str">
            <v>Corpo BTCC 2,50 x 2,50 m alt. 0 a 1,00 m</v>
          </cell>
          <cell r="E530" t="str">
            <v>m</v>
          </cell>
          <cell r="G530">
            <v>3903.92</v>
          </cell>
          <cell r="M530">
            <v>4378.4399999999996</v>
          </cell>
          <cell r="O530">
            <v>4495.51</v>
          </cell>
          <cell r="Q530">
            <v>4440</v>
          </cell>
          <cell r="S530">
            <v>4502.7299999999996</v>
          </cell>
          <cell r="U530">
            <v>4532.3900000000003</v>
          </cell>
          <cell r="W530">
            <v>4584.41</v>
          </cell>
        </row>
        <row r="531">
          <cell r="A531" t="str">
            <v>2 S 04 220 04</v>
          </cell>
          <cell r="B531" t="str">
            <v>Corpo BTCC 3,00 x 3,00 m alt. 0 a 1,00 m</v>
          </cell>
          <cell r="E531" t="str">
            <v>m</v>
          </cell>
          <cell r="G531">
            <v>5039.22</v>
          </cell>
          <cell r="M531">
            <v>5648.55</v>
          </cell>
          <cell r="O531">
            <v>5790.65</v>
          </cell>
          <cell r="Q531">
            <v>5706.21</v>
          </cell>
          <cell r="S531">
            <v>5800.13</v>
          </cell>
          <cell r="U531">
            <v>5799.55</v>
          </cell>
          <cell r="W531">
            <v>5876.89</v>
          </cell>
        </row>
        <row r="532">
          <cell r="A532" t="str">
            <v>2 S 04 220 05</v>
          </cell>
          <cell r="B532" t="str">
            <v>Corpo BTCC 1,50 x 1,50 m alt. 1,00 a 2,50 m</v>
          </cell>
          <cell r="E532" t="str">
            <v>m</v>
          </cell>
          <cell r="G532">
            <v>1801.04</v>
          </cell>
          <cell r="M532">
            <v>2013.28</v>
          </cell>
          <cell r="O532">
            <v>2064.02</v>
          </cell>
          <cell r="Q532">
            <v>2033.29</v>
          </cell>
          <cell r="S532">
            <v>2072.08</v>
          </cell>
          <cell r="U532">
            <v>2062.04</v>
          </cell>
          <cell r="W532">
            <v>2092.67</v>
          </cell>
        </row>
        <row r="533">
          <cell r="A533" t="str">
            <v>2 S 04 220 06</v>
          </cell>
          <cell r="B533" t="str">
            <v>Corpo BTCC 2,00 x 2,00 m alt. 1,00 a 2,50 m</v>
          </cell>
          <cell r="E533" t="str">
            <v>m</v>
          </cell>
          <cell r="G533">
            <v>2614.15</v>
          </cell>
          <cell r="M533">
            <v>2926.41</v>
          </cell>
          <cell r="O533">
            <v>3001.34</v>
          </cell>
          <cell r="Q533">
            <v>2959.7</v>
          </cell>
          <cell r="S533">
            <v>3009.35</v>
          </cell>
          <cell r="U533">
            <v>3009.34</v>
          </cell>
          <cell r="W533">
            <v>3049.63</v>
          </cell>
        </row>
        <row r="534">
          <cell r="A534" t="str">
            <v>2 S 04 220 07</v>
          </cell>
          <cell r="B534" t="str">
            <v>Corpo BTCC 2,50 a 2,50 m alt. 1,00 a 2,50 m</v>
          </cell>
          <cell r="E534" t="str">
            <v>m</v>
          </cell>
          <cell r="G534">
            <v>3469.75</v>
          </cell>
          <cell r="M534">
            <v>3888.54</v>
          </cell>
          <cell r="O534">
            <v>3986.11</v>
          </cell>
          <cell r="Q534">
            <v>3930.62</v>
          </cell>
          <cell r="S534">
            <v>3993.35</v>
          </cell>
          <cell r="U534">
            <v>3996.48</v>
          </cell>
          <cell r="W534">
            <v>4048.47</v>
          </cell>
        </row>
        <row r="535">
          <cell r="A535" t="str">
            <v>2 S 04 220 08</v>
          </cell>
          <cell r="B535" t="str">
            <v>Corpo BTCC 3,00 x 3,00 m alt. 1,00 a 2,50 m</v>
          </cell>
          <cell r="E535" t="str">
            <v>m</v>
          </cell>
          <cell r="G535">
            <v>4776.33</v>
          </cell>
          <cell r="M535">
            <v>5354.43</v>
          </cell>
          <cell r="O535">
            <v>5483.12</v>
          </cell>
          <cell r="Q535">
            <v>5398.68</v>
          </cell>
          <cell r="S535">
            <v>5492.59</v>
          </cell>
          <cell r="U535">
            <v>5473.75</v>
          </cell>
          <cell r="W535">
            <v>5551.09</v>
          </cell>
        </row>
        <row r="536">
          <cell r="A536" t="str">
            <v>2 S 04 220 09</v>
          </cell>
          <cell r="B536" t="str">
            <v>Corpo BTCC 1,50 x 1,50 m alt. 2,50 a 5,00 m</v>
          </cell>
          <cell r="E536" t="str">
            <v>m</v>
          </cell>
          <cell r="G536">
            <v>1953.02</v>
          </cell>
          <cell r="M536">
            <v>2183.3200000000002</v>
          </cell>
          <cell r="O536">
            <v>2241.81</v>
          </cell>
          <cell r="Q536">
            <v>2211.09</v>
          </cell>
          <cell r="S536">
            <v>2249.88</v>
          </cell>
          <cell r="U536">
            <v>2250.39</v>
          </cell>
          <cell r="W536">
            <v>2281.02</v>
          </cell>
        </row>
        <row r="537">
          <cell r="A537" t="str">
            <v>2 S 04 220 10</v>
          </cell>
          <cell r="B537" t="str">
            <v>Corpo BTCC 2,00 x 2,00 m alt. 2,50 a 5,00 m</v>
          </cell>
          <cell r="E537" t="str">
            <v>m</v>
          </cell>
          <cell r="G537">
            <v>2985.37</v>
          </cell>
          <cell r="M537">
            <v>3345.11</v>
          </cell>
          <cell r="O537">
            <v>3436.82</v>
          </cell>
          <cell r="Q537">
            <v>3395.15</v>
          </cell>
          <cell r="S537">
            <v>3444.8</v>
          </cell>
          <cell r="U537">
            <v>3467.62</v>
          </cell>
          <cell r="W537">
            <v>3507.93</v>
          </cell>
        </row>
        <row r="538">
          <cell r="A538" t="str">
            <v>2 S 04 220 11</v>
          </cell>
          <cell r="B538" t="str">
            <v>Corpo BTCC 2,50 x 2,50 m alt. 2,50 a 5,00 m</v>
          </cell>
          <cell r="E538" t="str">
            <v>m</v>
          </cell>
          <cell r="G538">
            <v>4072.54</v>
          </cell>
          <cell r="M538">
            <v>4560.3900000000003</v>
          </cell>
          <cell r="O538">
            <v>4677.1400000000003</v>
          </cell>
          <cell r="Q538">
            <v>4608.05</v>
          </cell>
          <cell r="S538">
            <v>4688.37</v>
          </cell>
          <cell r="U538">
            <v>4682.34</v>
          </cell>
          <cell r="W538">
            <v>4747.1000000000004</v>
          </cell>
        </row>
        <row r="539">
          <cell r="A539" t="str">
            <v>2 S 04 220 12</v>
          </cell>
          <cell r="B539" t="str">
            <v>Corpo BTCC 3,00 x 3,00 m alt. 2,50 a 5,00 m</v>
          </cell>
          <cell r="E539" t="str">
            <v>m</v>
          </cell>
          <cell r="G539">
            <v>5574.88</v>
          </cell>
          <cell r="M539">
            <v>6244.8</v>
          </cell>
          <cell r="O539">
            <v>6400.28</v>
          </cell>
          <cell r="Q539">
            <v>6299.43</v>
          </cell>
          <cell r="S539">
            <v>6414.56</v>
          </cell>
          <cell r="U539">
            <v>6389.65</v>
          </cell>
          <cell r="W539">
            <v>6482.38</v>
          </cell>
        </row>
        <row r="540">
          <cell r="A540" t="str">
            <v>2 S 04 220 13</v>
          </cell>
          <cell r="B540" t="str">
            <v>Corpo BTCC 1,50 x 1,50 m alt. 5,00 a 7,50 m</v>
          </cell>
          <cell r="E540" t="str">
            <v>m</v>
          </cell>
          <cell r="G540">
            <v>2103.9699999999998</v>
          </cell>
          <cell r="M540">
            <v>2353.38</v>
          </cell>
          <cell r="O540">
            <v>2418.8000000000002</v>
          </cell>
          <cell r="Q540">
            <v>2388.0500000000002</v>
          </cell>
          <cell r="S540">
            <v>2426.84</v>
          </cell>
          <cell r="U540">
            <v>2436.77</v>
          </cell>
          <cell r="W540">
            <v>2467.42</v>
          </cell>
        </row>
        <row r="541">
          <cell r="A541" t="str">
            <v>2 S 04 220 14</v>
          </cell>
          <cell r="B541" t="str">
            <v>Corpo BTCC 2,00 x 2,00 m alt. 5,00 a 7,50 m</v>
          </cell>
          <cell r="E541" t="str">
            <v>m</v>
          </cell>
          <cell r="G541">
            <v>3358.83</v>
          </cell>
          <cell r="M541">
            <v>3757.18</v>
          </cell>
          <cell r="O541">
            <v>3859.22</v>
          </cell>
          <cell r="Q541">
            <v>3804.61</v>
          </cell>
          <cell r="S541">
            <v>3870.96</v>
          </cell>
          <cell r="U541">
            <v>3874.38</v>
          </cell>
          <cell r="W541">
            <v>3926.76</v>
          </cell>
        </row>
        <row r="542">
          <cell r="A542" t="str">
            <v>2 S 04 220 15</v>
          </cell>
          <cell r="B542" t="str">
            <v>Corpo BTCC 2,50 x 2,50 m alt. 5,00 a 7,50 m</v>
          </cell>
          <cell r="E542" t="str">
            <v>m</v>
          </cell>
          <cell r="G542">
            <v>4610.87</v>
          </cell>
          <cell r="M542">
            <v>5167.29</v>
          </cell>
          <cell r="O542">
            <v>5308.57</v>
          </cell>
          <cell r="Q542">
            <v>5239.46</v>
          </cell>
          <cell r="S542">
            <v>5319.77</v>
          </cell>
          <cell r="U542">
            <v>5347.13</v>
          </cell>
          <cell r="W542">
            <v>5411.91</v>
          </cell>
        </row>
        <row r="543">
          <cell r="A543" t="str">
            <v>2 S 04 220 16</v>
          </cell>
          <cell r="B543" t="str">
            <v>Corpo BTCC 3,00 x 3,00 m alt. 5,00 a 7,50 m</v>
          </cell>
          <cell r="E543" t="str">
            <v>m</v>
          </cell>
          <cell r="G543">
            <v>6250.25</v>
          </cell>
          <cell r="M543">
            <v>7003.07</v>
          </cell>
          <cell r="O543">
            <v>7191.27</v>
          </cell>
          <cell r="Q543">
            <v>7090.36</v>
          </cell>
          <cell r="S543">
            <v>7205.49</v>
          </cell>
          <cell r="U543">
            <v>7225.1</v>
          </cell>
          <cell r="W543">
            <v>7317.87</v>
          </cell>
        </row>
        <row r="544">
          <cell r="A544" t="str">
            <v>2 S 04 220 17</v>
          </cell>
          <cell r="B544" t="str">
            <v>Corpo BTCC 1,50 x 1,50 m alt. 7,50 a 10,00 m</v>
          </cell>
          <cell r="E544" t="str">
            <v>m</v>
          </cell>
          <cell r="G544">
            <v>2340.56</v>
          </cell>
          <cell r="M544">
            <v>2620.94</v>
          </cell>
          <cell r="O544">
            <v>2696.62</v>
          </cell>
          <cell r="Q544">
            <v>2665.88</v>
          </cell>
          <cell r="S544">
            <v>2704.67</v>
          </cell>
          <cell r="U544">
            <v>2728.57</v>
          </cell>
          <cell r="W544">
            <v>2759.23</v>
          </cell>
        </row>
        <row r="545">
          <cell r="A545" t="str">
            <v>2 S 04 220 18</v>
          </cell>
          <cell r="B545" t="str">
            <v>Corpo BTCC 2,00 x 2,00 m alt. 7,50 m a 10,00 m</v>
          </cell>
          <cell r="E545" t="str">
            <v>m</v>
          </cell>
          <cell r="G545">
            <v>3781.13</v>
          </cell>
          <cell r="M545">
            <v>4236.5200000000004</v>
          </cell>
          <cell r="O545">
            <v>4355.76</v>
          </cell>
          <cell r="Q545">
            <v>4301.12</v>
          </cell>
          <cell r="S545">
            <v>4367.4799999999996</v>
          </cell>
          <cell r="U545">
            <v>4394.29</v>
          </cell>
          <cell r="W545">
            <v>4446.6899999999996</v>
          </cell>
        </row>
        <row r="546">
          <cell r="A546" t="str">
            <v>2 S 04 220 19</v>
          </cell>
          <cell r="B546" t="str">
            <v>Corpo BTCC 2,50 x 2,50 m alt. 7,50 a 10,00 m</v>
          </cell>
          <cell r="E546" t="str">
            <v>m</v>
          </cell>
          <cell r="G546">
            <v>5249.28</v>
          </cell>
          <cell r="M546">
            <v>5877.1</v>
          </cell>
          <cell r="O546">
            <v>6040.14</v>
          </cell>
          <cell r="Q546">
            <v>5956.97</v>
          </cell>
          <cell r="S546">
            <v>6055.36</v>
          </cell>
          <cell r="U546">
            <v>6076.04</v>
          </cell>
          <cell r="W546">
            <v>6153.99</v>
          </cell>
        </row>
        <row r="547">
          <cell r="A547" t="str">
            <v>2 S 04 220 20</v>
          </cell>
          <cell r="B547" t="str">
            <v>Corpo BTCC 3,00 x 3,00 m alt 7,50 a 10,00 m</v>
          </cell>
          <cell r="E547" t="str">
            <v>m</v>
          </cell>
          <cell r="G547">
            <v>7033.02</v>
          </cell>
          <cell r="M547">
            <v>7872.08</v>
          </cell>
          <cell r="O547">
            <v>8083.17</v>
          </cell>
          <cell r="Q547">
            <v>7959.81</v>
          </cell>
          <cell r="S547">
            <v>8103.69</v>
          </cell>
          <cell r="U547">
            <v>8096.77</v>
          </cell>
          <cell r="W547">
            <v>8210.41</v>
          </cell>
        </row>
        <row r="548">
          <cell r="A548" t="str">
            <v>2 S 04 220 21</v>
          </cell>
          <cell r="B548" t="str">
            <v>Corpo BTCC 1,50 x 1,50 m alt. 10,00 a 12,50 m</v>
          </cell>
          <cell r="E548" t="str">
            <v>m</v>
          </cell>
          <cell r="G548">
            <v>2772.04</v>
          </cell>
          <cell r="M548">
            <v>3101.58</v>
          </cell>
          <cell r="O548">
            <v>3190.53</v>
          </cell>
          <cell r="Q548">
            <v>3149.19</v>
          </cell>
          <cell r="S548">
            <v>3201.55</v>
          </cell>
          <cell r="U548">
            <v>3216.28</v>
          </cell>
          <cell r="W548">
            <v>3256.79</v>
          </cell>
        </row>
        <row r="549">
          <cell r="A549" t="str">
            <v>2 S 04 220 22</v>
          </cell>
          <cell r="B549" t="str">
            <v>Corpo BTCC 2,00 x 2,00 m alt. 10,00 a 12,50 m</v>
          </cell>
          <cell r="E549" t="str">
            <v>m</v>
          </cell>
          <cell r="G549">
            <v>4127.93</v>
          </cell>
          <cell r="M549">
            <v>4618.25</v>
          </cell>
          <cell r="O549">
            <v>4747.88</v>
          </cell>
          <cell r="Q549">
            <v>4681.63</v>
          </cell>
          <cell r="S549">
            <v>4762.93</v>
          </cell>
          <cell r="U549">
            <v>4773.8900000000003</v>
          </cell>
          <cell r="W549">
            <v>4837.17</v>
          </cell>
        </row>
        <row r="550">
          <cell r="A550" t="str">
            <v>2 S 04 220 23</v>
          </cell>
          <cell r="B550" t="str">
            <v>Corpo BTCC 2,50 x 2,50 m alt. 10,00 a 12,50 m</v>
          </cell>
          <cell r="E550" t="str">
            <v>m</v>
          </cell>
          <cell r="G550">
            <v>5506.61</v>
          </cell>
          <cell r="M550">
            <v>6169.96</v>
          </cell>
          <cell r="O550">
            <v>6343.05</v>
          </cell>
          <cell r="Q550">
            <v>6259.85</v>
          </cell>
          <cell r="S550">
            <v>6358.25</v>
          </cell>
          <cell r="U550">
            <v>6392.61</v>
          </cell>
          <cell r="W550">
            <v>6470.56</v>
          </cell>
        </row>
        <row r="551">
          <cell r="A551" t="str">
            <v>2 S 04 220 24</v>
          </cell>
          <cell r="B551" t="str">
            <v>Corpo BTCC 3,00 x 3,00 m alt. 10,00 a 12,50 m</v>
          </cell>
          <cell r="E551" t="str">
            <v>m</v>
          </cell>
          <cell r="G551">
            <v>7506.17</v>
          </cell>
          <cell r="M551">
            <v>8402.76</v>
          </cell>
          <cell r="O551">
            <v>8637.1299999999992</v>
          </cell>
          <cell r="Q551">
            <v>8513.74</v>
          </cell>
          <cell r="S551">
            <v>8657.6200000000008</v>
          </cell>
          <cell r="U551">
            <v>8682.3700000000008</v>
          </cell>
          <cell r="W551">
            <v>8796.0400000000009</v>
          </cell>
        </row>
        <row r="552">
          <cell r="A552" t="str">
            <v>2 S 04 220 25</v>
          </cell>
          <cell r="B552" t="str">
            <v>Corpo BTCC 1,50 x 1,50 m alt. 12,50 a 15,00 m</v>
          </cell>
          <cell r="E552" t="str">
            <v>m</v>
          </cell>
          <cell r="G552">
            <v>2817.12</v>
          </cell>
          <cell r="M552">
            <v>3152.67</v>
          </cell>
          <cell r="O552">
            <v>3243.5</v>
          </cell>
          <cell r="Q552">
            <v>3202.17</v>
          </cell>
          <cell r="S552">
            <v>3254.53</v>
          </cell>
          <cell r="U552">
            <v>3271.83</v>
          </cell>
          <cell r="W552">
            <v>3312.34</v>
          </cell>
        </row>
        <row r="553">
          <cell r="A553" t="str">
            <v>2 S 04 220 26</v>
          </cell>
          <cell r="B553" t="str">
            <v>Corpo BTCC 2,00 x 2,00 m alt. 12,50 a 15,00 m</v>
          </cell>
          <cell r="E553" t="str">
            <v>m</v>
          </cell>
          <cell r="G553">
            <v>4406.42</v>
          </cell>
          <cell r="M553">
            <v>4933.76</v>
          </cell>
          <cell r="O553">
            <v>5075.12</v>
          </cell>
          <cell r="Q553">
            <v>5008.88</v>
          </cell>
          <cell r="S553">
            <v>5090.18</v>
          </cell>
          <cell r="U553">
            <v>5117.1099999999997</v>
          </cell>
          <cell r="W553">
            <v>5180.3900000000003</v>
          </cell>
        </row>
        <row r="554">
          <cell r="A554" t="str">
            <v>2 S 04 220 27</v>
          </cell>
          <cell r="B554" t="str">
            <v>Corpo BTCC 2,50 x 2,50 m alt. 12,50 a 15,00 m</v>
          </cell>
          <cell r="E554" t="str">
            <v>m</v>
          </cell>
          <cell r="G554">
            <v>5899.33</v>
          </cell>
          <cell r="M554">
            <v>6611.8</v>
          </cell>
          <cell r="O554">
            <v>6803.35</v>
          </cell>
          <cell r="Q554">
            <v>6720.13</v>
          </cell>
          <cell r="S554">
            <v>6818.52</v>
          </cell>
          <cell r="U554">
            <v>6878</v>
          </cell>
          <cell r="W554">
            <v>6955.96</v>
          </cell>
        </row>
        <row r="555">
          <cell r="A555" t="str">
            <v>2 S 04 220 28</v>
          </cell>
          <cell r="B555" t="str">
            <v>Corpo BTCC 3,00 x 3,00 m alt. 12,50 a 15,00 m</v>
          </cell>
          <cell r="E555" t="str">
            <v>m</v>
          </cell>
          <cell r="G555">
            <v>8137.42</v>
          </cell>
          <cell r="M555">
            <v>9119.17</v>
          </cell>
          <cell r="O555">
            <v>9379.32</v>
          </cell>
          <cell r="Q555">
            <v>9255.92</v>
          </cell>
          <cell r="S555">
            <v>9399.7900000000009</v>
          </cell>
          <cell r="U555">
            <v>9459.64</v>
          </cell>
          <cell r="W555">
            <v>9573.32</v>
          </cell>
        </row>
        <row r="556">
          <cell r="A556" t="str">
            <v>2 S 04 221 01</v>
          </cell>
          <cell r="B556" t="str">
            <v>Boca BTCC 1,50 x 1,50 m normal</v>
          </cell>
          <cell r="E556" t="str">
            <v>und</v>
          </cell>
          <cell r="G556">
            <v>6834.02</v>
          </cell>
          <cell r="M556">
            <v>7602.28</v>
          </cell>
          <cell r="O556">
            <v>7797.68</v>
          </cell>
          <cell r="Q556">
            <v>7705.31</v>
          </cell>
          <cell r="S556">
            <v>7834.72</v>
          </cell>
          <cell r="U556">
            <v>7987.2</v>
          </cell>
          <cell r="W556">
            <v>8083.21</v>
          </cell>
        </row>
        <row r="557">
          <cell r="A557" t="str">
            <v>2 S 04 221 02</v>
          </cell>
          <cell r="B557" t="str">
            <v>Boca BTCC 2,00 x 2,00 m normal</v>
          </cell>
          <cell r="E557" t="str">
            <v>und</v>
          </cell>
          <cell r="G557">
            <v>10442.6</v>
          </cell>
          <cell r="M557">
            <v>11617.89</v>
          </cell>
          <cell r="O557">
            <v>11925.54</v>
          </cell>
          <cell r="Q557">
            <v>11773.57</v>
          </cell>
          <cell r="S557">
            <v>11982.73</v>
          </cell>
          <cell r="U557">
            <v>12172.9</v>
          </cell>
          <cell r="W557">
            <v>12327.44</v>
          </cell>
        </row>
        <row r="558">
          <cell r="A558" t="str">
            <v>2 S 04 221 03</v>
          </cell>
          <cell r="B558" t="str">
            <v>Boca BTCC 2,50 x 2,50 m normal</v>
          </cell>
          <cell r="E558" t="str">
            <v>und</v>
          </cell>
          <cell r="G558">
            <v>14778.85</v>
          </cell>
          <cell r="M558">
            <v>16452.62</v>
          </cell>
          <cell r="O558">
            <v>16899.830000000002</v>
          </cell>
          <cell r="Q558">
            <v>16686.86</v>
          </cell>
          <cell r="S558">
            <v>16978.09</v>
          </cell>
          <cell r="U558">
            <v>17246.89</v>
          </cell>
          <cell r="W558">
            <v>17461.78</v>
          </cell>
        </row>
        <row r="559">
          <cell r="A559" t="str">
            <v>2 S 04 221 04</v>
          </cell>
          <cell r="B559" t="str">
            <v>Boca BTCC 3,00 x 3,00 m normal</v>
          </cell>
          <cell r="E559" t="str">
            <v>und</v>
          </cell>
          <cell r="G559">
            <v>20968.3</v>
          </cell>
          <cell r="M559">
            <v>23347.09</v>
          </cell>
          <cell r="O559">
            <v>23995.86</v>
          </cell>
          <cell r="Q559">
            <v>23683.61</v>
          </cell>
          <cell r="S559">
            <v>24106.81</v>
          </cell>
          <cell r="U559">
            <v>24445.599999999999</v>
          </cell>
          <cell r="W559">
            <v>24757.05</v>
          </cell>
        </row>
        <row r="560">
          <cell r="A560" t="str">
            <v>2 S 04 221 05</v>
          </cell>
          <cell r="B560" t="str">
            <v>Boca BTCC 1,50 x 1,50 m esc=15</v>
          </cell>
          <cell r="E560" t="str">
            <v>und</v>
          </cell>
          <cell r="G560">
            <v>7397.26</v>
          </cell>
          <cell r="M560">
            <v>8231.84</v>
          </cell>
          <cell r="O560">
            <v>8445.08</v>
          </cell>
          <cell r="Q560">
            <v>8350.2199999999993</v>
          </cell>
          <cell r="S560">
            <v>8483.83</v>
          </cell>
          <cell r="U560">
            <v>8665.7999999999993</v>
          </cell>
          <cell r="W560">
            <v>8765.2999999999993</v>
          </cell>
        </row>
        <row r="561">
          <cell r="A561" t="str">
            <v>2 S 04 221 06</v>
          </cell>
          <cell r="B561" t="str">
            <v>Boca BTCC 2,00 x 2,00 m esc=15</v>
          </cell>
          <cell r="E561" t="str">
            <v>und</v>
          </cell>
          <cell r="G561">
            <v>11225.72</v>
          </cell>
          <cell r="M561">
            <v>12491.76</v>
          </cell>
          <cell r="O561">
            <v>12824.04</v>
          </cell>
          <cell r="Q561">
            <v>12669.76</v>
          </cell>
          <cell r="S561">
            <v>12883.6</v>
          </cell>
          <cell r="U561">
            <v>13120.33</v>
          </cell>
          <cell r="W561">
            <v>13278.94</v>
          </cell>
        </row>
        <row r="562">
          <cell r="A562" t="str">
            <v>2 S 04 221 07</v>
          </cell>
          <cell r="B562" t="str">
            <v>Boca BTCC 2,50 x 2,50 m esc=15</v>
          </cell>
          <cell r="E562" t="str">
            <v>und</v>
          </cell>
          <cell r="G562">
            <v>15934.13</v>
          </cell>
          <cell r="M562">
            <v>17744.04</v>
          </cell>
          <cell r="O562">
            <v>18228.060000000001</v>
          </cell>
          <cell r="Q562">
            <v>18010.16</v>
          </cell>
          <cell r="S562">
            <v>18309.91</v>
          </cell>
          <cell r="U562">
            <v>18639.48</v>
          </cell>
          <cell r="W562">
            <v>18861.45</v>
          </cell>
        </row>
        <row r="563">
          <cell r="A563" t="str">
            <v>2 S 04 221 08</v>
          </cell>
          <cell r="B563" t="str">
            <v>Boca BTCC 3,00 x 3,00 m esc=15</v>
          </cell>
          <cell r="E563" t="str">
            <v>und</v>
          </cell>
          <cell r="G563">
            <v>20385.79</v>
          </cell>
          <cell r="M563">
            <v>22727.27</v>
          </cell>
          <cell r="O563">
            <v>23361.34</v>
          </cell>
          <cell r="Q563">
            <v>23106.97</v>
          </cell>
          <cell r="S563">
            <v>23457.64</v>
          </cell>
          <cell r="U563">
            <v>23952.82</v>
          </cell>
          <cell r="W563">
            <v>24213.040000000001</v>
          </cell>
        </row>
        <row r="564">
          <cell r="A564" t="str">
            <v>2 S 04 221 09</v>
          </cell>
          <cell r="B564" t="str">
            <v>Boca BTCC 1,50 x 1,50 m esc=30</v>
          </cell>
          <cell r="E564" t="str">
            <v>und</v>
          </cell>
          <cell r="G564">
            <v>7769.9</v>
          </cell>
          <cell r="M564">
            <v>8638.36</v>
          </cell>
          <cell r="O564">
            <v>8856.08</v>
          </cell>
          <cell r="Q564">
            <v>8750.32</v>
          </cell>
          <cell r="S564">
            <v>8899.2000000000007</v>
          </cell>
          <cell r="U564">
            <v>9073.4699999999993</v>
          </cell>
          <cell r="W564">
            <v>9184.2900000000009</v>
          </cell>
        </row>
        <row r="565">
          <cell r="A565" t="str">
            <v>2 S 04 221 10</v>
          </cell>
          <cell r="B565" t="str">
            <v>Boca BTCC 2,00 x 2,00 m exc.=30</v>
          </cell>
          <cell r="E565" t="str">
            <v>und</v>
          </cell>
          <cell r="G565">
            <v>12407.74</v>
          </cell>
          <cell r="M565">
            <v>13805.31</v>
          </cell>
          <cell r="O565">
            <v>14169.67</v>
          </cell>
          <cell r="Q565">
            <v>13995.46</v>
          </cell>
          <cell r="S565">
            <v>14236.63</v>
          </cell>
          <cell r="U565">
            <v>14485.46</v>
          </cell>
          <cell r="W565">
            <v>14664.26</v>
          </cell>
        </row>
        <row r="566">
          <cell r="A566" t="str">
            <v>2 S 04 221 11</v>
          </cell>
          <cell r="B566" t="str">
            <v>Boca BTCC 2,50 x 2,50 m esc=30</v>
          </cell>
          <cell r="E566" t="str">
            <v>und</v>
          </cell>
          <cell r="G566">
            <v>18141.84</v>
          </cell>
          <cell r="M566">
            <v>20209.45</v>
          </cell>
          <cell r="O566">
            <v>20764.759999999998</v>
          </cell>
          <cell r="Q566">
            <v>20520.7</v>
          </cell>
          <cell r="S566">
            <v>20856.25</v>
          </cell>
          <cell r="U566">
            <v>21241.26</v>
          </cell>
          <cell r="W566">
            <v>21489.72</v>
          </cell>
        </row>
        <row r="567">
          <cell r="A567" t="str">
            <v>2 S 04 221 12</v>
          </cell>
          <cell r="B567" t="str">
            <v>Boca BTCC 3,00 x 3,00 m esc=30</v>
          </cell>
          <cell r="E567" t="str">
            <v>und</v>
          </cell>
          <cell r="G567">
            <v>26122.78</v>
          </cell>
          <cell r="M567">
            <v>29122.06</v>
          </cell>
          <cell r="O567">
            <v>29949.200000000001</v>
          </cell>
          <cell r="Q567">
            <v>29600.32</v>
          </cell>
          <cell r="S567">
            <v>30075.55</v>
          </cell>
          <cell r="U567">
            <v>30621.5</v>
          </cell>
          <cell r="W567">
            <v>30972.63</v>
          </cell>
        </row>
        <row r="568">
          <cell r="A568" t="str">
            <v>2 S 04 221 13</v>
          </cell>
          <cell r="B568" t="str">
            <v>Boca BTCC 1,50 x 1,50 m esc.=45</v>
          </cell>
          <cell r="E568" t="str">
            <v>und</v>
          </cell>
          <cell r="G568">
            <v>9797.1299999999992</v>
          </cell>
          <cell r="M568">
            <v>10898.18</v>
          </cell>
          <cell r="O568">
            <v>11176.09</v>
          </cell>
          <cell r="Q568">
            <v>11045.71</v>
          </cell>
          <cell r="S568">
            <v>11229.12</v>
          </cell>
          <cell r="U568">
            <v>11455.3</v>
          </cell>
          <cell r="W568">
            <v>11591.8</v>
          </cell>
        </row>
        <row r="569">
          <cell r="A569" t="str">
            <v>2 S 04 221 14</v>
          </cell>
          <cell r="B569" t="str">
            <v>Boca BTCC 2,00 x 2,00 m esc=45</v>
          </cell>
          <cell r="E569" t="str">
            <v>und</v>
          </cell>
          <cell r="G569">
            <v>15697.17</v>
          </cell>
          <cell r="M569">
            <v>17473.490000000002</v>
          </cell>
          <cell r="O569">
            <v>17941.25</v>
          </cell>
          <cell r="Q569">
            <v>17726.71</v>
          </cell>
          <cell r="S569">
            <v>18023.490000000002</v>
          </cell>
          <cell r="U569">
            <v>18354.099999999999</v>
          </cell>
          <cell r="W569">
            <v>18574.150000000001</v>
          </cell>
        </row>
        <row r="570">
          <cell r="A570" t="str">
            <v>2 S 04 221 15</v>
          </cell>
          <cell r="B570" t="str">
            <v>Boca BTCC 2,50 x 2,50 m esc=45</v>
          </cell>
          <cell r="E570" t="str">
            <v>und</v>
          </cell>
          <cell r="G570">
            <v>22932.6</v>
          </cell>
          <cell r="M570">
            <v>25557.73</v>
          </cell>
          <cell r="O570">
            <v>26268.53</v>
          </cell>
          <cell r="Q570">
            <v>25969.21</v>
          </cell>
          <cell r="S570">
            <v>26380.68</v>
          </cell>
          <cell r="U570">
            <v>26893.31</v>
          </cell>
          <cell r="W570">
            <v>27198.02</v>
          </cell>
        </row>
        <row r="571">
          <cell r="A571" t="str">
            <v>2 S 04 221 16</v>
          </cell>
          <cell r="B571" t="str">
            <v>Boca BTCC 3,00 x 3,00 m esc=45</v>
          </cell>
          <cell r="E571" t="str">
            <v>und</v>
          </cell>
          <cell r="G571">
            <v>33087.33</v>
          </cell>
          <cell r="M571">
            <v>36898.26</v>
          </cell>
          <cell r="O571">
            <v>37956.39</v>
          </cell>
          <cell r="Q571">
            <v>37523.9</v>
          </cell>
          <cell r="S571">
            <v>38112.68</v>
          </cell>
          <cell r="U571">
            <v>38830.53</v>
          </cell>
          <cell r="W571">
            <v>39265.53</v>
          </cell>
        </row>
        <row r="572">
          <cell r="A572" t="str">
            <v>2 S 04 300 16</v>
          </cell>
          <cell r="B572" t="str">
            <v>Bueiro met. chapas múltiplas D=1,60 m galv.</v>
          </cell>
          <cell r="E572" t="str">
            <v>m</v>
          </cell>
          <cell r="G572">
            <v>845.64</v>
          </cell>
          <cell r="M572">
            <v>981.36</v>
          </cell>
          <cell r="O572">
            <v>1028.1099999999999</v>
          </cell>
          <cell r="Q572">
            <v>1026.23</v>
          </cell>
          <cell r="S572">
            <v>1027.33</v>
          </cell>
          <cell r="U572">
            <v>1025.5999999999999</v>
          </cell>
          <cell r="W572">
            <v>1025.6500000000001</v>
          </cell>
        </row>
        <row r="573">
          <cell r="A573" t="str">
            <v>2 S 04 300 20</v>
          </cell>
          <cell r="B573" t="str">
            <v>Bueiro met.chapas múltiplas D=2,00 m galv.</v>
          </cell>
          <cell r="E573" t="str">
            <v>m</v>
          </cell>
          <cell r="G573">
            <v>1056.94</v>
          </cell>
          <cell r="M573">
            <v>1210.78</v>
          </cell>
          <cell r="O573">
            <v>1279.3399999999999</v>
          </cell>
          <cell r="Q573">
            <v>1277.26</v>
          </cell>
          <cell r="S573">
            <v>1278.49</v>
          </cell>
          <cell r="U573">
            <v>1276.1500000000001</v>
          </cell>
          <cell r="W573">
            <v>1276.2</v>
          </cell>
        </row>
        <row r="574">
          <cell r="A574" t="str">
            <v>2 S 04 301 16</v>
          </cell>
          <cell r="B574" t="str">
            <v>Bueiro met. chapas múltiplas D=1,60 m rev. epoxy</v>
          </cell>
          <cell r="E574" t="str">
            <v>m</v>
          </cell>
          <cell r="G574">
            <v>921.74</v>
          </cell>
          <cell r="M574">
            <v>1066.28</v>
          </cell>
          <cell r="O574">
            <v>1076.94</v>
          </cell>
          <cell r="Q574">
            <v>1075.6600000000001</v>
          </cell>
          <cell r="S574">
            <v>1076.77</v>
          </cell>
          <cell r="U574">
            <v>1075.04</v>
          </cell>
          <cell r="W574">
            <v>1075.0899999999999</v>
          </cell>
        </row>
        <row r="575">
          <cell r="A575" t="str">
            <v>2 S 04 301 20</v>
          </cell>
          <cell r="B575" t="str">
            <v>Bueiro met. chapa múltipla D=2,00 m rev. epoxy</v>
          </cell>
          <cell r="E575" t="str">
            <v>m</v>
          </cell>
          <cell r="G575">
            <v>1150.75</v>
          </cell>
          <cell r="M575">
            <v>1315.77</v>
          </cell>
          <cell r="O575">
            <v>1339.98</v>
          </cell>
          <cell r="Q575">
            <v>1337.99</v>
          </cell>
          <cell r="S575">
            <v>1339.22</v>
          </cell>
          <cell r="U575">
            <v>1336.88</v>
          </cell>
          <cell r="W575">
            <v>1336.93</v>
          </cell>
        </row>
        <row r="576">
          <cell r="A576" t="str">
            <v>2 S 04 310 16</v>
          </cell>
          <cell r="B576" t="str">
            <v>Bueiro met.s/ interrupção tráf. D=1,60m galv.</v>
          </cell>
          <cell r="E576" t="str">
            <v>m</v>
          </cell>
          <cell r="G576">
            <v>1667.71</v>
          </cell>
          <cell r="M576">
            <v>1957.4</v>
          </cell>
          <cell r="O576">
            <v>1958.05</v>
          </cell>
          <cell r="Q576">
            <v>1892.17</v>
          </cell>
          <cell r="S576">
            <v>1893.36</v>
          </cell>
          <cell r="U576">
            <v>1891.69</v>
          </cell>
          <cell r="W576">
            <v>1892.56</v>
          </cell>
        </row>
        <row r="577">
          <cell r="A577" t="str">
            <v>2 S 04 310 20</v>
          </cell>
          <cell r="B577" t="str">
            <v>Bueiro met.s/ interrupção tráf. D=2,00m galv.</v>
          </cell>
          <cell r="E577" t="str">
            <v>m</v>
          </cell>
          <cell r="G577">
            <v>2013.11</v>
          </cell>
          <cell r="M577">
            <v>2434.67</v>
          </cell>
          <cell r="O577">
            <v>2435.4499999999998</v>
          </cell>
          <cell r="Q577">
            <v>2282.92</v>
          </cell>
          <cell r="S577">
            <v>2284.36</v>
          </cell>
          <cell r="U577">
            <v>2282.35</v>
          </cell>
          <cell r="W577">
            <v>2283.39</v>
          </cell>
        </row>
        <row r="578">
          <cell r="A578" t="str">
            <v>2 S 04 311 16</v>
          </cell>
          <cell r="B578" t="str">
            <v>Bueiro met.s/interrupção tráf.D=1,60 m rev.epoxy</v>
          </cell>
          <cell r="E578" t="str">
            <v>m</v>
          </cell>
          <cell r="G578">
            <v>1700.88</v>
          </cell>
          <cell r="M578">
            <v>2030.38</v>
          </cell>
          <cell r="O578">
            <v>2031.03</v>
          </cell>
          <cell r="Q578">
            <v>1828.85</v>
          </cell>
          <cell r="S578">
            <v>1830.05</v>
          </cell>
          <cell r="U578">
            <v>1828.37</v>
          </cell>
          <cell r="W578">
            <v>1829.25</v>
          </cell>
        </row>
        <row r="579">
          <cell r="A579" t="str">
            <v>2 S 04 311 20</v>
          </cell>
          <cell r="B579" t="str">
            <v>Bueiro met.s/interrupção traf.D=2,00 m rev.epoxy</v>
          </cell>
          <cell r="E579" t="str">
            <v>m</v>
          </cell>
          <cell r="G579">
            <v>2222.9899999999998</v>
          </cell>
          <cell r="M579">
            <v>2441.5700000000002</v>
          </cell>
          <cell r="O579">
            <v>2442.35</v>
          </cell>
          <cell r="Q579">
            <v>2288.87</v>
          </cell>
          <cell r="S579">
            <v>2290.3000000000002</v>
          </cell>
          <cell r="U579">
            <v>2288.29</v>
          </cell>
          <cell r="W579">
            <v>2289.34</v>
          </cell>
        </row>
        <row r="580">
          <cell r="A580" t="str">
            <v>2 S 04 400 01</v>
          </cell>
          <cell r="B580" t="str">
            <v>Valeta prot.cortes c/revest. vegetal - VPC 01</v>
          </cell>
          <cell r="E580" t="str">
            <v>m</v>
          </cell>
          <cell r="G580">
            <v>34.69</v>
          </cell>
          <cell r="M580">
            <v>41.23</v>
          </cell>
          <cell r="O580">
            <v>41.27</v>
          </cell>
          <cell r="Q580">
            <v>41.16</v>
          </cell>
          <cell r="S580">
            <v>41.16</v>
          </cell>
          <cell r="U580">
            <v>41.15</v>
          </cell>
          <cell r="W580">
            <v>41.19</v>
          </cell>
        </row>
        <row r="581">
          <cell r="A581" t="str">
            <v>2 S 04 400 02</v>
          </cell>
          <cell r="B581" t="str">
            <v>Valeta prot.cortes c/revest. vegetal - VPC 02</v>
          </cell>
          <cell r="E581" t="str">
            <v>m</v>
          </cell>
          <cell r="G581">
            <v>25.86</v>
          </cell>
          <cell r="M581">
            <v>30.72</v>
          </cell>
          <cell r="O581">
            <v>30.75</v>
          </cell>
          <cell r="Q581">
            <v>30.65</v>
          </cell>
          <cell r="S581">
            <v>30.65</v>
          </cell>
          <cell r="U581">
            <v>30.65</v>
          </cell>
          <cell r="W581">
            <v>30.7</v>
          </cell>
        </row>
        <row r="582">
          <cell r="A582" t="str">
            <v>2 S 04 400 03</v>
          </cell>
          <cell r="B582" t="str">
            <v>Valeta prot.cortes c/revest.concreto - VPC 03</v>
          </cell>
          <cell r="E582" t="str">
            <v>m</v>
          </cell>
          <cell r="G582">
            <v>51.72</v>
          </cell>
          <cell r="M582">
            <v>59.04</v>
          </cell>
          <cell r="O582">
            <v>59.73</v>
          </cell>
          <cell r="Q582">
            <v>58.59</v>
          </cell>
          <cell r="S582">
            <v>59.99</v>
          </cell>
          <cell r="U582">
            <v>58.08</v>
          </cell>
          <cell r="W582">
            <v>59.11</v>
          </cell>
        </row>
        <row r="583">
          <cell r="A583" t="str">
            <v>2 S 04 400 04</v>
          </cell>
          <cell r="B583" t="str">
            <v>Valeta prot.cortes c/revest.concreto - VPC 04</v>
          </cell>
          <cell r="E583" t="str">
            <v>m</v>
          </cell>
          <cell r="G583">
            <v>40.29</v>
          </cell>
          <cell r="M583">
            <v>45.99</v>
          </cell>
          <cell r="O583">
            <v>46.54</v>
          </cell>
          <cell r="Q583">
            <v>45.64</v>
          </cell>
          <cell r="S583">
            <v>46.73</v>
          </cell>
          <cell r="U583">
            <v>45.24</v>
          </cell>
          <cell r="W583">
            <v>46.05</v>
          </cell>
        </row>
        <row r="584">
          <cell r="A584" t="str">
            <v>2 S 04 401 01</v>
          </cell>
          <cell r="B584" t="str">
            <v>Valeta prot.aterros c/revest. vegetal - VPA 01</v>
          </cell>
          <cell r="E584" t="str">
            <v>m</v>
          </cell>
          <cell r="G584">
            <v>35.89</v>
          </cell>
          <cell r="M584">
            <v>42.6</v>
          </cell>
          <cell r="O584">
            <v>42.65</v>
          </cell>
          <cell r="Q584">
            <v>42.51</v>
          </cell>
          <cell r="S584">
            <v>42.51</v>
          </cell>
          <cell r="U584">
            <v>42.5</v>
          </cell>
          <cell r="W584">
            <v>42.57</v>
          </cell>
        </row>
        <row r="585">
          <cell r="A585" t="str">
            <v>2 S 04 401 02</v>
          </cell>
          <cell r="B585" t="str">
            <v>Valeta prot.aterros c/revest. vegetal - VPA 02</v>
          </cell>
          <cell r="E585" t="str">
            <v>m</v>
          </cell>
          <cell r="G585">
            <v>26.91</v>
          </cell>
          <cell r="M585">
            <v>31.98</v>
          </cell>
          <cell r="O585">
            <v>32.01</v>
          </cell>
          <cell r="Q585">
            <v>31.91</v>
          </cell>
          <cell r="S585">
            <v>31.91</v>
          </cell>
          <cell r="U585">
            <v>31.91</v>
          </cell>
          <cell r="W585">
            <v>31.96</v>
          </cell>
        </row>
        <row r="586">
          <cell r="A586" t="str">
            <v>2 S 04 401 03</v>
          </cell>
          <cell r="B586" t="str">
            <v>Valeta prot.aterro c/revest. concreto - VPA 03</v>
          </cell>
          <cell r="E586" t="str">
            <v>m</v>
          </cell>
          <cell r="G586">
            <v>51.82</v>
          </cell>
          <cell r="M586">
            <v>59.31</v>
          </cell>
          <cell r="O586">
            <v>59.97</v>
          </cell>
          <cell r="Q586">
            <v>58.88</v>
          </cell>
          <cell r="S586">
            <v>60.16</v>
          </cell>
          <cell r="U586">
            <v>58.41</v>
          </cell>
          <cell r="W586">
            <v>59.38</v>
          </cell>
        </row>
        <row r="587">
          <cell r="A587" t="str">
            <v>2 S 04 401 04</v>
          </cell>
          <cell r="B587" t="str">
            <v>Valeta prot.aterro c/revest. concreto - VPA 04</v>
          </cell>
          <cell r="E587" t="str">
            <v>m</v>
          </cell>
          <cell r="G587">
            <v>39.229999999999997</v>
          </cell>
          <cell r="M587">
            <v>44.9</v>
          </cell>
          <cell r="O587">
            <v>45.4</v>
          </cell>
          <cell r="Q587">
            <v>44.57</v>
          </cell>
          <cell r="S587">
            <v>45.57</v>
          </cell>
          <cell r="U587">
            <v>44.21</v>
          </cell>
          <cell r="W587">
            <v>44.95</v>
          </cell>
        </row>
        <row r="588">
          <cell r="A588" t="str">
            <v>2 S 04 401 05</v>
          </cell>
          <cell r="B588" t="str">
            <v>Valeta prot.corte/aterro s/rev. - VPC 05/VPA 05</v>
          </cell>
          <cell r="E588" t="str">
            <v>m</v>
          </cell>
          <cell r="G588">
            <v>20.6</v>
          </cell>
          <cell r="M588">
            <v>24.52</v>
          </cell>
          <cell r="O588">
            <v>24.52</v>
          </cell>
          <cell r="Q588">
            <v>24.5</v>
          </cell>
          <cell r="S588">
            <v>24.5</v>
          </cell>
          <cell r="U588">
            <v>24.45</v>
          </cell>
          <cell r="W588">
            <v>24.45</v>
          </cell>
        </row>
        <row r="589">
          <cell r="A589" t="str">
            <v>2 S 04 401 06</v>
          </cell>
          <cell r="B589" t="str">
            <v>Valeta prot.corte/aterro s/rev. - VPC 06/VPA 06</v>
          </cell>
          <cell r="E589" t="str">
            <v>m</v>
          </cell>
          <cell r="G589">
            <v>14.72</v>
          </cell>
          <cell r="M589">
            <v>17.53</v>
          </cell>
          <cell r="O589">
            <v>17.53</v>
          </cell>
          <cell r="Q589">
            <v>17.52</v>
          </cell>
          <cell r="S589">
            <v>17.52</v>
          </cell>
          <cell r="U589">
            <v>17.489999999999998</v>
          </cell>
          <cell r="W589">
            <v>17.489999999999998</v>
          </cell>
        </row>
        <row r="590">
          <cell r="A590" t="str">
            <v>2 S 04 500 01</v>
          </cell>
          <cell r="B590" t="str">
            <v>Dreno longitudinal prof. p/corte em solo - DPS 01</v>
          </cell>
          <cell r="E590" t="str">
            <v>m</v>
          </cell>
          <cell r="G590">
            <v>23.79</v>
          </cell>
          <cell r="M590">
            <v>27.1</v>
          </cell>
          <cell r="O590">
            <v>27.55</v>
          </cell>
          <cell r="Q590">
            <v>27.16</v>
          </cell>
          <cell r="S590">
            <v>27.57</v>
          </cell>
          <cell r="U590">
            <v>27.39</v>
          </cell>
          <cell r="W590">
            <v>27.72</v>
          </cell>
        </row>
        <row r="591">
          <cell r="A591" t="str">
            <v>2 S 04 500 02</v>
          </cell>
          <cell r="B591" t="str">
            <v>Dreno longitudinal prof. p/corte em solo - DPS 02</v>
          </cell>
          <cell r="E591" t="str">
            <v>m</v>
          </cell>
          <cell r="G591">
            <v>23.47</v>
          </cell>
          <cell r="M591">
            <v>26.64</v>
          </cell>
          <cell r="O591">
            <v>27.14</v>
          </cell>
          <cell r="Q591">
            <v>26.74</v>
          </cell>
          <cell r="S591">
            <v>27.14</v>
          </cell>
          <cell r="U591">
            <v>26.98</v>
          </cell>
          <cell r="W591">
            <v>27.31</v>
          </cell>
        </row>
        <row r="592">
          <cell r="A592" t="str">
            <v>2 S 04 500 03</v>
          </cell>
          <cell r="B592" t="str">
            <v>Dreno longitudinal prof. p/corte em solo - DPS 03</v>
          </cell>
          <cell r="E592" t="str">
            <v>m</v>
          </cell>
          <cell r="G592">
            <v>33.57</v>
          </cell>
          <cell r="M592">
            <v>38.21</v>
          </cell>
          <cell r="O592">
            <v>38.75</v>
          </cell>
          <cell r="Q592">
            <v>38.299999999999997</v>
          </cell>
          <cell r="S592">
            <v>38.840000000000003</v>
          </cell>
          <cell r="U592">
            <v>39.130000000000003</v>
          </cell>
          <cell r="W592">
            <v>39.49</v>
          </cell>
        </row>
        <row r="593">
          <cell r="A593" t="str">
            <v>2 S 04 500 04</v>
          </cell>
          <cell r="B593" t="str">
            <v>Dreno longitudinal prof. p/corte em solo - DPS 04</v>
          </cell>
          <cell r="E593" t="str">
            <v>m</v>
          </cell>
          <cell r="G593">
            <v>33.18</v>
          </cell>
          <cell r="M593">
            <v>37.67</v>
          </cell>
          <cell r="O593">
            <v>38.26</v>
          </cell>
          <cell r="Q593">
            <v>37.79</v>
          </cell>
          <cell r="S593">
            <v>38.340000000000003</v>
          </cell>
          <cell r="U593">
            <v>38.64</v>
          </cell>
          <cell r="W593">
            <v>39</v>
          </cell>
        </row>
        <row r="594">
          <cell r="A594" t="str">
            <v>2 S 04 500 05</v>
          </cell>
          <cell r="B594" t="str">
            <v>Dreno longitudinal prof. p/corte em solo - DPS 05</v>
          </cell>
          <cell r="E594" t="str">
            <v>m</v>
          </cell>
          <cell r="G594">
            <v>36.200000000000003</v>
          </cell>
          <cell r="M594">
            <v>40.58</v>
          </cell>
          <cell r="O594">
            <v>44.31</v>
          </cell>
          <cell r="Q594">
            <v>40.57</v>
          </cell>
          <cell r="S594">
            <v>41.33</v>
          </cell>
          <cell r="U594">
            <v>41.43</v>
          </cell>
          <cell r="W594">
            <v>41.44</v>
          </cell>
        </row>
        <row r="595">
          <cell r="A595" t="str">
            <v>2 S 04 500 06</v>
          </cell>
          <cell r="B595" t="str">
            <v>Dreno longitudinal prof. p/corte em solo - DPS 06</v>
          </cell>
          <cell r="E595" t="str">
            <v>m</v>
          </cell>
          <cell r="G595">
            <v>41.64</v>
          </cell>
          <cell r="M595">
            <v>46.52</v>
          </cell>
          <cell r="O595">
            <v>50.88</v>
          </cell>
          <cell r="Q595">
            <v>46.48</v>
          </cell>
          <cell r="S595">
            <v>47.4</v>
          </cell>
          <cell r="U595">
            <v>47.53</v>
          </cell>
          <cell r="W595">
            <v>47.57</v>
          </cell>
        </row>
        <row r="596">
          <cell r="A596" t="str">
            <v>2 S 04 500 07</v>
          </cell>
          <cell r="B596" t="str">
            <v>Dreno longitudinal prof. p/corte em solo - DPS 07</v>
          </cell>
          <cell r="E596" t="str">
            <v>m</v>
          </cell>
          <cell r="G596">
            <v>50.87</v>
          </cell>
          <cell r="M596">
            <v>57.29</v>
          </cell>
          <cell r="O596">
            <v>61.18</v>
          </cell>
          <cell r="Q596">
            <v>57.17</v>
          </cell>
          <cell r="S596">
            <v>58.24</v>
          </cell>
          <cell r="U596">
            <v>58.11</v>
          </cell>
          <cell r="W596">
            <v>58.41</v>
          </cell>
        </row>
        <row r="597">
          <cell r="A597" t="str">
            <v>2 S 04 500 08</v>
          </cell>
          <cell r="B597" t="str">
            <v>Dreno longitudinal prof. p/corte em solo - DPS 08</v>
          </cell>
          <cell r="E597" t="str">
            <v>m</v>
          </cell>
          <cell r="G597">
            <v>56.3</v>
          </cell>
          <cell r="M597">
            <v>63.23</v>
          </cell>
          <cell r="O597">
            <v>67.75</v>
          </cell>
          <cell r="Q597">
            <v>63.08</v>
          </cell>
          <cell r="S597">
            <v>64.319999999999993</v>
          </cell>
          <cell r="U597">
            <v>64.209999999999994</v>
          </cell>
          <cell r="W597">
            <v>64.53</v>
          </cell>
        </row>
        <row r="598">
          <cell r="A598" t="str">
            <v>2 S 04 501 01</v>
          </cell>
          <cell r="B598" t="str">
            <v>Dreno longitudinal prof. p/corte em rocha - DPR 01</v>
          </cell>
          <cell r="E598" t="str">
            <v>m</v>
          </cell>
          <cell r="G598">
            <v>20.65</v>
          </cell>
          <cell r="M598">
            <v>23.64</v>
          </cell>
          <cell r="O598">
            <v>23.89</v>
          </cell>
          <cell r="Q598">
            <v>23.52</v>
          </cell>
          <cell r="S598">
            <v>24.08</v>
          </cell>
          <cell r="U598">
            <v>23.88</v>
          </cell>
          <cell r="W598">
            <v>24.16</v>
          </cell>
        </row>
        <row r="599">
          <cell r="A599" t="str">
            <v>2 S 04 501 02</v>
          </cell>
          <cell r="B599" t="str">
            <v>Dreno longitudinal prof. p/corte em rocha - DPR 02</v>
          </cell>
          <cell r="E599" t="str">
            <v>m</v>
          </cell>
          <cell r="G599">
            <v>32.01</v>
          </cell>
          <cell r="M599">
            <v>36.14</v>
          </cell>
          <cell r="O599">
            <v>38.26</v>
          </cell>
          <cell r="Q599">
            <v>36.03</v>
          </cell>
          <cell r="S599">
            <v>36.590000000000003</v>
          </cell>
          <cell r="U599">
            <v>36.39</v>
          </cell>
          <cell r="W599">
            <v>36.67</v>
          </cell>
        </row>
        <row r="600">
          <cell r="A600" t="str">
            <v>2 S 04 501 03</v>
          </cell>
          <cell r="B600" t="str">
            <v>Dreno longitudinal prof. p/corte em rocha - DPR 03</v>
          </cell>
          <cell r="E600" t="str">
            <v>m</v>
          </cell>
          <cell r="G600">
            <v>17.760000000000002</v>
          </cell>
          <cell r="M600">
            <v>19.940000000000001</v>
          </cell>
          <cell r="O600">
            <v>21.89</v>
          </cell>
          <cell r="Q600">
            <v>19.940000000000001</v>
          </cell>
          <cell r="S600">
            <v>20.18</v>
          </cell>
          <cell r="U600">
            <v>20.22</v>
          </cell>
          <cell r="W600">
            <v>20.22</v>
          </cell>
        </row>
        <row r="601">
          <cell r="A601" t="str">
            <v>2 S 04 501 04</v>
          </cell>
          <cell r="B601" t="str">
            <v>Dreno longitudinal prof. p/corte em rocha - DPR 04</v>
          </cell>
          <cell r="E601" t="str">
            <v>m</v>
          </cell>
          <cell r="G601">
            <v>6.21</v>
          </cell>
          <cell r="M601">
            <v>7.2</v>
          </cell>
          <cell r="O601">
            <v>7.29</v>
          </cell>
          <cell r="Q601">
            <v>7.19</v>
          </cell>
          <cell r="S601">
            <v>7.44</v>
          </cell>
          <cell r="U601">
            <v>7.47</v>
          </cell>
          <cell r="W601">
            <v>7.48</v>
          </cell>
        </row>
        <row r="602">
          <cell r="A602" t="str">
            <v>2 S 04 501 05</v>
          </cell>
          <cell r="B602" t="str">
            <v>Dreno longitudinal prof. p/corte em rocha - DPR 05</v>
          </cell>
          <cell r="E602" t="str">
            <v>m</v>
          </cell>
          <cell r="G602">
            <v>18.64</v>
          </cell>
          <cell r="M602">
            <v>21.3</v>
          </cell>
          <cell r="O602">
            <v>21.55</v>
          </cell>
          <cell r="Q602">
            <v>21.23</v>
          </cell>
          <cell r="S602">
            <v>21.63</v>
          </cell>
          <cell r="U602">
            <v>21.42</v>
          </cell>
          <cell r="W602">
            <v>21.71</v>
          </cell>
        </row>
        <row r="603">
          <cell r="A603" t="str">
            <v>2 S 04 502 01</v>
          </cell>
          <cell r="B603" t="str">
            <v>Boca saída p/dreno longitudinal prof. BSD 01</v>
          </cell>
          <cell r="E603" t="str">
            <v>und</v>
          </cell>
          <cell r="G603">
            <v>62.93</v>
          </cell>
          <cell r="M603">
            <v>70.08</v>
          </cell>
          <cell r="O603">
            <v>71.16</v>
          </cell>
          <cell r="Q603">
            <v>69.53</v>
          </cell>
          <cell r="S603">
            <v>71.72</v>
          </cell>
          <cell r="U603">
            <v>70.13</v>
          </cell>
          <cell r="W603">
            <v>71.72</v>
          </cell>
        </row>
        <row r="604">
          <cell r="A604" t="str">
            <v>2 S 04 502 02</v>
          </cell>
          <cell r="B604" t="str">
            <v>Boca saída p/dreno longitudinal prof. BSD 02</v>
          </cell>
          <cell r="E604" t="str">
            <v>und</v>
          </cell>
          <cell r="G604">
            <v>73.39</v>
          </cell>
          <cell r="M604">
            <v>81.55</v>
          </cell>
          <cell r="O604">
            <v>82.9</v>
          </cell>
          <cell r="Q604">
            <v>80.84</v>
          </cell>
          <cell r="S604">
            <v>83.59</v>
          </cell>
          <cell r="U604">
            <v>81.25</v>
          </cell>
          <cell r="W604">
            <v>83.24</v>
          </cell>
        </row>
        <row r="605">
          <cell r="A605" t="str">
            <v>2 S 04 510 01</v>
          </cell>
          <cell r="B605" t="str">
            <v>Dreno sub-superficial - DSS 01</v>
          </cell>
          <cell r="E605" t="str">
            <v>m</v>
          </cell>
          <cell r="G605">
            <v>6.99</v>
          </cell>
          <cell r="M605">
            <v>7.36</v>
          </cell>
          <cell r="O605">
            <v>7.42</v>
          </cell>
          <cell r="Q605">
            <v>7.62</v>
          </cell>
          <cell r="S605">
            <v>7.62</v>
          </cell>
          <cell r="U605">
            <v>8.26</v>
          </cell>
          <cell r="W605">
            <v>8.27</v>
          </cell>
        </row>
        <row r="606">
          <cell r="A606" t="str">
            <v>2 S 04 510 02</v>
          </cell>
          <cell r="B606" t="str">
            <v>Dreno sub-superficial - DSS 02</v>
          </cell>
          <cell r="E606" t="str">
            <v>m</v>
          </cell>
          <cell r="G606">
            <v>16.21</v>
          </cell>
          <cell r="M606">
            <v>18.05</v>
          </cell>
          <cell r="O606">
            <v>20.12</v>
          </cell>
          <cell r="Q606">
            <v>18.05</v>
          </cell>
          <cell r="S606">
            <v>18.239999999999998</v>
          </cell>
          <cell r="U606">
            <v>18.27</v>
          </cell>
          <cell r="W606">
            <v>18.27</v>
          </cell>
        </row>
        <row r="607">
          <cell r="A607" t="str">
            <v>2 S 04 510 03</v>
          </cell>
          <cell r="B607" t="str">
            <v>Dreno sub-superficial - DSS 03</v>
          </cell>
          <cell r="E607" t="str">
            <v>m</v>
          </cell>
          <cell r="G607">
            <v>4.33</v>
          </cell>
          <cell r="M607">
            <v>4.99</v>
          </cell>
          <cell r="O607">
            <v>5.0599999999999996</v>
          </cell>
          <cell r="Q607">
            <v>4.9800000000000004</v>
          </cell>
          <cell r="S607">
            <v>5.18</v>
          </cell>
          <cell r="U607">
            <v>5.21</v>
          </cell>
          <cell r="W607">
            <v>5.21</v>
          </cell>
        </row>
        <row r="608">
          <cell r="A608" t="str">
            <v>2 S 04 510 04</v>
          </cell>
          <cell r="B608" t="str">
            <v>Dreno sub-superficial - DSS 04</v>
          </cell>
          <cell r="E608" t="str">
            <v>m</v>
          </cell>
          <cell r="G608">
            <v>22.31</v>
          </cell>
          <cell r="M608">
            <v>24.45</v>
          </cell>
          <cell r="O608">
            <v>26.52</v>
          </cell>
          <cell r="Q608">
            <v>24.66</v>
          </cell>
          <cell r="S608">
            <v>24.85</v>
          </cell>
          <cell r="U608">
            <v>25.51</v>
          </cell>
          <cell r="W608">
            <v>25.51</v>
          </cell>
        </row>
        <row r="609">
          <cell r="A609" t="str">
            <v>2 S 04 511 01</v>
          </cell>
          <cell r="B609" t="str">
            <v>Boca saída p/dreno sub-superficial - BSD 03</v>
          </cell>
          <cell r="E609" t="str">
            <v>und</v>
          </cell>
          <cell r="G609">
            <v>29.17</v>
          </cell>
          <cell r="M609">
            <v>32.25</v>
          </cell>
          <cell r="O609">
            <v>32.799999999999997</v>
          </cell>
          <cell r="Q609">
            <v>31.98</v>
          </cell>
          <cell r="S609">
            <v>33.090000000000003</v>
          </cell>
          <cell r="U609">
            <v>32.26</v>
          </cell>
          <cell r="W609">
            <v>33.07</v>
          </cell>
        </row>
        <row r="610">
          <cell r="A610" t="str">
            <v>2 S 04 520 01</v>
          </cell>
          <cell r="B610" t="str">
            <v>Dreno sub-horizontal - DSH 01</v>
          </cell>
          <cell r="E610" t="str">
            <v>m</v>
          </cell>
          <cell r="G610">
            <v>106.82</v>
          </cell>
          <cell r="M610">
            <v>127</v>
          </cell>
          <cell r="O610">
            <v>127.19</v>
          </cell>
          <cell r="Q610">
            <v>127</v>
          </cell>
          <cell r="S610">
            <v>126.96</v>
          </cell>
          <cell r="U610">
            <v>126.97</v>
          </cell>
          <cell r="W610">
            <v>127.08</v>
          </cell>
        </row>
        <row r="611">
          <cell r="A611" t="str">
            <v>2 S 04 521 01</v>
          </cell>
          <cell r="B611" t="str">
            <v>Boca saída p/dreno sub-horizontal - BSD 04</v>
          </cell>
          <cell r="E611" t="str">
            <v>und</v>
          </cell>
          <cell r="G611">
            <v>7.51</v>
          </cell>
          <cell r="M611">
            <v>8.34</v>
          </cell>
          <cell r="O611">
            <v>8.4700000000000006</v>
          </cell>
          <cell r="Q611">
            <v>8.2799999999999994</v>
          </cell>
          <cell r="S611">
            <v>8.5299999999999994</v>
          </cell>
          <cell r="U611">
            <v>8.39</v>
          </cell>
          <cell r="W611">
            <v>8.57</v>
          </cell>
        </row>
        <row r="612">
          <cell r="A612" t="str">
            <v>2 S 04 900 01</v>
          </cell>
          <cell r="B612" t="str">
            <v>Sarjeta triangular de concreto - STC 01</v>
          </cell>
          <cell r="E612" t="str">
            <v>m</v>
          </cell>
          <cell r="G612">
            <v>32.65</v>
          </cell>
          <cell r="M612">
            <v>36.340000000000003</v>
          </cell>
          <cell r="O612">
            <v>37.07</v>
          </cell>
          <cell r="Q612">
            <v>35.979999999999997</v>
          </cell>
          <cell r="S612">
            <v>37.369999999999997</v>
          </cell>
          <cell r="U612">
            <v>35.549999999999997</v>
          </cell>
          <cell r="W612">
            <v>36.549999999999997</v>
          </cell>
        </row>
        <row r="613">
          <cell r="A613" t="str">
            <v>2 S 04 900 02</v>
          </cell>
          <cell r="B613" t="str">
            <v>Sarjeta triangular de concreto - STC 02</v>
          </cell>
          <cell r="E613" t="str">
            <v>m</v>
          </cell>
          <cell r="G613">
            <v>22</v>
          </cell>
          <cell r="M613">
            <v>24.56</v>
          </cell>
          <cell r="O613">
            <v>25.03</v>
          </cell>
          <cell r="Q613">
            <v>24.34</v>
          </cell>
          <cell r="S613">
            <v>25.22</v>
          </cell>
          <cell r="U613">
            <v>24.05</v>
          </cell>
          <cell r="W613">
            <v>24.69</v>
          </cell>
        </row>
        <row r="614">
          <cell r="A614" t="str">
            <v>2 S 04 900 03</v>
          </cell>
          <cell r="B614" t="str">
            <v>Sarjeta triangular de concreto - STC 03</v>
          </cell>
          <cell r="E614" t="str">
            <v>m</v>
          </cell>
          <cell r="G614">
            <v>19.07</v>
          </cell>
          <cell r="M614">
            <v>21.27</v>
          </cell>
          <cell r="O614">
            <v>21.69</v>
          </cell>
          <cell r="Q614">
            <v>21.08</v>
          </cell>
          <cell r="S614">
            <v>21.85</v>
          </cell>
          <cell r="U614">
            <v>20.84</v>
          </cell>
          <cell r="W614">
            <v>21.4</v>
          </cell>
        </row>
        <row r="615">
          <cell r="A615" t="str">
            <v>2 S 04 900 04</v>
          </cell>
          <cell r="B615" t="str">
            <v>Sarjeta triangular de concreto - STC 04</v>
          </cell>
          <cell r="E615" t="str">
            <v>m</v>
          </cell>
          <cell r="G615">
            <v>15.49</v>
          </cell>
          <cell r="M615">
            <v>17.25</v>
          </cell>
          <cell r="O615">
            <v>17.600000000000001</v>
          </cell>
          <cell r="Q615">
            <v>17.100000000000001</v>
          </cell>
          <cell r="S615">
            <v>17.73</v>
          </cell>
          <cell r="U615">
            <v>16.91</v>
          </cell>
          <cell r="W615">
            <v>17.36</v>
          </cell>
        </row>
        <row r="616">
          <cell r="A616" t="str">
            <v>2 S 04 900 05</v>
          </cell>
          <cell r="B616" t="str">
            <v>Sarjeta triangular de concreto - STC 05</v>
          </cell>
          <cell r="E616" t="str">
            <v>m</v>
          </cell>
          <cell r="G616">
            <v>26.9</v>
          </cell>
          <cell r="M616">
            <v>29.55</v>
          </cell>
          <cell r="O616">
            <v>30.24</v>
          </cell>
          <cell r="Q616">
            <v>29.23</v>
          </cell>
          <cell r="S616">
            <v>30.52</v>
          </cell>
          <cell r="U616">
            <v>28.91</v>
          </cell>
          <cell r="W616">
            <v>29.84</v>
          </cell>
        </row>
        <row r="617">
          <cell r="A617" t="str">
            <v>2 S 04 900 06</v>
          </cell>
          <cell r="B617" t="str">
            <v>Sarjeta triangular de concreto - STC 06</v>
          </cell>
          <cell r="E617" t="str">
            <v>m</v>
          </cell>
          <cell r="G617">
            <v>18.13</v>
          </cell>
          <cell r="M617">
            <v>19.98</v>
          </cell>
          <cell r="O617">
            <v>20.420000000000002</v>
          </cell>
          <cell r="Q617">
            <v>19.78</v>
          </cell>
          <cell r="S617">
            <v>20.6</v>
          </cell>
          <cell r="U617">
            <v>19.63</v>
          </cell>
          <cell r="W617">
            <v>20.22</v>
          </cell>
        </row>
        <row r="618">
          <cell r="A618" t="str">
            <v>2 S 04 900 07</v>
          </cell>
          <cell r="B618" t="str">
            <v>Sarjeta triangular de concreto - STC 07</v>
          </cell>
          <cell r="E618" t="str">
            <v>m</v>
          </cell>
          <cell r="G618">
            <v>15.65</v>
          </cell>
          <cell r="M618">
            <v>17.22</v>
          </cell>
          <cell r="O618">
            <v>17.61</v>
          </cell>
          <cell r="Q618">
            <v>17.059999999999999</v>
          </cell>
          <cell r="S618">
            <v>17.760000000000002</v>
          </cell>
          <cell r="U618">
            <v>16.95</v>
          </cell>
          <cell r="W618">
            <v>17.45</v>
          </cell>
        </row>
        <row r="619">
          <cell r="A619" t="str">
            <v>2 S 04 900 08</v>
          </cell>
          <cell r="B619" t="str">
            <v>Sarjeta triangular de concreto - STC 08</v>
          </cell>
          <cell r="E619" t="str">
            <v>m</v>
          </cell>
          <cell r="G619">
            <v>13.06</v>
          </cell>
          <cell r="M619">
            <v>14.38</v>
          </cell>
          <cell r="O619">
            <v>14.71</v>
          </cell>
          <cell r="Q619">
            <v>14.25</v>
          </cell>
          <cell r="S619">
            <v>14.83</v>
          </cell>
          <cell r="U619">
            <v>14.14</v>
          </cell>
          <cell r="W619">
            <v>14.56</v>
          </cell>
        </row>
        <row r="620">
          <cell r="A620" t="str">
            <v>2 S 04 900 21</v>
          </cell>
          <cell r="B620" t="str">
            <v>Sarjeta canteiro central concreto - SCC 01</v>
          </cell>
          <cell r="E620" t="str">
            <v>m</v>
          </cell>
          <cell r="G620">
            <v>19</v>
          </cell>
          <cell r="M620">
            <v>21.01</v>
          </cell>
          <cell r="O620">
            <v>21.45</v>
          </cell>
          <cell r="Q620">
            <v>20.77</v>
          </cell>
          <cell r="S620">
            <v>21.64</v>
          </cell>
          <cell r="U620">
            <v>20.49</v>
          </cell>
          <cell r="W620">
            <v>21.11</v>
          </cell>
        </row>
        <row r="621">
          <cell r="A621" t="str">
            <v>2 S 04 900 22</v>
          </cell>
          <cell r="B621" t="str">
            <v>Sarjeta canteiro central concreto - SCC 02</v>
          </cell>
          <cell r="E621" t="str">
            <v>m</v>
          </cell>
          <cell r="G621">
            <v>26.2</v>
          </cell>
          <cell r="M621">
            <v>29.11</v>
          </cell>
          <cell r="O621">
            <v>29.69</v>
          </cell>
          <cell r="Q621">
            <v>28.79</v>
          </cell>
          <cell r="S621">
            <v>29.95</v>
          </cell>
          <cell r="U621">
            <v>28.4</v>
          </cell>
          <cell r="W621">
            <v>29.24</v>
          </cell>
        </row>
        <row r="622">
          <cell r="A622" t="str">
            <v>2 S 04 900 31</v>
          </cell>
          <cell r="B622" t="str">
            <v>Sarjeta triangular de grama - STG 01</v>
          </cell>
          <cell r="E622" t="str">
            <v>m</v>
          </cell>
          <cell r="G622">
            <v>11.64</v>
          </cell>
          <cell r="M622">
            <v>13.82</v>
          </cell>
          <cell r="O622">
            <v>13.88</v>
          </cell>
          <cell r="Q622">
            <v>13.86</v>
          </cell>
          <cell r="S622">
            <v>13.86</v>
          </cell>
          <cell r="U622">
            <v>13.89</v>
          </cell>
          <cell r="W622">
            <v>13.9</v>
          </cell>
        </row>
        <row r="623">
          <cell r="A623" t="str">
            <v>2 S 04 900 32</v>
          </cell>
          <cell r="B623" t="str">
            <v>Sarjeta triangular de grama - STG 02</v>
          </cell>
          <cell r="E623" t="str">
            <v>m</v>
          </cell>
          <cell r="G623">
            <v>9.65</v>
          </cell>
          <cell r="M623">
            <v>11.45</v>
          </cell>
          <cell r="O623">
            <v>11.5</v>
          </cell>
          <cell r="Q623">
            <v>11.48</v>
          </cell>
          <cell r="S623">
            <v>11.48</v>
          </cell>
          <cell r="U623">
            <v>11.51</v>
          </cell>
          <cell r="W623">
            <v>11.51</v>
          </cell>
        </row>
        <row r="624">
          <cell r="A624" t="str">
            <v>2 S 04 900 33</v>
          </cell>
          <cell r="B624" t="str">
            <v>Sarjeta triangular de grama - STG 03</v>
          </cell>
          <cell r="E624" t="str">
            <v>m</v>
          </cell>
          <cell r="G624">
            <v>8.31</v>
          </cell>
          <cell r="M624">
            <v>9.85</v>
          </cell>
          <cell r="O624">
            <v>9.89</v>
          </cell>
          <cell r="Q624">
            <v>9.8800000000000008</v>
          </cell>
          <cell r="S624">
            <v>9.8800000000000008</v>
          </cell>
          <cell r="U624">
            <v>9.9</v>
          </cell>
          <cell r="W624">
            <v>9.91</v>
          </cell>
        </row>
        <row r="625">
          <cell r="A625" t="str">
            <v>2 S 04 900 34</v>
          </cell>
          <cell r="B625" t="str">
            <v>Sarjeta triangular de grama - STG 04</v>
          </cell>
          <cell r="E625" t="str">
            <v>m</v>
          </cell>
          <cell r="G625">
            <v>6.39</v>
          </cell>
          <cell r="M625">
            <v>7.55</v>
          </cell>
          <cell r="O625">
            <v>7.59</v>
          </cell>
          <cell r="Q625">
            <v>7.58</v>
          </cell>
          <cell r="S625">
            <v>7.58</v>
          </cell>
          <cell r="U625">
            <v>7.6</v>
          </cell>
          <cell r="W625">
            <v>7.61</v>
          </cell>
        </row>
        <row r="626">
          <cell r="A626" t="str">
            <v>2 S 04 900 41</v>
          </cell>
          <cell r="B626" t="str">
            <v>Sarjeta triangular não revestida - STT 01</v>
          </cell>
          <cell r="E626" t="str">
            <v>m</v>
          </cell>
          <cell r="G626">
            <v>6.45</v>
          </cell>
          <cell r="M626">
            <v>7.6</v>
          </cell>
          <cell r="O626">
            <v>7.66</v>
          </cell>
          <cell r="Q626">
            <v>7.64</v>
          </cell>
          <cell r="S626">
            <v>7.64</v>
          </cell>
          <cell r="U626">
            <v>7.67</v>
          </cell>
          <cell r="W626">
            <v>7.67</v>
          </cell>
        </row>
        <row r="627">
          <cell r="A627" t="str">
            <v>2 S 04 900 42</v>
          </cell>
          <cell r="B627" t="str">
            <v>Sarjeta triangular não revestida - STT 02</v>
          </cell>
          <cell r="E627" t="str">
            <v>m</v>
          </cell>
          <cell r="G627">
            <v>5.38</v>
          </cell>
          <cell r="M627">
            <v>6.35</v>
          </cell>
          <cell r="O627">
            <v>6.4</v>
          </cell>
          <cell r="Q627">
            <v>6.39</v>
          </cell>
          <cell r="S627">
            <v>6.39</v>
          </cell>
          <cell r="U627">
            <v>6.41</v>
          </cell>
          <cell r="W627">
            <v>6.41</v>
          </cell>
        </row>
        <row r="628">
          <cell r="A628" t="str">
            <v>2 S 04 900 43</v>
          </cell>
          <cell r="B628" t="str">
            <v>Sarjeta triangular não revestida - STT 03</v>
          </cell>
          <cell r="E628" t="str">
            <v>m</v>
          </cell>
          <cell r="G628">
            <v>4.58</v>
          </cell>
          <cell r="M628">
            <v>5.39</v>
          </cell>
          <cell r="O628">
            <v>5.44</v>
          </cell>
          <cell r="Q628">
            <v>5.42</v>
          </cell>
          <cell r="S628">
            <v>5.42</v>
          </cell>
          <cell r="U628">
            <v>5.44</v>
          </cell>
          <cell r="W628">
            <v>5.45</v>
          </cell>
        </row>
        <row r="629">
          <cell r="A629" t="str">
            <v>2 S 04 900 44</v>
          </cell>
          <cell r="B629" t="str">
            <v>Sarjeta triangular não revestida - STT 04</v>
          </cell>
          <cell r="E629" t="str">
            <v>m</v>
          </cell>
          <cell r="G629">
            <v>3.38</v>
          </cell>
          <cell r="M629">
            <v>3.94</v>
          </cell>
          <cell r="O629">
            <v>3.99</v>
          </cell>
          <cell r="Q629">
            <v>3.98</v>
          </cell>
          <cell r="S629">
            <v>3.98</v>
          </cell>
          <cell r="U629">
            <v>4</v>
          </cell>
          <cell r="W629">
            <v>4</v>
          </cell>
        </row>
        <row r="630">
          <cell r="A630" t="str">
            <v>2 S 04 901 01</v>
          </cell>
          <cell r="B630" t="str">
            <v>Sarjeta trapezoidal de concreto - SZC 01</v>
          </cell>
          <cell r="E630" t="str">
            <v>m</v>
          </cell>
          <cell r="G630">
            <v>26.16</v>
          </cell>
          <cell r="M630">
            <v>29.12</v>
          </cell>
          <cell r="O630">
            <v>29.78</v>
          </cell>
          <cell r="Q630">
            <v>29.04</v>
          </cell>
          <cell r="S630">
            <v>29.93</v>
          </cell>
          <cell r="U630">
            <v>28.84</v>
          </cell>
          <cell r="W630">
            <v>29.49</v>
          </cell>
        </row>
        <row r="631">
          <cell r="A631" t="str">
            <v>2 S 04 901 02</v>
          </cell>
          <cell r="B631" t="str">
            <v>Sarjeta trapezoidal de concreto - SZC 02</v>
          </cell>
          <cell r="E631" t="str">
            <v>m</v>
          </cell>
          <cell r="G631">
            <v>16.03</v>
          </cell>
          <cell r="M631">
            <v>17.89</v>
          </cell>
          <cell r="O631">
            <v>18.239999999999998</v>
          </cell>
          <cell r="Q631">
            <v>17.75</v>
          </cell>
          <cell r="S631">
            <v>18.37</v>
          </cell>
          <cell r="U631">
            <v>17.55</v>
          </cell>
          <cell r="W631">
            <v>18.010000000000002</v>
          </cell>
        </row>
        <row r="632">
          <cell r="A632" t="str">
            <v>2 S 04 901 21</v>
          </cell>
          <cell r="B632" t="str">
            <v>Sarjeta de canteiro central de concreto - SCC 03</v>
          </cell>
          <cell r="E632" t="str">
            <v>m</v>
          </cell>
          <cell r="G632">
            <v>21.05</v>
          </cell>
          <cell r="M632">
            <v>23.4</v>
          </cell>
          <cell r="O632">
            <v>23.88</v>
          </cell>
          <cell r="Q632">
            <v>23.17</v>
          </cell>
          <cell r="S632">
            <v>24.08</v>
          </cell>
          <cell r="U632">
            <v>22.87</v>
          </cell>
          <cell r="W632">
            <v>23.53</v>
          </cell>
        </row>
        <row r="633">
          <cell r="A633" t="str">
            <v>2 S 04 901 22</v>
          </cell>
          <cell r="B633" t="str">
            <v>Sarjeta de canteiro central de cocnreto - SCC 04</v>
          </cell>
          <cell r="E633" t="str">
            <v>m</v>
          </cell>
          <cell r="G633">
            <v>38.590000000000003</v>
          </cell>
          <cell r="M633">
            <v>42.83</v>
          </cell>
          <cell r="O633">
            <v>43.71</v>
          </cell>
          <cell r="Q633">
            <v>42.36</v>
          </cell>
          <cell r="S633">
            <v>44.09</v>
          </cell>
          <cell r="U633">
            <v>41.78</v>
          </cell>
          <cell r="W633">
            <v>43.03</v>
          </cell>
        </row>
        <row r="634">
          <cell r="A634" t="str">
            <v>2 S 04 901 31</v>
          </cell>
          <cell r="B634" t="str">
            <v>Sarjeta trapezoidal de grama - SZG 01</v>
          </cell>
          <cell r="E634" t="str">
            <v>m</v>
          </cell>
          <cell r="G634">
            <v>10.44</v>
          </cell>
          <cell r="M634">
            <v>12.41</v>
          </cell>
          <cell r="O634">
            <v>12.46</v>
          </cell>
          <cell r="Q634">
            <v>12.44</v>
          </cell>
          <cell r="S634">
            <v>12.44</v>
          </cell>
          <cell r="U634">
            <v>12.47</v>
          </cell>
          <cell r="W634">
            <v>12.47</v>
          </cell>
        </row>
        <row r="635">
          <cell r="A635" t="str">
            <v>2 S 04 901 32</v>
          </cell>
          <cell r="B635" t="str">
            <v>Sarjeta trapezoidal de grama - SZG 02</v>
          </cell>
          <cell r="E635" t="str">
            <v>m</v>
          </cell>
          <cell r="G635">
            <v>6.75</v>
          </cell>
          <cell r="M635">
            <v>7.99</v>
          </cell>
          <cell r="O635">
            <v>8.0299999999999994</v>
          </cell>
          <cell r="Q635">
            <v>8.02</v>
          </cell>
          <cell r="S635">
            <v>8.02</v>
          </cell>
          <cell r="U635">
            <v>8.0399999999999991</v>
          </cell>
          <cell r="W635">
            <v>8.0500000000000007</v>
          </cell>
        </row>
        <row r="636">
          <cell r="A636" t="str">
            <v>2 S 04 901 41</v>
          </cell>
          <cell r="B636" t="str">
            <v>Sarjeta trapezoidal não revestida - SZT 01</v>
          </cell>
          <cell r="E636" t="str">
            <v>m</v>
          </cell>
          <cell r="G636">
            <v>6.34</v>
          </cell>
          <cell r="M636">
            <v>7.5</v>
          </cell>
          <cell r="O636">
            <v>7.55</v>
          </cell>
          <cell r="Q636">
            <v>7.54</v>
          </cell>
          <cell r="S636">
            <v>7.54</v>
          </cell>
          <cell r="U636">
            <v>7.56</v>
          </cell>
          <cell r="W636">
            <v>7.56</v>
          </cell>
        </row>
        <row r="637">
          <cell r="A637" t="str">
            <v>2 S 04 901 42</v>
          </cell>
          <cell r="B637" t="str">
            <v>Sarjeta trapezoidal não revestida - SZT 02</v>
          </cell>
          <cell r="E637" t="str">
            <v>m</v>
          </cell>
          <cell r="G637">
            <v>3.93</v>
          </cell>
          <cell r="M637">
            <v>4.6100000000000003</v>
          </cell>
          <cell r="O637">
            <v>4.66</v>
          </cell>
          <cell r="Q637">
            <v>4.6500000000000004</v>
          </cell>
          <cell r="S637">
            <v>4.6500000000000004</v>
          </cell>
          <cell r="U637">
            <v>4.67</v>
          </cell>
          <cell r="W637">
            <v>4.67</v>
          </cell>
        </row>
        <row r="638">
          <cell r="A638" t="str">
            <v>2 S 04 910 01</v>
          </cell>
          <cell r="B638" t="str">
            <v>Meio fio de concreto - MFC 01</v>
          </cell>
          <cell r="E638" t="str">
            <v>m</v>
          </cell>
          <cell r="G638">
            <v>34.21</v>
          </cell>
          <cell r="M638">
            <v>37.880000000000003</v>
          </cell>
          <cell r="O638">
            <v>38.630000000000003</v>
          </cell>
          <cell r="Q638">
            <v>37.479999999999997</v>
          </cell>
          <cell r="S638">
            <v>39.04</v>
          </cell>
          <cell r="U638">
            <v>37.33</v>
          </cell>
          <cell r="W638">
            <v>38.380000000000003</v>
          </cell>
        </row>
        <row r="639">
          <cell r="A639" t="str">
            <v>2 S 04 910 02</v>
          </cell>
          <cell r="B639" t="str">
            <v>Meio fio de concreto - MFC 02</v>
          </cell>
          <cell r="E639" t="str">
            <v>m</v>
          </cell>
          <cell r="G639">
            <v>27.19</v>
          </cell>
          <cell r="M639">
            <v>30.16</v>
          </cell>
          <cell r="O639">
            <v>30.75</v>
          </cell>
          <cell r="Q639">
            <v>29.84</v>
          </cell>
          <cell r="S639">
            <v>31.09</v>
          </cell>
          <cell r="U639">
            <v>29.73</v>
          </cell>
          <cell r="W639">
            <v>30.54</v>
          </cell>
        </row>
        <row r="640">
          <cell r="A640" t="str">
            <v>2 S 04 910 03</v>
          </cell>
          <cell r="B640" t="str">
            <v>Meio fio de concreto - MFC 03</v>
          </cell>
          <cell r="E640" t="str">
            <v>m</v>
          </cell>
          <cell r="G640">
            <v>15.95</v>
          </cell>
          <cell r="M640">
            <v>17.72</v>
          </cell>
          <cell r="O640">
            <v>18.04</v>
          </cell>
          <cell r="Q640">
            <v>17.55</v>
          </cell>
          <cell r="S640">
            <v>18.23</v>
          </cell>
          <cell r="U640">
            <v>17.57</v>
          </cell>
          <cell r="W640">
            <v>18.02</v>
          </cell>
        </row>
        <row r="641">
          <cell r="A641" t="str">
            <v>2 S 04 910 04</v>
          </cell>
          <cell r="B641" t="str">
            <v>Meio fio de concreto - MFC 04</v>
          </cell>
          <cell r="E641" t="str">
            <v>m</v>
          </cell>
          <cell r="G641">
            <v>11.19</v>
          </cell>
          <cell r="M641">
            <v>12.46</v>
          </cell>
          <cell r="O641">
            <v>12.69</v>
          </cell>
          <cell r="Q641">
            <v>12.35</v>
          </cell>
          <cell r="S641">
            <v>12.83</v>
          </cell>
          <cell r="U641">
            <v>12.37</v>
          </cell>
          <cell r="W641">
            <v>12.67</v>
          </cell>
        </row>
        <row r="642">
          <cell r="A642" t="str">
            <v>2 S 04 910 05</v>
          </cell>
          <cell r="B642" t="str">
            <v>Meio fio de concreto - MFC 05</v>
          </cell>
          <cell r="E642" t="str">
            <v>m</v>
          </cell>
          <cell r="G642">
            <v>15.64</v>
          </cell>
          <cell r="M642">
            <v>17.420000000000002</v>
          </cell>
          <cell r="O642">
            <v>17.72</v>
          </cell>
          <cell r="Q642">
            <v>17.27</v>
          </cell>
          <cell r="S642">
            <v>17.89</v>
          </cell>
          <cell r="U642">
            <v>17.309999999999999</v>
          </cell>
          <cell r="W642">
            <v>17.72</v>
          </cell>
        </row>
        <row r="643">
          <cell r="A643" t="str">
            <v>2 S 04 910 06</v>
          </cell>
          <cell r="B643" t="str">
            <v>Meio fio de concreto - MFC 06</v>
          </cell>
          <cell r="E643" t="str">
            <v>m</v>
          </cell>
          <cell r="G643">
            <v>9.75</v>
          </cell>
          <cell r="M643">
            <v>10.89</v>
          </cell>
          <cell r="O643">
            <v>11.07</v>
          </cell>
          <cell r="Q643">
            <v>10.8</v>
          </cell>
          <cell r="S643">
            <v>11.18</v>
          </cell>
          <cell r="U643">
            <v>10.85</v>
          </cell>
          <cell r="W643">
            <v>11.1</v>
          </cell>
        </row>
        <row r="644">
          <cell r="A644" t="str">
            <v>2 S 04 910 07</v>
          </cell>
          <cell r="B644" t="str">
            <v>Meio fio de concreto - MFC 07</v>
          </cell>
          <cell r="E644" t="str">
            <v>m</v>
          </cell>
          <cell r="G644">
            <v>15.4</v>
          </cell>
          <cell r="M644">
            <v>17.12</v>
          </cell>
          <cell r="O644">
            <v>17.420000000000002</v>
          </cell>
          <cell r="Q644">
            <v>16.96</v>
          </cell>
          <cell r="S644">
            <v>17.600000000000001</v>
          </cell>
          <cell r="U644">
            <v>16.989999999999998</v>
          </cell>
          <cell r="W644">
            <v>17.41</v>
          </cell>
        </row>
        <row r="645">
          <cell r="A645" t="str">
            <v>2 S 04 910 08</v>
          </cell>
          <cell r="B645" t="str">
            <v>Meio fio de concreto - MFC 08</v>
          </cell>
          <cell r="E645" t="str">
            <v>m</v>
          </cell>
          <cell r="G645">
            <v>25.94</v>
          </cell>
          <cell r="M645">
            <v>28.71</v>
          </cell>
          <cell r="O645">
            <v>29.27</v>
          </cell>
          <cell r="Q645">
            <v>28.4</v>
          </cell>
          <cell r="S645">
            <v>29.57</v>
          </cell>
          <cell r="U645">
            <v>28.32</v>
          </cell>
          <cell r="W645">
            <v>29.12</v>
          </cell>
        </row>
        <row r="646">
          <cell r="A646" t="str">
            <v>2 S 04 930 01</v>
          </cell>
          <cell r="B646" t="str">
            <v>Caixa coletora de sarjeta - CCS 01</v>
          </cell>
          <cell r="E646" t="str">
            <v>und</v>
          </cell>
          <cell r="G646">
            <v>806.61</v>
          </cell>
          <cell r="M646">
            <v>897.18</v>
          </cell>
          <cell r="O646">
            <v>909.9</v>
          </cell>
          <cell r="Q646">
            <v>891.81</v>
          </cell>
          <cell r="S646">
            <v>917.04</v>
          </cell>
          <cell r="U646">
            <v>906.81</v>
          </cell>
          <cell r="W646">
            <v>925.24</v>
          </cell>
        </row>
        <row r="647">
          <cell r="A647" t="str">
            <v>2 S 04 930 02</v>
          </cell>
          <cell r="B647" t="str">
            <v>Caixa coletora de sarjeta - CCS 02</v>
          </cell>
          <cell r="E647" t="str">
            <v>und</v>
          </cell>
          <cell r="G647">
            <v>785.39</v>
          </cell>
          <cell r="M647">
            <v>873.99</v>
          </cell>
          <cell r="O647">
            <v>886.15</v>
          </cell>
          <cell r="Q647">
            <v>868.96</v>
          </cell>
          <cell r="S647">
            <v>893.02</v>
          </cell>
          <cell r="U647">
            <v>884.35</v>
          </cell>
          <cell r="W647">
            <v>901.94</v>
          </cell>
        </row>
        <row r="648">
          <cell r="A648" t="str">
            <v>2 S 04 930 03</v>
          </cell>
          <cell r="B648" t="str">
            <v>Caixa coletora de sarjeta - CCS 03</v>
          </cell>
          <cell r="E648" t="str">
            <v>und</v>
          </cell>
          <cell r="G648">
            <v>764.18</v>
          </cell>
          <cell r="M648">
            <v>850.8</v>
          </cell>
          <cell r="O648">
            <v>862.39</v>
          </cell>
          <cell r="Q648">
            <v>846.11</v>
          </cell>
          <cell r="S648">
            <v>869</v>
          </cell>
          <cell r="U648">
            <v>861.9</v>
          </cell>
          <cell r="W648">
            <v>878.65</v>
          </cell>
        </row>
        <row r="649">
          <cell r="A649" t="str">
            <v>2 S 04 930 04</v>
          </cell>
          <cell r="B649" t="str">
            <v>Caixa coletora de sarjeta - CCS 04</v>
          </cell>
          <cell r="E649" t="str">
            <v>und</v>
          </cell>
          <cell r="G649">
            <v>742.06</v>
          </cell>
          <cell r="M649">
            <v>826.53</v>
          </cell>
          <cell r="O649">
            <v>837.56</v>
          </cell>
          <cell r="Q649">
            <v>822.17</v>
          </cell>
          <cell r="S649">
            <v>843.91</v>
          </cell>
          <cell r="U649">
            <v>838.36</v>
          </cell>
          <cell r="W649">
            <v>854.28</v>
          </cell>
        </row>
        <row r="650">
          <cell r="A650" t="str">
            <v>2 S 04 930 05</v>
          </cell>
          <cell r="B650" t="str">
            <v>Caixa coletora de sarjeta - CCS 05</v>
          </cell>
          <cell r="E650" t="str">
            <v>und</v>
          </cell>
          <cell r="G650">
            <v>1013.22</v>
          </cell>
          <cell r="M650">
            <v>1127.2</v>
          </cell>
          <cell r="O650">
            <v>1143.0899999999999</v>
          </cell>
          <cell r="Q650">
            <v>1120.5</v>
          </cell>
          <cell r="S650">
            <v>1152.03</v>
          </cell>
          <cell r="U650">
            <v>1139.51</v>
          </cell>
          <cell r="W650">
            <v>1162.55</v>
          </cell>
        </row>
        <row r="651">
          <cell r="A651" t="str">
            <v>2 S 04 930 06</v>
          </cell>
          <cell r="B651" t="str">
            <v>Caixa coletora de sarjeta - CCS 06</v>
          </cell>
          <cell r="E651" t="str">
            <v>und</v>
          </cell>
          <cell r="G651">
            <v>991.1</v>
          </cell>
          <cell r="M651">
            <v>1102.93</v>
          </cell>
          <cell r="O651">
            <v>1118.26</v>
          </cell>
          <cell r="Q651">
            <v>1096.57</v>
          </cell>
          <cell r="S651">
            <v>1126.93</v>
          </cell>
          <cell r="U651">
            <v>1115.98</v>
          </cell>
          <cell r="W651">
            <v>1138.17</v>
          </cell>
        </row>
        <row r="652">
          <cell r="A652" t="str">
            <v>2 S 04 930 07</v>
          </cell>
          <cell r="B652" t="str">
            <v>Caixa coletora de sarjeta - CCS 07</v>
          </cell>
          <cell r="E652" t="str">
            <v>und</v>
          </cell>
          <cell r="G652">
            <v>968.98</v>
          </cell>
          <cell r="M652">
            <v>1078.6500000000001</v>
          </cell>
          <cell r="O652">
            <v>1093.43</v>
          </cell>
          <cell r="Q652">
            <v>1072.6400000000001</v>
          </cell>
          <cell r="S652">
            <v>1101.8399999999999</v>
          </cell>
          <cell r="U652">
            <v>1092.44</v>
          </cell>
          <cell r="W652">
            <v>1113.8</v>
          </cell>
        </row>
        <row r="653">
          <cell r="A653" t="str">
            <v>2 S 04 930 08</v>
          </cell>
          <cell r="B653" t="str">
            <v>Caixa coletora de sarjeta - CCS 08</v>
          </cell>
          <cell r="E653" t="str">
            <v>und</v>
          </cell>
          <cell r="G653">
            <v>947.77</v>
          </cell>
          <cell r="M653">
            <v>1055.46</v>
          </cell>
          <cell r="O653">
            <v>1069.67</v>
          </cell>
          <cell r="Q653">
            <v>1049.78</v>
          </cell>
          <cell r="S653">
            <v>1077.82</v>
          </cell>
          <cell r="U653">
            <v>1069.99</v>
          </cell>
          <cell r="W653">
            <v>1090.51</v>
          </cell>
        </row>
        <row r="654">
          <cell r="A654" t="str">
            <v>2 S 04 930 09</v>
          </cell>
          <cell r="B654" t="str">
            <v>Caixa coletora de sarjeta - CCS 09</v>
          </cell>
          <cell r="E654" t="str">
            <v>und</v>
          </cell>
          <cell r="G654">
            <v>1218.93</v>
          </cell>
          <cell r="M654">
            <v>1356.13</v>
          </cell>
          <cell r="O654">
            <v>1375.21</v>
          </cell>
          <cell r="Q654">
            <v>1348.12</v>
          </cell>
          <cell r="S654">
            <v>1385.95</v>
          </cell>
          <cell r="U654">
            <v>1371.14</v>
          </cell>
          <cell r="W654">
            <v>1398.78</v>
          </cell>
        </row>
        <row r="655">
          <cell r="A655" t="str">
            <v>2 S 04 930 10</v>
          </cell>
          <cell r="B655" t="str">
            <v>Caixa coletora de sarjeta - CCS 10</v>
          </cell>
          <cell r="E655" t="str">
            <v>und</v>
          </cell>
          <cell r="G655">
            <v>1196.81</v>
          </cell>
          <cell r="M655">
            <v>1331.86</v>
          </cell>
          <cell r="O655">
            <v>1350.38</v>
          </cell>
          <cell r="Q655">
            <v>1324.18</v>
          </cell>
          <cell r="S655">
            <v>1360.85</v>
          </cell>
          <cell r="U655">
            <v>1347.6</v>
          </cell>
          <cell r="W655">
            <v>1374.41</v>
          </cell>
        </row>
        <row r="656">
          <cell r="A656" t="str">
            <v>2 S 04 930 11</v>
          </cell>
          <cell r="B656" t="str">
            <v>Caixa coletora de sarjeta - CCS 11</v>
          </cell>
          <cell r="E656" t="str">
            <v>und</v>
          </cell>
          <cell r="G656">
            <v>1174.69</v>
          </cell>
          <cell r="M656">
            <v>1307.5899999999999</v>
          </cell>
          <cell r="O656">
            <v>1325.54</v>
          </cell>
          <cell r="Q656">
            <v>1300.25</v>
          </cell>
          <cell r="S656">
            <v>1335.75</v>
          </cell>
          <cell r="U656">
            <v>1324.07</v>
          </cell>
          <cell r="W656">
            <v>1350.03</v>
          </cell>
        </row>
        <row r="657">
          <cell r="A657" t="str">
            <v>2 S 04 930 12</v>
          </cell>
          <cell r="B657" t="str">
            <v>Caixa coletora de sarjeta - CCS 12</v>
          </cell>
          <cell r="E657" t="str">
            <v>und</v>
          </cell>
          <cell r="G657">
            <v>1152.58</v>
          </cell>
          <cell r="M657">
            <v>1283.32</v>
          </cell>
          <cell r="O657">
            <v>1300.71</v>
          </cell>
          <cell r="Q657">
            <v>1276.32</v>
          </cell>
          <cell r="S657">
            <v>1310.6500000000001</v>
          </cell>
          <cell r="U657">
            <v>1300.53</v>
          </cell>
          <cell r="W657">
            <v>1325.66</v>
          </cell>
        </row>
        <row r="658">
          <cell r="A658" t="str">
            <v>2 S 04 930 13</v>
          </cell>
          <cell r="B658" t="str">
            <v>Caixa coletora de sarjeta - CCS 13</v>
          </cell>
          <cell r="E658" t="str">
            <v>und</v>
          </cell>
          <cell r="G658">
            <v>1420.13</v>
          </cell>
          <cell r="M658">
            <v>1579.66</v>
          </cell>
          <cell r="O658">
            <v>1601.92</v>
          </cell>
          <cell r="Q658">
            <v>1570.32</v>
          </cell>
          <cell r="S658">
            <v>1614.46</v>
          </cell>
          <cell r="U658">
            <v>1597.36</v>
          </cell>
          <cell r="W658">
            <v>1629.61</v>
          </cell>
        </row>
        <row r="659">
          <cell r="A659" t="str">
            <v>2 S 04 930 14</v>
          </cell>
          <cell r="B659" t="str">
            <v>Caixa coletora de sarjeta - CCS14</v>
          </cell>
          <cell r="E659" t="str">
            <v>und</v>
          </cell>
          <cell r="G659">
            <v>1398.01</v>
          </cell>
          <cell r="M659">
            <v>1555.39</v>
          </cell>
          <cell r="O659">
            <v>1577.09</v>
          </cell>
          <cell r="Q659">
            <v>1546.39</v>
          </cell>
          <cell r="S659">
            <v>1589.36</v>
          </cell>
          <cell r="U659">
            <v>1573.82</v>
          </cell>
          <cell r="W659">
            <v>1605.23</v>
          </cell>
        </row>
        <row r="660">
          <cell r="A660" t="str">
            <v>2 S 04 930 15</v>
          </cell>
          <cell r="B660" t="str">
            <v>Caixa coletora de sarjeta - CCS 15</v>
          </cell>
          <cell r="E660" t="str">
            <v>und</v>
          </cell>
          <cell r="G660">
            <v>1375.9</v>
          </cell>
          <cell r="M660">
            <v>1531.12</v>
          </cell>
          <cell r="O660">
            <v>1552.25</v>
          </cell>
          <cell r="Q660">
            <v>1522.46</v>
          </cell>
          <cell r="S660">
            <v>1564.26</v>
          </cell>
          <cell r="U660">
            <v>1550.28</v>
          </cell>
          <cell r="W660">
            <v>1580.86</v>
          </cell>
        </row>
        <row r="661">
          <cell r="A661" t="str">
            <v>2 S 04 930 16</v>
          </cell>
          <cell r="B661" t="str">
            <v>Caixa coletora de sarjeta - CCS 16</v>
          </cell>
          <cell r="E661" t="str">
            <v>und</v>
          </cell>
          <cell r="G661">
            <v>1353.78</v>
          </cell>
          <cell r="M661">
            <v>1506.84</v>
          </cell>
          <cell r="O661">
            <v>1527.42</v>
          </cell>
          <cell r="Q661">
            <v>1498.52</v>
          </cell>
          <cell r="S661">
            <v>1539.16</v>
          </cell>
          <cell r="U661">
            <v>1526.75</v>
          </cell>
          <cell r="W661">
            <v>1556.48</v>
          </cell>
        </row>
        <row r="662">
          <cell r="A662" t="str">
            <v>2 S 04 930 17</v>
          </cell>
          <cell r="B662" t="str">
            <v>Caixa coletora de sarjeta - CCS 17</v>
          </cell>
          <cell r="E662" t="str">
            <v>und</v>
          </cell>
          <cell r="G662">
            <v>1625.84</v>
          </cell>
          <cell r="M662">
            <v>1808.59</v>
          </cell>
          <cell r="O662">
            <v>1834.04</v>
          </cell>
          <cell r="Q662">
            <v>1797.94</v>
          </cell>
          <cell r="S662">
            <v>1848.37</v>
          </cell>
          <cell r="U662">
            <v>1828.98</v>
          </cell>
          <cell r="W662">
            <v>1865.84</v>
          </cell>
        </row>
        <row r="663">
          <cell r="A663" t="str">
            <v>2 S 04 930 18</v>
          </cell>
          <cell r="B663" t="str">
            <v>Caixa coletora de sarjeta - CCS 18</v>
          </cell>
          <cell r="E663" t="str">
            <v>und</v>
          </cell>
          <cell r="G663">
            <v>1603.72</v>
          </cell>
          <cell r="M663">
            <v>1784.32</v>
          </cell>
          <cell r="O663">
            <v>1809.2</v>
          </cell>
          <cell r="Q663">
            <v>1774</v>
          </cell>
          <cell r="S663">
            <v>1823.27</v>
          </cell>
          <cell r="U663">
            <v>1805.45</v>
          </cell>
          <cell r="W663">
            <v>1841.46</v>
          </cell>
        </row>
        <row r="664">
          <cell r="A664" t="str">
            <v>2 S 04 930 19</v>
          </cell>
          <cell r="B664" t="str">
            <v>Caixa coletora de sarjeta - CCS 19</v>
          </cell>
          <cell r="E664" t="str">
            <v>und</v>
          </cell>
          <cell r="G664">
            <v>1581.61</v>
          </cell>
          <cell r="M664">
            <v>1760.05</v>
          </cell>
          <cell r="O664">
            <v>1784.37</v>
          </cell>
          <cell r="Q664">
            <v>1750.07</v>
          </cell>
          <cell r="S664">
            <v>1798.18</v>
          </cell>
          <cell r="U664">
            <v>1781.91</v>
          </cell>
          <cell r="W664">
            <v>1817.09</v>
          </cell>
        </row>
        <row r="665">
          <cell r="A665" t="str">
            <v>2 S 04 930 20</v>
          </cell>
          <cell r="B665" t="str">
            <v>Caixa coletora de sarjeta - CCS 20</v>
          </cell>
          <cell r="E665" t="str">
            <v>und</v>
          </cell>
          <cell r="G665">
            <v>1559.49</v>
          </cell>
          <cell r="M665">
            <v>1735.78</v>
          </cell>
          <cell r="O665">
            <v>1759.53</v>
          </cell>
          <cell r="Q665">
            <v>1726.14</v>
          </cell>
          <cell r="S665">
            <v>1773.08</v>
          </cell>
          <cell r="U665">
            <v>1758.37</v>
          </cell>
          <cell r="W665">
            <v>1792.72</v>
          </cell>
        </row>
        <row r="666">
          <cell r="A666" t="str">
            <v>2 S 04 931 01</v>
          </cell>
          <cell r="B666" t="str">
            <v>Caixa coletora de talvegue - CCT 01</v>
          </cell>
          <cell r="E666" t="str">
            <v>und</v>
          </cell>
          <cell r="G666">
            <v>821.14</v>
          </cell>
          <cell r="M666">
            <v>913.26</v>
          </cell>
          <cell r="O666">
            <v>926.31</v>
          </cell>
          <cell r="Q666">
            <v>907.68</v>
          </cell>
          <cell r="S666">
            <v>933.61</v>
          </cell>
          <cell r="U666">
            <v>922.44</v>
          </cell>
          <cell r="W666">
            <v>941.37</v>
          </cell>
        </row>
        <row r="667">
          <cell r="A667" t="str">
            <v>2 S 04 931 02</v>
          </cell>
          <cell r="B667" t="str">
            <v>Caixa coletora de talvegue - CCT 02</v>
          </cell>
          <cell r="E667" t="str">
            <v>und</v>
          </cell>
          <cell r="G667">
            <v>799.02</v>
          </cell>
          <cell r="M667">
            <v>888.99</v>
          </cell>
          <cell r="O667">
            <v>901.48</v>
          </cell>
          <cell r="Q667">
            <v>883.75</v>
          </cell>
          <cell r="S667">
            <v>908.51</v>
          </cell>
          <cell r="U667">
            <v>898.91</v>
          </cell>
          <cell r="W667">
            <v>917</v>
          </cell>
        </row>
        <row r="668">
          <cell r="A668" t="str">
            <v>2 S 04 931 03</v>
          </cell>
          <cell r="B668" t="str">
            <v>Caixa coletora de talvegue - CCT 03</v>
          </cell>
          <cell r="E668" t="str">
            <v>und</v>
          </cell>
          <cell r="G668">
            <v>779.03</v>
          </cell>
          <cell r="M668">
            <v>867.04</v>
          </cell>
          <cell r="O668">
            <v>879.02</v>
          </cell>
          <cell r="Q668">
            <v>862.1</v>
          </cell>
          <cell r="S668">
            <v>885.82</v>
          </cell>
          <cell r="U668">
            <v>877.62</v>
          </cell>
          <cell r="W668">
            <v>894.95</v>
          </cell>
        </row>
        <row r="669">
          <cell r="A669" t="str">
            <v>2 S 04 931 04</v>
          </cell>
          <cell r="B669" t="str">
            <v>Caixa coletora de talvegue - CCT 04</v>
          </cell>
          <cell r="E669" t="str">
            <v>und</v>
          </cell>
          <cell r="G669">
            <v>754.79</v>
          </cell>
          <cell r="M669">
            <v>840.45</v>
          </cell>
          <cell r="O669">
            <v>851.81</v>
          </cell>
          <cell r="Q669">
            <v>835.88</v>
          </cell>
          <cell r="S669">
            <v>858.32</v>
          </cell>
          <cell r="U669">
            <v>851.83</v>
          </cell>
          <cell r="W669">
            <v>868.25</v>
          </cell>
        </row>
        <row r="670">
          <cell r="A670" t="str">
            <v>2 S 04 931 05</v>
          </cell>
          <cell r="B670" t="str">
            <v>Caixa coletora de talvegue - CCT 05</v>
          </cell>
          <cell r="E670" t="str">
            <v>und</v>
          </cell>
          <cell r="G670">
            <v>1025.95</v>
          </cell>
          <cell r="M670">
            <v>1141.1099999999999</v>
          </cell>
          <cell r="O670">
            <v>1157.3499999999999</v>
          </cell>
          <cell r="Q670">
            <v>1134.21</v>
          </cell>
          <cell r="S670">
            <v>1166.44</v>
          </cell>
          <cell r="U670">
            <v>1152.99</v>
          </cell>
          <cell r="W670">
            <v>1176.52</v>
          </cell>
        </row>
        <row r="671">
          <cell r="A671" t="str">
            <v>2 S 04 931 06</v>
          </cell>
          <cell r="B671" t="str">
            <v>Caixa coletora de talvegue - CCT 06</v>
          </cell>
          <cell r="E671" t="str">
            <v>und</v>
          </cell>
          <cell r="G671">
            <v>1004.73</v>
          </cell>
          <cell r="M671">
            <v>1117.92</v>
          </cell>
          <cell r="O671">
            <v>1133.5899999999999</v>
          </cell>
          <cell r="Q671">
            <v>1111.3599999999999</v>
          </cell>
          <cell r="S671">
            <v>1142.43</v>
          </cell>
          <cell r="U671">
            <v>1130.53</v>
          </cell>
          <cell r="W671">
            <v>1153.23</v>
          </cell>
        </row>
        <row r="672">
          <cell r="A672" t="str">
            <v>2 S 04 931 07</v>
          </cell>
          <cell r="B672" t="str">
            <v>Caixa coletora de talvegue - CCT 07</v>
          </cell>
          <cell r="E672" t="str">
            <v>und</v>
          </cell>
          <cell r="G672">
            <v>984.74</v>
          </cell>
          <cell r="M672">
            <v>1095.97</v>
          </cell>
          <cell r="O672">
            <v>1111.1400000000001</v>
          </cell>
          <cell r="Q672">
            <v>1089.71</v>
          </cell>
          <cell r="S672">
            <v>1119.73</v>
          </cell>
          <cell r="U672">
            <v>1109.24</v>
          </cell>
          <cell r="W672">
            <v>1131.19</v>
          </cell>
        </row>
        <row r="673">
          <cell r="A673" t="str">
            <v>2 S 04 931 08</v>
          </cell>
          <cell r="B673" t="str">
            <v>Caixa coletora de talvegue - CCT 08</v>
          </cell>
          <cell r="E673" t="str">
            <v>und</v>
          </cell>
          <cell r="G673">
            <v>1048.06</v>
          </cell>
          <cell r="M673">
            <v>1165.3800000000001</v>
          </cell>
          <cell r="O673">
            <v>1182.18</v>
          </cell>
          <cell r="Q673">
            <v>1158.1500000000001</v>
          </cell>
          <cell r="S673">
            <v>1191.54</v>
          </cell>
          <cell r="U673">
            <v>1176.52</v>
          </cell>
          <cell r="W673">
            <v>1200.9000000000001</v>
          </cell>
        </row>
        <row r="674">
          <cell r="A674" t="str">
            <v>2 S 04 931 09</v>
          </cell>
          <cell r="B674" t="str">
            <v>Caixa coletora de talvegue - CCT 09</v>
          </cell>
          <cell r="E674" t="str">
            <v>und</v>
          </cell>
          <cell r="G674">
            <v>1231.6500000000001</v>
          </cell>
          <cell r="M674">
            <v>1370.04</v>
          </cell>
          <cell r="O674">
            <v>1389.46</v>
          </cell>
          <cell r="Q674">
            <v>1361.83</v>
          </cell>
          <cell r="S674">
            <v>1400.36</v>
          </cell>
          <cell r="U674">
            <v>1384.61</v>
          </cell>
          <cell r="W674">
            <v>1412.75</v>
          </cell>
        </row>
        <row r="675">
          <cell r="A675" t="str">
            <v>2 S 04 931 10</v>
          </cell>
          <cell r="B675" t="str">
            <v>Caixa coletora de talvegue - CCT 10</v>
          </cell>
          <cell r="E675" t="str">
            <v>und</v>
          </cell>
          <cell r="G675">
            <v>1210.44</v>
          </cell>
          <cell r="M675">
            <v>1346.85</v>
          </cell>
          <cell r="O675">
            <v>1365.71</v>
          </cell>
          <cell r="Q675">
            <v>1338.97</v>
          </cell>
          <cell r="S675">
            <v>1376.34</v>
          </cell>
          <cell r="U675">
            <v>1362.16</v>
          </cell>
          <cell r="W675">
            <v>1389.46</v>
          </cell>
        </row>
        <row r="676">
          <cell r="A676" t="str">
            <v>2 S 04 931 11</v>
          </cell>
          <cell r="B676" t="str">
            <v>Caixa coletora de talvegue - CCT 11</v>
          </cell>
          <cell r="E676" t="str">
            <v>und</v>
          </cell>
          <cell r="G676">
            <v>1190.45</v>
          </cell>
          <cell r="M676">
            <v>1324.9</v>
          </cell>
          <cell r="O676">
            <v>1343.25</v>
          </cell>
          <cell r="Q676">
            <v>1317.33</v>
          </cell>
          <cell r="S676">
            <v>1353.64</v>
          </cell>
          <cell r="U676">
            <v>1340.86</v>
          </cell>
          <cell r="W676">
            <v>1367.42</v>
          </cell>
        </row>
        <row r="677">
          <cell r="A677" t="str">
            <v>2 S 04 931 12</v>
          </cell>
          <cell r="B677" t="str">
            <v>Caixa coletora de talvegue - CCT 12</v>
          </cell>
          <cell r="E677" t="str">
            <v>und</v>
          </cell>
          <cell r="G677">
            <v>1166.21</v>
          </cell>
          <cell r="M677">
            <v>1298.31</v>
          </cell>
          <cell r="O677">
            <v>1316.04</v>
          </cell>
          <cell r="Q677">
            <v>1291.1099999999999</v>
          </cell>
          <cell r="S677">
            <v>1326.15</v>
          </cell>
          <cell r="U677">
            <v>1315.08</v>
          </cell>
          <cell r="W677">
            <v>1340.71</v>
          </cell>
        </row>
        <row r="678">
          <cell r="A678" t="str">
            <v>2 S 04 931 13</v>
          </cell>
          <cell r="B678" t="str">
            <v>Caixa coletora de talvegue - CCT 13</v>
          </cell>
          <cell r="E678" t="str">
            <v>und</v>
          </cell>
          <cell r="G678">
            <v>1432.86</v>
          </cell>
          <cell r="M678">
            <v>1593.57</v>
          </cell>
          <cell r="O678">
            <v>1616.17</v>
          </cell>
          <cell r="Q678">
            <v>1584.03</v>
          </cell>
          <cell r="S678">
            <v>1628.87</v>
          </cell>
          <cell r="U678">
            <v>1610.83</v>
          </cell>
          <cell r="W678">
            <v>1643.58</v>
          </cell>
        </row>
        <row r="679">
          <cell r="A679" t="str">
            <v>2 S 04 931 14</v>
          </cell>
          <cell r="B679" t="str">
            <v>Caixa coletora de talvegue - CCT 14</v>
          </cell>
          <cell r="E679" t="str">
            <v>und</v>
          </cell>
          <cell r="G679">
            <v>1410.74</v>
          </cell>
          <cell r="M679">
            <v>1569.3</v>
          </cell>
          <cell r="O679">
            <v>1591.34</v>
          </cell>
          <cell r="Q679">
            <v>1560.1</v>
          </cell>
          <cell r="S679">
            <v>1603.77</v>
          </cell>
          <cell r="U679">
            <v>1587.29</v>
          </cell>
          <cell r="W679">
            <v>1619.21</v>
          </cell>
        </row>
        <row r="680">
          <cell r="A680" t="str">
            <v>2 S 04 931 15</v>
          </cell>
          <cell r="B680" t="str">
            <v>Caixa coletora de talvegue - CCT 15</v>
          </cell>
          <cell r="E680" t="str">
            <v>und</v>
          </cell>
          <cell r="G680">
            <v>1391.65</v>
          </cell>
          <cell r="M680">
            <v>1548.43</v>
          </cell>
          <cell r="O680">
            <v>1569.96</v>
          </cell>
          <cell r="Q680">
            <v>1539.53</v>
          </cell>
          <cell r="S680">
            <v>1582.15</v>
          </cell>
          <cell r="U680">
            <v>1567.08</v>
          </cell>
          <cell r="W680">
            <v>1598.24</v>
          </cell>
        </row>
        <row r="681">
          <cell r="A681" t="str">
            <v>2 S 04 931 16</v>
          </cell>
          <cell r="B681" t="str">
            <v>Caixa coletora de talvegue - CCT 16</v>
          </cell>
          <cell r="E681" t="str">
            <v>und</v>
          </cell>
          <cell r="G681">
            <v>1367.41</v>
          </cell>
          <cell r="M681">
            <v>1521.84</v>
          </cell>
          <cell r="O681">
            <v>1542.75</v>
          </cell>
          <cell r="Q681">
            <v>1513.32</v>
          </cell>
          <cell r="S681">
            <v>1554.66</v>
          </cell>
          <cell r="U681">
            <v>1541.3</v>
          </cell>
          <cell r="W681">
            <v>1571.54</v>
          </cell>
        </row>
        <row r="682">
          <cell r="A682" t="str">
            <v>2 S 04 931 17</v>
          </cell>
          <cell r="B682" t="str">
            <v>Caixa coletora de talvegue - CCT 17</v>
          </cell>
          <cell r="E682" t="str">
            <v>und</v>
          </cell>
          <cell r="G682">
            <v>1638.57</v>
          </cell>
          <cell r="M682">
            <v>1822.51</v>
          </cell>
          <cell r="O682">
            <v>1848.29</v>
          </cell>
          <cell r="Q682">
            <v>1811.65</v>
          </cell>
          <cell r="S682">
            <v>1862.78</v>
          </cell>
          <cell r="U682">
            <v>1842.45</v>
          </cell>
          <cell r="W682">
            <v>1879.81</v>
          </cell>
        </row>
        <row r="683">
          <cell r="A683" t="str">
            <v>2 S 04 931 18</v>
          </cell>
          <cell r="B683" t="str">
            <v>Caixa coletora de talvegue - CCT 18</v>
          </cell>
          <cell r="E683" t="str">
            <v>und</v>
          </cell>
          <cell r="G683">
            <v>1616.45</v>
          </cell>
          <cell r="M683">
            <v>1798.23</v>
          </cell>
          <cell r="O683">
            <v>1823.45</v>
          </cell>
          <cell r="Q683">
            <v>1787.71</v>
          </cell>
          <cell r="S683">
            <v>1837.68</v>
          </cell>
          <cell r="U683">
            <v>1818.92</v>
          </cell>
          <cell r="W683">
            <v>1855.44</v>
          </cell>
        </row>
        <row r="684">
          <cell r="A684" t="str">
            <v>2 S 04 931 19</v>
          </cell>
          <cell r="B684" t="str">
            <v>Caixa coletora de talvegue - CCT 19</v>
          </cell>
          <cell r="E684" t="str">
            <v>und</v>
          </cell>
          <cell r="G684">
            <v>1597.36</v>
          </cell>
          <cell r="M684">
            <v>1777.36</v>
          </cell>
          <cell r="O684">
            <v>1802.08</v>
          </cell>
          <cell r="Q684">
            <v>1767.15</v>
          </cell>
          <cell r="S684">
            <v>1816.07</v>
          </cell>
          <cell r="U684">
            <v>1798.71</v>
          </cell>
          <cell r="W684">
            <v>1834.48</v>
          </cell>
        </row>
        <row r="685">
          <cell r="A685" t="str">
            <v>2 S 04 931 20</v>
          </cell>
          <cell r="B685" t="str">
            <v>Caixa coletora de talvegue - CCT 20</v>
          </cell>
          <cell r="E685" t="str">
            <v>und</v>
          </cell>
          <cell r="G685">
            <v>1573.12</v>
          </cell>
          <cell r="M685">
            <v>1750.77</v>
          </cell>
          <cell r="O685">
            <v>1774.87</v>
          </cell>
          <cell r="Q685">
            <v>1740.93</v>
          </cell>
          <cell r="S685">
            <v>1788.57</v>
          </cell>
          <cell r="U685">
            <v>1772.93</v>
          </cell>
          <cell r="W685">
            <v>1807.77</v>
          </cell>
        </row>
        <row r="686">
          <cell r="A686" t="str">
            <v>2 S 04 940 01</v>
          </cell>
          <cell r="B686" t="str">
            <v>Descida d'água tipo rap. - calha concr. - DAR 01</v>
          </cell>
          <cell r="E686" t="str">
            <v>m</v>
          </cell>
          <cell r="G686">
            <v>89.54</v>
          </cell>
          <cell r="M686">
            <v>97.74</v>
          </cell>
          <cell r="O686">
            <v>98.8</v>
          </cell>
          <cell r="Q686">
            <v>97.11</v>
          </cell>
          <cell r="S686">
            <v>99.3</v>
          </cell>
          <cell r="U686">
            <v>96.54</v>
          </cell>
          <cell r="W686">
            <v>96.73</v>
          </cell>
        </row>
        <row r="687">
          <cell r="A687" t="str">
            <v>2 S 04 940 02</v>
          </cell>
          <cell r="B687" t="str">
            <v>Descida d'água tipo rap. - canal retang.- DAR 02</v>
          </cell>
          <cell r="E687" t="str">
            <v>m</v>
          </cell>
          <cell r="G687">
            <v>44.36</v>
          </cell>
          <cell r="M687">
            <v>49.51</v>
          </cell>
          <cell r="O687">
            <v>50.34</v>
          </cell>
          <cell r="Q687">
            <v>49.03</v>
          </cell>
          <cell r="S687">
            <v>50.74</v>
          </cell>
          <cell r="U687">
            <v>48.73</v>
          </cell>
          <cell r="W687">
            <v>49.97</v>
          </cell>
        </row>
        <row r="688">
          <cell r="A688" t="str">
            <v>2 S 04 940 03</v>
          </cell>
          <cell r="B688" t="str">
            <v>Descida d'água tipo rap. - canal retang.- DAR 03</v>
          </cell>
          <cell r="E688" t="str">
            <v>m</v>
          </cell>
          <cell r="G688">
            <v>64.510000000000005</v>
          </cell>
          <cell r="M688">
            <v>72.08</v>
          </cell>
          <cell r="O688">
            <v>73.92</v>
          </cell>
          <cell r="Q688">
            <v>72.61</v>
          </cell>
          <cell r="S688">
            <v>74.319999999999993</v>
          </cell>
          <cell r="U688">
            <v>73.69</v>
          </cell>
          <cell r="W688">
            <v>74.930000000000007</v>
          </cell>
        </row>
        <row r="689">
          <cell r="A689" t="str">
            <v>2 S 04 940 04</v>
          </cell>
          <cell r="B689" t="str">
            <v>Descida d'água tipo rap. - calha metálica - DAR</v>
          </cell>
          <cell r="E689" t="str">
            <v>m</v>
          </cell>
          <cell r="G689">
            <v>99.1</v>
          </cell>
          <cell r="M689">
            <v>119.12</v>
          </cell>
          <cell r="O689">
            <v>131.97999999999999</v>
          </cell>
          <cell r="Q689">
            <v>132.58000000000001</v>
          </cell>
          <cell r="S689">
            <v>132.83000000000001</v>
          </cell>
          <cell r="U689">
            <v>132.51</v>
          </cell>
          <cell r="W689">
            <v>132.69</v>
          </cell>
        </row>
        <row r="690">
          <cell r="A690" t="str">
            <v>2 S 04 941 01</v>
          </cell>
          <cell r="B690" t="str">
            <v>Descida d'água aterros em degraus - DAD 01</v>
          </cell>
          <cell r="E690" t="str">
            <v>m</v>
          </cell>
          <cell r="G690">
            <v>59.41</v>
          </cell>
          <cell r="M690">
            <v>66.69</v>
          </cell>
          <cell r="O690">
            <v>67.7</v>
          </cell>
          <cell r="Q690">
            <v>66.11</v>
          </cell>
          <cell r="S690">
            <v>68.19</v>
          </cell>
          <cell r="U690">
            <v>65.83</v>
          </cell>
          <cell r="W690">
            <v>67.33</v>
          </cell>
        </row>
        <row r="691">
          <cell r="A691" t="str">
            <v>2 S 04 941 02</v>
          </cell>
          <cell r="B691" t="str">
            <v>Descida d'água aterros em degraus - arm - DAD</v>
          </cell>
          <cell r="E691" t="str">
            <v>m</v>
          </cell>
          <cell r="G691">
            <v>84.63</v>
          </cell>
          <cell r="M691">
            <v>94.91</v>
          </cell>
          <cell r="O691">
            <v>97.2</v>
          </cell>
          <cell r="Q691">
            <v>95.62</v>
          </cell>
          <cell r="S691">
            <v>97.69</v>
          </cell>
          <cell r="U691">
            <v>97.08</v>
          </cell>
          <cell r="W691">
            <v>98.59</v>
          </cell>
        </row>
        <row r="692">
          <cell r="A692" t="str">
            <v>2 S 04 941 03</v>
          </cell>
          <cell r="B692" t="str">
            <v>Descida d'água aterros em degraus - DAD 03</v>
          </cell>
          <cell r="E692" t="str">
            <v>m</v>
          </cell>
          <cell r="G692">
            <v>155.47</v>
          </cell>
          <cell r="M692">
            <v>174.49</v>
          </cell>
          <cell r="O692">
            <v>177.28</v>
          </cell>
          <cell r="Q692">
            <v>172.86</v>
          </cell>
          <cell r="S692">
            <v>178.62</v>
          </cell>
          <cell r="U692">
            <v>171.61</v>
          </cell>
          <cell r="W692">
            <v>175.78</v>
          </cell>
        </row>
        <row r="693">
          <cell r="A693" t="str">
            <v>2 S 04 941 04</v>
          </cell>
          <cell r="B693" t="str">
            <v>Descida d'água aterros em degraus - arm - DAD</v>
          </cell>
          <cell r="E693" t="str">
            <v>m</v>
          </cell>
          <cell r="G693">
            <v>197.66</v>
          </cell>
          <cell r="M693">
            <v>220.43</v>
          </cell>
          <cell r="O693">
            <v>226.16</v>
          </cell>
          <cell r="Q693">
            <v>221.75</v>
          </cell>
          <cell r="S693">
            <v>227.5</v>
          </cell>
          <cell r="U693">
            <v>224.51</v>
          </cell>
          <cell r="W693">
            <v>228.68</v>
          </cell>
        </row>
        <row r="694">
          <cell r="A694" t="str">
            <v>2 S 04 941 05</v>
          </cell>
          <cell r="B694" t="str">
            <v>Descida d'água aterros em degraus - DAD 05</v>
          </cell>
          <cell r="E694" t="str">
            <v>m</v>
          </cell>
          <cell r="G694">
            <v>187.9</v>
          </cell>
          <cell r="M694">
            <v>211.03</v>
          </cell>
          <cell r="O694">
            <v>214.38</v>
          </cell>
          <cell r="Q694">
            <v>209.08</v>
          </cell>
          <cell r="S694">
            <v>215.98</v>
          </cell>
          <cell r="U694">
            <v>207.55</v>
          </cell>
          <cell r="W694">
            <v>212.55</v>
          </cell>
        </row>
        <row r="695">
          <cell r="A695" t="str">
            <v>2 S 04 941 06</v>
          </cell>
          <cell r="B695" t="str">
            <v>Descida d'água aterros em degraus - arm - DAD</v>
          </cell>
          <cell r="E695" t="str">
            <v>m</v>
          </cell>
          <cell r="G695">
            <v>261.95999999999998</v>
          </cell>
          <cell r="M695">
            <v>293.89</v>
          </cell>
          <cell r="O695">
            <v>301.01</v>
          </cell>
          <cell r="Q695">
            <v>295.72000000000003</v>
          </cell>
          <cell r="S695">
            <v>302.62</v>
          </cell>
          <cell r="U695">
            <v>299.33</v>
          </cell>
          <cell r="W695">
            <v>304.33</v>
          </cell>
        </row>
        <row r="696">
          <cell r="A696" t="str">
            <v>2 S 04 941 07</v>
          </cell>
          <cell r="B696" t="str">
            <v>Descida d'água aterros em degraus - DAD 07</v>
          </cell>
          <cell r="E696" t="str">
            <v>m</v>
          </cell>
          <cell r="G696">
            <v>221.32</v>
          </cell>
          <cell r="M696">
            <v>248.68</v>
          </cell>
          <cell r="O696">
            <v>252.6</v>
          </cell>
          <cell r="Q696">
            <v>246.39</v>
          </cell>
          <cell r="S696">
            <v>254.48</v>
          </cell>
          <cell r="U696">
            <v>244.57</v>
          </cell>
          <cell r="W696">
            <v>250.44</v>
          </cell>
        </row>
        <row r="697">
          <cell r="A697" t="str">
            <v>2 S 04 941 08</v>
          </cell>
          <cell r="B697" t="str">
            <v>Descida d'água aterros em degraus - arm - DAD</v>
          </cell>
          <cell r="E697" t="str">
            <v>m</v>
          </cell>
          <cell r="G697">
            <v>304.54000000000002</v>
          </cell>
          <cell r="M697">
            <v>341.79</v>
          </cell>
          <cell r="O697">
            <v>349.95</v>
          </cell>
          <cell r="Q697">
            <v>343.74</v>
          </cell>
          <cell r="S697">
            <v>351.84</v>
          </cell>
          <cell r="U697">
            <v>347.7</v>
          </cell>
          <cell r="W697">
            <v>353.57</v>
          </cell>
        </row>
        <row r="698">
          <cell r="A698" t="str">
            <v>2 S 04 941 09</v>
          </cell>
          <cell r="B698" t="str">
            <v>Descida d'água aterros em degraus - DAD 09</v>
          </cell>
          <cell r="E698" t="str">
            <v>m</v>
          </cell>
          <cell r="G698">
            <v>252.54</v>
          </cell>
          <cell r="M698">
            <v>283.95</v>
          </cell>
          <cell r="O698">
            <v>288.38</v>
          </cell>
          <cell r="Q698">
            <v>281.36</v>
          </cell>
          <cell r="S698">
            <v>290.52</v>
          </cell>
          <cell r="U698">
            <v>279.29000000000002</v>
          </cell>
          <cell r="W698">
            <v>285.92</v>
          </cell>
        </row>
        <row r="699">
          <cell r="A699" t="str">
            <v>2 S 04 941 10</v>
          </cell>
          <cell r="B699" t="str">
            <v>Descida d'água aterros em degraus - arm - DAD</v>
          </cell>
          <cell r="E699" t="str">
            <v>m</v>
          </cell>
          <cell r="G699">
            <v>346.89</v>
          </cell>
          <cell r="M699">
            <v>389.52</v>
          </cell>
          <cell r="O699">
            <v>398.76</v>
          </cell>
          <cell r="Q699">
            <v>391.73</v>
          </cell>
          <cell r="S699">
            <v>400.89</v>
          </cell>
          <cell r="U699">
            <v>396.21</v>
          </cell>
          <cell r="W699">
            <v>402.85</v>
          </cell>
        </row>
        <row r="700">
          <cell r="A700" t="str">
            <v>2 S 04 941 11</v>
          </cell>
          <cell r="B700" t="str">
            <v>Descida d'água aterros em degraus - DAD 11</v>
          </cell>
          <cell r="E700" t="str">
            <v>m</v>
          </cell>
          <cell r="G700">
            <v>331.9</v>
          </cell>
          <cell r="M700">
            <v>373.46</v>
          </cell>
          <cell r="O700">
            <v>379.25</v>
          </cell>
          <cell r="Q700">
            <v>370.06</v>
          </cell>
          <cell r="S700">
            <v>382.03</v>
          </cell>
          <cell r="U700">
            <v>367.25</v>
          </cell>
          <cell r="W700">
            <v>375.93</v>
          </cell>
        </row>
        <row r="701">
          <cell r="A701" t="str">
            <v>2 S 04 941 12</v>
          </cell>
          <cell r="B701" t="str">
            <v>Descida d'água aterros em degraus - arm - dad 12</v>
          </cell>
          <cell r="E701" t="str">
            <v>m</v>
          </cell>
          <cell r="G701">
            <v>453.41</v>
          </cell>
          <cell r="M701">
            <v>509.39</v>
          </cell>
          <cell r="O701">
            <v>521.38</v>
          </cell>
          <cell r="Q701">
            <v>512.20000000000005</v>
          </cell>
          <cell r="S701">
            <v>524.16999999999996</v>
          </cell>
          <cell r="U701">
            <v>517.83000000000004</v>
          </cell>
          <cell r="W701">
            <v>526.51</v>
          </cell>
        </row>
        <row r="702">
          <cell r="A702" t="str">
            <v>2 S 04 941 13</v>
          </cell>
          <cell r="B702" t="str">
            <v>Descida d'água aterros em degraus - DAD 13</v>
          </cell>
          <cell r="E702" t="str">
            <v>m</v>
          </cell>
          <cell r="G702">
            <v>311.99</v>
          </cell>
          <cell r="M702">
            <v>350.83</v>
          </cell>
          <cell r="O702">
            <v>356.33</v>
          </cell>
          <cell r="Q702">
            <v>347.6</v>
          </cell>
          <cell r="S702">
            <v>358.98</v>
          </cell>
          <cell r="U702">
            <v>344.93</v>
          </cell>
          <cell r="W702">
            <v>353.17</v>
          </cell>
        </row>
        <row r="703">
          <cell r="A703" t="str">
            <v>2 S 04 941 14</v>
          </cell>
          <cell r="B703" t="str">
            <v>Descida d'água aterros em degraus - arm - DAD 14</v>
          </cell>
          <cell r="E703" t="str">
            <v>m</v>
          </cell>
          <cell r="G703">
            <v>426.18</v>
          </cell>
          <cell r="M703">
            <v>478.59</v>
          </cell>
          <cell r="O703">
            <v>489.91</v>
          </cell>
          <cell r="Q703">
            <v>481.19</v>
          </cell>
          <cell r="S703">
            <v>492.56</v>
          </cell>
          <cell r="U703">
            <v>486.44</v>
          </cell>
          <cell r="W703">
            <v>494.68</v>
          </cell>
        </row>
        <row r="704">
          <cell r="A704" t="str">
            <v>2 S 04 941 15</v>
          </cell>
          <cell r="B704" t="str">
            <v>Descida d'água aterros em degraus - DAD 15</v>
          </cell>
          <cell r="E704" t="str">
            <v>m</v>
          </cell>
          <cell r="G704">
            <v>356.8</v>
          </cell>
          <cell r="M704">
            <v>401.49</v>
          </cell>
          <cell r="O704">
            <v>407.72</v>
          </cell>
          <cell r="Q704">
            <v>397.83</v>
          </cell>
          <cell r="S704">
            <v>410.72</v>
          </cell>
          <cell r="U704">
            <v>394.78</v>
          </cell>
          <cell r="W704">
            <v>404.11</v>
          </cell>
        </row>
        <row r="705">
          <cell r="A705" t="str">
            <v>2 S 04 941 16</v>
          </cell>
          <cell r="B705" t="str">
            <v>Descida d'água aterros em degraus - arm - DAD 16</v>
          </cell>
          <cell r="E705" t="str">
            <v>m</v>
          </cell>
          <cell r="G705">
            <v>486.35</v>
          </cell>
          <cell r="M705">
            <v>546.44000000000005</v>
          </cell>
          <cell r="O705">
            <v>559.28</v>
          </cell>
          <cell r="Q705">
            <v>549.39</v>
          </cell>
          <cell r="S705">
            <v>562.28</v>
          </cell>
          <cell r="U705">
            <v>555.33000000000004</v>
          </cell>
          <cell r="W705">
            <v>564.66999999999996</v>
          </cell>
        </row>
        <row r="706">
          <cell r="A706" t="str">
            <v>2 S 04 941 17</v>
          </cell>
          <cell r="B706" t="str">
            <v>Descida d'água aterros em degraus - DAD 17</v>
          </cell>
          <cell r="E706" t="str">
            <v>m</v>
          </cell>
          <cell r="G706">
            <v>456.27</v>
          </cell>
          <cell r="M706">
            <v>513.77</v>
          </cell>
          <cell r="O706">
            <v>521.67999999999995</v>
          </cell>
          <cell r="Q706">
            <v>509.11</v>
          </cell>
          <cell r="S706">
            <v>525.49</v>
          </cell>
          <cell r="U706">
            <v>505.14</v>
          </cell>
          <cell r="W706">
            <v>517.01</v>
          </cell>
        </row>
        <row r="707">
          <cell r="A707" t="str">
            <v>2 S 04 941 18</v>
          </cell>
          <cell r="B707" t="str">
            <v>Descida d'água aterros em degraus - arm - DAD 18</v>
          </cell>
          <cell r="E707" t="str">
            <v>m</v>
          </cell>
          <cell r="G707">
            <v>617.5</v>
          </cell>
          <cell r="M707">
            <v>694.14</v>
          </cell>
          <cell r="O707">
            <v>710.29</v>
          </cell>
          <cell r="Q707">
            <v>697.72</v>
          </cell>
          <cell r="S707">
            <v>714.1</v>
          </cell>
          <cell r="U707">
            <v>704.95</v>
          </cell>
          <cell r="W707">
            <v>716.81</v>
          </cell>
        </row>
        <row r="708">
          <cell r="A708" t="str">
            <v>2 S 04 941 31</v>
          </cell>
          <cell r="B708" t="str">
            <v>Descida d'água cortes em degraus - DCD 01</v>
          </cell>
          <cell r="E708" t="str">
            <v>m</v>
          </cell>
          <cell r="G708">
            <v>60.11</v>
          </cell>
          <cell r="M708">
            <v>67.47</v>
          </cell>
          <cell r="O708">
            <v>68.489999999999995</v>
          </cell>
          <cell r="Q708">
            <v>66.89</v>
          </cell>
          <cell r="S708">
            <v>68.989999999999995</v>
          </cell>
          <cell r="U708">
            <v>66.61</v>
          </cell>
          <cell r="W708">
            <v>68.13</v>
          </cell>
        </row>
        <row r="709">
          <cell r="A709" t="str">
            <v>2 S 04 941 32</v>
          </cell>
          <cell r="B709" t="str">
            <v>Descida d'água cortes em degraus - arm - DCD 02</v>
          </cell>
          <cell r="E709" t="str">
            <v>m</v>
          </cell>
          <cell r="G709">
            <v>85.42</v>
          </cell>
          <cell r="M709">
            <v>95.78</v>
          </cell>
          <cell r="O709">
            <v>98.09</v>
          </cell>
          <cell r="Q709">
            <v>96.49</v>
          </cell>
          <cell r="S709">
            <v>98.59</v>
          </cell>
          <cell r="U709">
            <v>97.97</v>
          </cell>
          <cell r="W709">
            <v>99.49</v>
          </cell>
        </row>
        <row r="710">
          <cell r="A710" t="str">
            <v>2 S 04 941 33</v>
          </cell>
          <cell r="B710" t="str">
            <v>Descida d'água cortes em degraus - DCD 03</v>
          </cell>
          <cell r="E710" t="str">
            <v>m</v>
          </cell>
          <cell r="G710">
            <v>94.5</v>
          </cell>
          <cell r="M710">
            <v>106.12</v>
          </cell>
          <cell r="O710">
            <v>107.74</v>
          </cell>
          <cell r="Q710">
            <v>105.19</v>
          </cell>
          <cell r="S710">
            <v>108.52</v>
          </cell>
          <cell r="U710">
            <v>104.66</v>
          </cell>
          <cell r="W710">
            <v>107.08</v>
          </cell>
        </row>
        <row r="711">
          <cell r="A711" t="str">
            <v>2 S 04 941 34</v>
          </cell>
          <cell r="B711" t="str">
            <v>Descida d'água cortes em degraus - arm - DCD 04</v>
          </cell>
          <cell r="E711" t="str">
            <v>m</v>
          </cell>
          <cell r="G711">
            <v>134.63</v>
          </cell>
          <cell r="M711">
            <v>151.02000000000001</v>
          </cell>
          <cell r="O711">
            <v>154.69</v>
          </cell>
          <cell r="Q711">
            <v>152.13999999999999</v>
          </cell>
          <cell r="S711">
            <v>155.47</v>
          </cell>
          <cell r="U711">
            <v>154.38999999999999</v>
          </cell>
          <cell r="W711">
            <v>156.81</v>
          </cell>
        </row>
        <row r="712">
          <cell r="A712" t="str">
            <v>2 S 04 942 01</v>
          </cell>
          <cell r="B712" t="str">
            <v>Entrada d'água - EDA 01</v>
          </cell>
          <cell r="E712" t="str">
            <v>und</v>
          </cell>
          <cell r="G712">
            <v>25.42</v>
          </cell>
          <cell r="M712">
            <v>27.93</v>
          </cell>
          <cell r="O712">
            <v>28.55</v>
          </cell>
          <cell r="Q712">
            <v>27.57</v>
          </cell>
          <cell r="S712">
            <v>28.85</v>
          </cell>
          <cell r="U712">
            <v>27.22</v>
          </cell>
          <cell r="W712">
            <v>28.14</v>
          </cell>
        </row>
        <row r="713">
          <cell r="A713" t="str">
            <v>2 S 04 942 02</v>
          </cell>
          <cell r="B713" t="str">
            <v>Entrada d'água - EDA 02</v>
          </cell>
          <cell r="E713" t="str">
            <v>und</v>
          </cell>
          <cell r="G713">
            <v>31.14</v>
          </cell>
          <cell r="M713">
            <v>34.17</v>
          </cell>
          <cell r="O713">
            <v>34.96</v>
          </cell>
          <cell r="Q713">
            <v>33.700000000000003</v>
          </cell>
          <cell r="S713">
            <v>35.33</v>
          </cell>
          <cell r="U713">
            <v>33.17</v>
          </cell>
          <cell r="W713">
            <v>34.35</v>
          </cell>
        </row>
        <row r="714">
          <cell r="A714" t="str">
            <v>2 S 04 950 01</v>
          </cell>
          <cell r="B714" t="str">
            <v>Dissipador de energia - DES 01</v>
          </cell>
          <cell r="E714" t="str">
            <v>und</v>
          </cell>
          <cell r="G714">
            <v>109.52</v>
          </cell>
          <cell r="M714">
            <v>122.7</v>
          </cell>
          <cell r="O714">
            <v>124.94</v>
          </cell>
          <cell r="Q714">
            <v>121.49</v>
          </cell>
          <cell r="S714">
            <v>126.17</v>
          </cell>
          <cell r="U714">
            <v>120.57</v>
          </cell>
          <cell r="W714">
            <v>123.64</v>
          </cell>
        </row>
        <row r="715">
          <cell r="A715" t="str">
            <v>2 S 04 950 02</v>
          </cell>
          <cell r="B715" t="str">
            <v>Dissipador de energia - DES 02</v>
          </cell>
          <cell r="E715" t="str">
            <v>und</v>
          </cell>
          <cell r="G715">
            <v>130.26</v>
          </cell>
          <cell r="M715">
            <v>145.93</v>
          </cell>
          <cell r="O715">
            <v>148.59</v>
          </cell>
          <cell r="Q715">
            <v>144.49</v>
          </cell>
          <cell r="S715">
            <v>150.05000000000001</v>
          </cell>
          <cell r="U715">
            <v>143.4</v>
          </cell>
          <cell r="W715">
            <v>147.04</v>
          </cell>
        </row>
        <row r="716">
          <cell r="A716" t="str">
            <v>2 S 04 950 03</v>
          </cell>
          <cell r="B716" t="str">
            <v>Dissipador de energia - DES 03</v>
          </cell>
          <cell r="E716" t="str">
            <v>und</v>
          </cell>
          <cell r="G716">
            <v>155.27000000000001</v>
          </cell>
          <cell r="M716">
            <v>173.95</v>
          </cell>
          <cell r="O716">
            <v>177.12</v>
          </cell>
          <cell r="Q716">
            <v>172.24</v>
          </cell>
          <cell r="S716">
            <v>178.87</v>
          </cell>
          <cell r="U716">
            <v>170.94</v>
          </cell>
          <cell r="W716">
            <v>175.28</v>
          </cell>
        </row>
        <row r="717">
          <cell r="A717" t="str">
            <v>2 S 04 950 04</v>
          </cell>
          <cell r="B717" t="str">
            <v>Dissipador de energia - DES04</v>
          </cell>
          <cell r="E717" t="str">
            <v>und</v>
          </cell>
          <cell r="G717">
            <v>189.74</v>
          </cell>
          <cell r="M717">
            <v>212.56</v>
          </cell>
          <cell r="O717">
            <v>216.44</v>
          </cell>
          <cell r="Q717">
            <v>210.46</v>
          </cell>
          <cell r="S717">
            <v>218.57</v>
          </cell>
          <cell r="U717">
            <v>208.87</v>
          </cell>
          <cell r="W717">
            <v>214.18</v>
          </cell>
        </row>
        <row r="718">
          <cell r="A718" t="str">
            <v>2 S 04 950 21</v>
          </cell>
          <cell r="B718" t="str">
            <v>Dissipador de energia - DEB 01</v>
          </cell>
          <cell r="E718" t="str">
            <v>und</v>
          </cell>
          <cell r="G718">
            <v>133.94999999999999</v>
          </cell>
          <cell r="M718">
            <v>149.51</v>
          </cell>
          <cell r="O718">
            <v>152.07</v>
          </cell>
          <cell r="Q718">
            <v>148.12</v>
          </cell>
          <cell r="S718">
            <v>153.38</v>
          </cell>
          <cell r="U718">
            <v>147.61000000000001</v>
          </cell>
          <cell r="W718">
            <v>151.30000000000001</v>
          </cell>
        </row>
        <row r="719">
          <cell r="A719" t="str">
            <v>2 S 04 950 22</v>
          </cell>
          <cell r="B719" t="str">
            <v>Dissipador de energia - DEB 02</v>
          </cell>
          <cell r="E719" t="str">
            <v>und</v>
          </cell>
          <cell r="G719">
            <v>438.54</v>
          </cell>
          <cell r="M719">
            <v>489.69</v>
          </cell>
          <cell r="O719">
            <v>498.54</v>
          </cell>
          <cell r="Q719">
            <v>484.76</v>
          </cell>
          <cell r="S719">
            <v>503.09</v>
          </cell>
          <cell r="U719">
            <v>481.28</v>
          </cell>
          <cell r="W719">
            <v>493.9</v>
          </cell>
        </row>
        <row r="720">
          <cell r="A720" t="str">
            <v>2 S 04 950 23</v>
          </cell>
          <cell r="B720" t="str">
            <v>Dissipador de energia - DEB 03</v>
          </cell>
          <cell r="E720" t="str">
            <v>und</v>
          </cell>
          <cell r="G720">
            <v>702.27</v>
          </cell>
          <cell r="M720">
            <v>784.07</v>
          </cell>
          <cell r="O720">
            <v>798.34</v>
          </cell>
          <cell r="Q720">
            <v>776.11</v>
          </cell>
          <cell r="S720">
            <v>805.69</v>
          </cell>
          <cell r="U720">
            <v>770.27</v>
          </cell>
          <cell r="W720">
            <v>790.62</v>
          </cell>
        </row>
        <row r="721">
          <cell r="A721" t="str">
            <v>2 S 04 950 24</v>
          </cell>
          <cell r="B721" t="str">
            <v>Dissipador de energia - DEB 04</v>
          </cell>
          <cell r="E721" t="str">
            <v>und</v>
          </cell>
          <cell r="G721">
            <v>1031.04</v>
          </cell>
          <cell r="M721">
            <v>1151.06</v>
          </cell>
          <cell r="O721">
            <v>1172.0999999999999</v>
          </cell>
          <cell r="Q721">
            <v>1139.32</v>
          </cell>
          <cell r="S721">
            <v>1182.95</v>
          </cell>
          <cell r="U721">
            <v>1130.53</v>
          </cell>
          <cell r="W721">
            <v>1160.51</v>
          </cell>
        </row>
        <row r="722">
          <cell r="A722" t="str">
            <v>2 S 04 950 25</v>
          </cell>
          <cell r="B722" t="str">
            <v>Dissipador de energia - DEB 05</v>
          </cell>
          <cell r="E722" t="str">
            <v>und</v>
          </cell>
          <cell r="G722">
            <v>1398.85</v>
          </cell>
          <cell r="M722">
            <v>1561.63</v>
          </cell>
          <cell r="O722">
            <v>1590.25</v>
          </cell>
          <cell r="Q722">
            <v>1545.66</v>
          </cell>
          <cell r="S722">
            <v>1605.01</v>
          </cell>
          <cell r="U722">
            <v>1533.57</v>
          </cell>
          <cell r="W722">
            <v>1574.34</v>
          </cell>
        </row>
        <row r="723">
          <cell r="A723" t="str">
            <v>2 S 04 950 26</v>
          </cell>
          <cell r="B723" t="str">
            <v>Dissipador de energia - DEB 06</v>
          </cell>
          <cell r="E723" t="str">
            <v>und</v>
          </cell>
          <cell r="G723">
            <v>2297.1799999999998</v>
          </cell>
          <cell r="M723">
            <v>2564.4899999999998</v>
          </cell>
          <cell r="O723">
            <v>2611.79</v>
          </cell>
          <cell r="Q723">
            <v>2538.0500000000002</v>
          </cell>
          <cell r="S723">
            <v>2636.21</v>
          </cell>
          <cell r="U723">
            <v>2517.17</v>
          </cell>
          <cell r="W723">
            <v>2584.48</v>
          </cell>
        </row>
        <row r="724">
          <cell r="A724" t="str">
            <v>2 S 04 950 27</v>
          </cell>
          <cell r="B724" t="str">
            <v>Dissipador de energia - DEB 07</v>
          </cell>
          <cell r="E724" t="str">
            <v>und</v>
          </cell>
          <cell r="G724">
            <v>1460.18</v>
          </cell>
          <cell r="M724">
            <v>1630.2</v>
          </cell>
          <cell r="O724">
            <v>1660.19</v>
          </cell>
          <cell r="Q724">
            <v>1613.43</v>
          </cell>
          <cell r="S724">
            <v>1675.67</v>
          </cell>
          <cell r="U724">
            <v>1600.31</v>
          </cell>
          <cell r="W724">
            <v>1643.01</v>
          </cell>
        </row>
        <row r="725">
          <cell r="A725" t="str">
            <v>2 S 04 950 28</v>
          </cell>
          <cell r="B725" t="str">
            <v>Dissipador de energia - DEB 08</v>
          </cell>
          <cell r="E725" t="str">
            <v>und</v>
          </cell>
          <cell r="G725">
            <v>1985.57</v>
          </cell>
          <cell r="M725">
            <v>2216.66</v>
          </cell>
          <cell r="O725">
            <v>2257.5500000000002</v>
          </cell>
          <cell r="Q725">
            <v>2193.79</v>
          </cell>
          <cell r="S725">
            <v>2278.66</v>
          </cell>
          <cell r="U725">
            <v>2175.67</v>
          </cell>
          <cell r="W725">
            <v>2233.86</v>
          </cell>
        </row>
        <row r="726">
          <cell r="A726" t="str">
            <v>2 S 04 950 29</v>
          </cell>
          <cell r="B726" t="str">
            <v>Dissipador de energia - DEB 09</v>
          </cell>
          <cell r="E726" t="str">
            <v>und</v>
          </cell>
          <cell r="G726">
            <v>3156.44</v>
          </cell>
          <cell r="M726">
            <v>3523.93</v>
          </cell>
          <cell r="O726">
            <v>3589.18</v>
          </cell>
          <cell r="Q726">
            <v>3487.38</v>
          </cell>
          <cell r="S726">
            <v>3622.88</v>
          </cell>
          <cell r="U726">
            <v>3457.55</v>
          </cell>
          <cell r="W726">
            <v>3550.35</v>
          </cell>
        </row>
        <row r="727">
          <cell r="A727" t="str">
            <v>2 S 04 950 30</v>
          </cell>
          <cell r="B727" t="str">
            <v>Dissipador de energia - DEB 10</v>
          </cell>
          <cell r="E727" t="str">
            <v>und</v>
          </cell>
          <cell r="G727">
            <v>1890.25</v>
          </cell>
          <cell r="M727">
            <v>2110.37</v>
          </cell>
          <cell r="O727">
            <v>2149.31</v>
          </cell>
          <cell r="Q727">
            <v>2088.58</v>
          </cell>
          <cell r="S727">
            <v>2169.42</v>
          </cell>
          <cell r="U727">
            <v>2071.13</v>
          </cell>
          <cell r="W727">
            <v>2126.5300000000002</v>
          </cell>
        </row>
        <row r="728">
          <cell r="A728" t="str">
            <v>2 S 04 950 31</v>
          </cell>
          <cell r="B728" t="str">
            <v>Dissipador de energia - DEB 11</v>
          </cell>
          <cell r="E728" t="str">
            <v>und</v>
          </cell>
          <cell r="G728">
            <v>2572.0700000000002</v>
          </cell>
          <cell r="M728">
            <v>2871.58</v>
          </cell>
          <cell r="O728">
            <v>2924.69</v>
          </cell>
          <cell r="Q728">
            <v>2841.84</v>
          </cell>
          <cell r="S728">
            <v>2952.11</v>
          </cell>
          <cell r="U728">
            <v>2817.72</v>
          </cell>
          <cell r="W728">
            <v>2893.25</v>
          </cell>
        </row>
        <row r="729">
          <cell r="A729" t="str">
            <v>2 S 04 950 32</v>
          </cell>
          <cell r="B729" t="str">
            <v>Dissipador de energia - DEB 12</v>
          </cell>
          <cell r="E729" t="str">
            <v>und</v>
          </cell>
          <cell r="G729">
            <v>4015.3</v>
          </cell>
          <cell r="M729">
            <v>4482.91</v>
          </cell>
          <cell r="O729">
            <v>4566.1099999999997</v>
          </cell>
          <cell r="Q729">
            <v>4436.26</v>
          </cell>
          <cell r="S729">
            <v>4609.09</v>
          </cell>
          <cell r="U729">
            <v>4397.49</v>
          </cell>
          <cell r="W729">
            <v>4515.76</v>
          </cell>
        </row>
        <row r="730">
          <cell r="A730" t="str">
            <v>2 S 04 950 51</v>
          </cell>
          <cell r="B730" t="str">
            <v>Dissipador de energia - DED 01</v>
          </cell>
          <cell r="E730" t="str">
            <v>und</v>
          </cell>
          <cell r="G730">
            <v>149.19</v>
          </cell>
          <cell r="M730">
            <v>166.8</v>
          </cell>
          <cell r="O730">
            <v>169.25</v>
          </cell>
          <cell r="Q730">
            <v>165.54</v>
          </cell>
          <cell r="S730">
            <v>170.51</v>
          </cell>
          <cell r="U730">
            <v>166.27</v>
          </cell>
          <cell r="W730">
            <v>169.9</v>
          </cell>
        </row>
        <row r="731">
          <cell r="A731" t="str">
            <v>2 S 04 960 01</v>
          </cell>
          <cell r="B731" t="str">
            <v>Boca de lobo simples grelha concr. - BLS 01</v>
          </cell>
          <cell r="E731" t="str">
            <v>und</v>
          </cell>
          <cell r="G731">
            <v>266.39</v>
          </cell>
          <cell r="M731">
            <v>309.48</v>
          </cell>
          <cell r="O731">
            <v>313.18</v>
          </cell>
          <cell r="Q731">
            <v>309.02</v>
          </cell>
          <cell r="S731">
            <v>314.64999999999998</v>
          </cell>
          <cell r="U731">
            <v>311.63</v>
          </cell>
          <cell r="W731">
            <v>316.55</v>
          </cell>
        </row>
        <row r="732">
          <cell r="A732" t="str">
            <v>2 S 04 960 02</v>
          </cell>
          <cell r="B732" t="str">
            <v>Boca de lobo simples grelha concr. - BLS 02</v>
          </cell>
          <cell r="E732" t="str">
            <v>und</v>
          </cell>
          <cell r="G732">
            <v>329.01</v>
          </cell>
          <cell r="M732">
            <v>385.68</v>
          </cell>
          <cell r="O732">
            <v>389.8</v>
          </cell>
          <cell r="Q732">
            <v>384.99</v>
          </cell>
          <cell r="S732">
            <v>391.44</v>
          </cell>
          <cell r="U732">
            <v>387.22</v>
          </cell>
          <cell r="W732">
            <v>393.13</v>
          </cell>
        </row>
        <row r="733">
          <cell r="A733" t="str">
            <v>2 S 04 960 03</v>
          </cell>
          <cell r="B733" t="str">
            <v>Boca de lobo simples grelha concr. - BLS 03</v>
          </cell>
          <cell r="E733" t="str">
            <v>und</v>
          </cell>
          <cell r="G733">
            <v>391.72</v>
          </cell>
          <cell r="M733">
            <v>461.98</v>
          </cell>
          <cell r="O733">
            <v>466.53</v>
          </cell>
          <cell r="Q733">
            <v>461.06</v>
          </cell>
          <cell r="S733">
            <v>468.34</v>
          </cell>
          <cell r="U733">
            <v>462.92</v>
          </cell>
          <cell r="W733">
            <v>469.82</v>
          </cell>
        </row>
        <row r="734">
          <cell r="A734" t="str">
            <v>2 S 04 960 04</v>
          </cell>
          <cell r="B734" t="str">
            <v>Boca de lobo simples grelha concr. - BLS 04</v>
          </cell>
          <cell r="E734" t="str">
            <v>und</v>
          </cell>
          <cell r="G734">
            <v>442.58</v>
          </cell>
          <cell r="M734">
            <v>525.03</v>
          </cell>
          <cell r="O734">
            <v>529.41</v>
          </cell>
          <cell r="Q734">
            <v>523.29</v>
          </cell>
          <cell r="S734">
            <v>531.39</v>
          </cell>
          <cell r="U734">
            <v>523.96</v>
          </cell>
          <cell r="W734">
            <v>531.84</v>
          </cell>
        </row>
        <row r="735">
          <cell r="A735" t="str">
            <v>2 S 04 960 05</v>
          </cell>
          <cell r="B735" t="str">
            <v>Boca de lobo simples grelha concr. - BLS 05</v>
          </cell>
          <cell r="E735" t="str">
            <v>und</v>
          </cell>
          <cell r="G735">
            <v>513.99</v>
          </cell>
          <cell r="M735">
            <v>611.13</v>
          </cell>
          <cell r="O735">
            <v>616.46</v>
          </cell>
          <cell r="Q735">
            <v>609.80999999999995</v>
          </cell>
          <cell r="S735">
            <v>618.58000000000004</v>
          </cell>
          <cell r="U735">
            <v>610.99</v>
          </cell>
          <cell r="W735">
            <v>619.74</v>
          </cell>
        </row>
        <row r="736">
          <cell r="A736" t="str">
            <v>2 S 04 960 06</v>
          </cell>
          <cell r="B736" t="str">
            <v>Boca de lobo simples grelha concr. - BLS 06</v>
          </cell>
          <cell r="E736" t="str">
            <v>und</v>
          </cell>
          <cell r="G736">
            <v>576.61</v>
          </cell>
          <cell r="M736">
            <v>687.33</v>
          </cell>
          <cell r="O736">
            <v>693.08</v>
          </cell>
          <cell r="Q736">
            <v>685.78</v>
          </cell>
          <cell r="S736">
            <v>695.38</v>
          </cell>
          <cell r="U736">
            <v>686.59</v>
          </cell>
          <cell r="W736">
            <v>696.32</v>
          </cell>
        </row>
        <row r="737">
          <cell r="A737" t="str">
            <v>2 S 04 960 07</v>
          </cell>
          <cell r="B737" t="str">
            <v>Boca de lobo simples grelha concr. - BLS 07</v>
          </cell>
          <cell r="E737" t="str">
            <v>und</v>
          </cell>
          <cell r="G737">
            <v>639.30999999999995</v>
          </cell>
          <cell r="M737">
            <v>763.63</v>
          </cell>
          <cell r="O737">
            <v>769.81</v>
          </cell>
          <cell r="Q737">
            <v>761.86</v>
          </cell>
          <cell r="S737">
            <v>772.28</v>
          </cell>
          <cell r="U737">
            <v>762.29</v>
          </cell>
          <cell r="W737">
            <v>773.01</v>
          </cell>
        </row>
        <row r="738">
          <cell r="A738" t="str">
            <v>2 S 04 961 01</v>
          </cell>
          <cell r="B738" t="str">
            <v>Boca de lobo dupla com grelha de concreto - BLD 01</v>
          </cell>
          <cell r="E738" t="str">
            <v>und</v>
          </cell>
          <cell r="G738">
            <v>515.27</v>
          </cell>
          <cell r="M738">
            <v>595.47</v>
          </cell>
          <cell r="O738">
            <v>603.79999999999995</v>
          </cell>
          <cell r="Q738">
            <v>596.32000000000005</v>
          </cell>
          <cell r="S738">
            <v>606.53</v>
          </cell>
          <cell r="U738">
            <v>604.39</v>
          </cell>
          <cell r="W738">
            <v>613.22</v>
          </cell>
        </row>
        <row r="739">
          <cell r="A739" t="str">
            <v>2 S 04 961 02</v>
          </cell>
          <cell r="B739" t="str">
            <v>Boca de lobo dupla com grelha de concreto - BLD 02</v>
          </cell>
          <cell r="E739" t="str">
            <v>und</v>
          </cell>
          <cell r="G739">
            <v>618.04999999999995</v>
          </cell>
          <cell r="M739">
            <v>720.51</v>
          </cell>
          <cell r="O739">
            <v>729.55</v>
          </cell>
          <cell r="Q739">
            <v>721</v>
          </cell>
          <cell r="S739">
            <v>732.57</v>
          </cell>
          <cell r="U739">
            <v>728.44</v>
          </cell>
          <cell r="W739">
            <v>738.9</v>
          </cell>
        </row>
        <row r="740">
          <cell r="A740" t="str">
            <v>2 S 04 961 03</v>
          </cell>
          <cell r="B740" t="str">
            <v>Boca de lobo dupla com grelha de concreto - BLD 03</v>
          </cell>
          <cell r="E740" t="str">
            <v>und</v>
          </cell>
          <cell r="G740">
            <v>723.89</v>
          </cell>
          <cell r="M740">
            <v>848.91</v>
          </cell>
          <cell r="O740">
            <v>858.72</v>
          </cell>
          <cell r="Q740">
            <v>848.97</v>
          </cell>
          <cell r="S740">
            <v>862.06</v>
          </cell>
          <cell r="U740">
            <v>855.73</v>
          </cell>
          <cell r="W740">
            <v>867.92</v>
          </cell>
        </row>
        <row r="741">
          <cell r="A741" t="str">
            <v>2 S 04 961 04</v>
          </cell>
          <cell r="B741" t="str">
            <v>Boca de lobo dupla com grelha de concreto - BLD 04</v>
          </cell>
          <cell r="E741" t="str">
            <v>und</v>
          </cell>
          <cell r="G741">
            <v>826.68</v>
          </cell>
          <cell r="M741">
            <v>973.96</v>
          </cell>
          <cell r="O741">
            <v>984.47</v>
          </cell>
          <cell r="Q741">
            <v>973.64</v>
          </cell>
          <cell r="S741">
            <v>988.09</v>
          </cell>
          <cell r="U741">
            <v>979.78</v>
          </cell>
          <cell r="W741">
            <v>993.6</v>
          </cell>
        </row>
        <row r="742">
          <cell r="A742" t="str">
            <v>2 S 04 961 05</v>
          </cell>
          <cell r="B742" t="str">
            <v>Boca de lobo dupla com grelha de concreto - BLD 05</v>
          </cell>
          <cell r="E742" t="str">
            <v>und</v>
          </cell>
          <cell r="G742">
            <v>929.47</v>
          </cell>
          <cell r="M742">
            <v>1099.01</v>
          </cell>
          <cell r="O742">
            <v>1110.22</v>
          </cell>
          <cell r="Q742">
            <v>1098.31</v>
          </cell>
          <cell r="S742">
            <v>1114.1300000000001</v>
          </cell>
          <cell r="U742">
            <v>1103.83</v>
          </cell>
          <cell r="W742">
            <v>1119.28</v>
          </cell>
        </row>
        <row r="743">
          <cell r="A743" t="str">
            <v>2 S 04 961 06</v>
          </cell>
          <cell r="B743" t="str">
            <v>Boca de lobo dupla com grelha de concreto - BLD 06</v>
          </cell>
          <cell r="E743" t="str">
            <v>und</v>
          </cell>
          <cell r="G743">
            <v>1035.3</v>
          </cell>
          <cell r="M743">
            <v>1227.4000000000001</v>
          </cell>
          <cell r="O743">
            <v>1239.4000000000001</v>
          </cell>
          <cell r="Q743">
            <v>1226.29</v>
          </cell>
          <cell r="S743">
            <v>1243.6099999999999</v>
          </cell>
          <cell r="U743">
            <v>1231.1099999999999</v>
          </cell>
          <cell r="W743">
            <v>1248.31</v>
          </cell>
        </row>
        <row r="744">
          <cell r="A744" t="str">
            <v>2 S 04 961 07</v>
          </cell>
          <cell r="B744" t="str">
            <v>Boca de lobo dupla com grelha de concreto - BLD 07</v>
          </cell>
          <cell r="E744" t="str">
            <v>und</v>
          </cell>
          <cell r="G744">
            <v>1138.0899999999999</v>
          </cell>
          <cell r="M744">
            <v>1352.45</v>
          </cell>
          <cell r="O744">
            <v>1365.15</v>
          </cell>
          <cell r="Q744">
            <v>1350.96</v>
          </cell>
          <cell r="S744">
            <v>1369.65</v>
          </cell>
          <cell r="U744">
            <v>1355.17</v>
          </cell>
          <cell r="W744">
            <v>1373.99</v>
          </cell>
        </row>
        <row r="745">
          <cell r="A745" t="str">
            <v>2 S 04 962 01</v>
          </cell>
          <cell r="B745" t="str">
            <v>Caixa de ligação e passagem - CLP 01</v>
          </cell>
          <cell r="E745" t="str">
            <v>und</v>
          </cell>
          <cell r="G745">
            <v>540.91</v>
          </cell>
          <cell r="M745">
            <v>601.1</v>
          </cell>
          <cell r="O745">
            <v>610.66</v>
          </cell>
          <cell r="Q745">
            <v>598.01</v>
          </cell>
          <cell r="S745">
            <v>615.46</v>
          </cell>
          <cell r="U745">
            <v>606.94000000000005</v>
          </cell>
          <cell r="W745">
            <v>619.72</v>
          </cell>
        </row>
        <row r="746">
          <cell r="A746" t="str">
            <v>2 S 04 962 02</v>
          </cell>
          <cell r="B746" t="str">
            <v>Caixa de ligação e passagem - CLP 02</v>
          </cell>
          <cell r="E746" t="str">
            <v>und</v>
          </cell>
          <cell r="G746">
            <v>524.20000000000005</v>
          </cell>
          <cell r="M746">
            <v>582.51</v>
          </cell>
          <cell r="O746">
            <v>591.71</v>
          </cell>
          <cell r="Q746">
            <v>579.64</v>
          </cell>
          <cell r="S746">
            <v>596.34</v>
          </cell>
          <cell r="U746">
            <v>588.83000000000004</v>
          </cell>
          <cell r="W746">
            <v>601.07000000000005</v>
          </cell>
        </row>
        <row r="747">
          <cell r="A747" t="str">
            <v>2 S 04 962 03</v>
          </cell>
          <cell r="B747" t="str">
            <v>Caixa de ligação e passagem - CLP 03</v>
          </cell>
          <cell r="E747" t="str">
            <v>und</v>
          </cell>
          <cell r="G747">
            <v>737.95</v>
          </cell>
          <cell r="M747">
            <v>820.1</v>
          </cell>
          <cell r="O747">
            <v>833.32</v>
          </cell>
          <cell r="Q747">
            <v>815.85</v>
          </cell>
          <cell r="S747">
            <v>839.88</v>
          </cell>
          <cell r="U747">
            <v>827.42</v>
          </cell>
          <cell r="W747">
            <v>845.01</v>
          </cell>
        </row>
        <row r="748">
          <cell r="A748" t="str">
            <v>2 S 04 962 04</v>
          </cell>
          <cell r="B748" t="str">
            <v>Caixa de ligação e passagem - CLP 04</v>
          </cell>
          <cell r="E748" t="str">
            <v>und</v>
          </cell>
          <cell r="G748">
            <v>938.94</v>
          </cell>
          <cell r="M748">
            <v>1043.45</v>
          </cell>
          <cell r="O748">
            <v>1060.18</v>
          </cell>
          <cell r="Q748">
            <v>1038.28</v>
          </cell>
          <cell r="S748">
            <v>1068.48</v>
          </cell>
          <cell r="U748">
            <v>1053.9100000000001</v>
          </cell>
          <cell r="W748">
            <v>1076.03</v>
          </cell>
        </row>
        <row r="749">
          <cell r="A749" t="str">
            <v>2 S 04 962 05</v>
          </cell>
          <cell r="B749" t="str">
            <v>Caixa de ligação e passagem - CLP 05</v>
          </cell>
          <cell r="E749" t="str">
            <v>und</v>
          </cell>
          <cell r="G749">
            <v>1104.49</v>
          </cell>
          <cell r="M749">
            <v>1227.46</v>
          </cell>
          <cell r="O749">
            <v>1247.31</v>
          </cell>
          <cell r="Q749">
            <v>1222.07</v>
          </cell>
          <cell r="S749">
            <v>1256.96</v>
          </cell>
          <cell r="U749">
            <v>1241.83</v>
          </cell>
          <cell r="W749">
            <v>1267.3900000000001</v>
          </cell>
        </row>
        <row r="750">
          <cell r="A750" t="str">
            <v>2 S 04 962 06</v>
          </cell>
          <cell r="B750" t="str">
            <v>Caixa de ligação e passagem - CLP 06</v>
          </cell>
          <cell r="E750" t="str">
            <v>und</v>
          </cell>
          <cell r="G750">
            <v>1376.38</v>
          </cell>
          <cell r="M750">
            <v>1529.53</v>
          </cell>
          <cell r="O750">
            <v>1554.04</v>
          </cell>
          <cell r="Q750">
            <v>1523.76</v>
          </cell>
          <cell r="S750">
            <v>1565.9</v>
          </cell>
          <cell r="U750">
            <v>1551.66</v>
          </cell>
          <cell r="W750">
            <v>1582.57</v>
          </cell>
        </row>
        <row r="751">
          <cell r="A751" t="str">
            <v>2 S 04 962 07</v>
          </cell>
          <cell r="B751" t="str">
            <v>Caixa de ligação e passagem - CLP 07</v>
          </cell>
          <cell r="E751" t="str">
            <v>und</v>
          </cell>
          <cell r="G751">
            <v>643.64</v>
          </cell>
          <cell r="M751">
            <v>715.22</v>
          </cell>
          <cell r="O751">
            <v>726.46</v>
          </cell>
          <cell r="Q751">
            <v>711.4</v>
          </cell>
          <cell r="S751">
            <v>732.19</v>
          </cell>
          <cell r="U751">
            <v>722.07</v>
          </cell>
          <cell r="W751">
            <v>737.3</v>
          </cell>
        </row>
        <row r="752">
          <cell r="A752" t="str">
            <v>2 S 04 962 08</v>
          </cell>
          <cell r="B752" t="str">
            <v>Caixa de ligação e passagem - CLP 08</v>
          </cell>
          <cell r="E752" t="str">
            <v>und</v>
          </cell>
          <cell r="G752">
            <v>624.15</v>
          </cell>
          <cell r="M752">
            <v>693.54</v>
          </cell>
          <cell r="O752">
            <v>704.35</v>
          </cell>
          <cell r="Q752">
            <v>689.97</v>
          </cell>
          <cell r="S752">
            <v>709.88</v>
          </cell>
          <cell r="U752">
            <v>700.95</v>
          </cell>
          <cell r="W752">
            <v>715.54</v>
          </cell>
        </row>
        <row r="753">
          <cell r="A753" t="str">
            <v>2 S 04 962 09</v>
          </cell>
          <cell r="B753" t="str">
            <v>Caixa de ligação e passagem - CLP 09</v>
          </cell>
          <cell r="E753" t="str">
            <v>und</v>
          </cell>
          <cell r="G753">
            <v>860.14</v>
          </cell>
          <cell r="M753">
            <v>955.86</v>
          </cell>
          <cell r="O753">
            <v>971.12</v>
          </cell>
          <cell r="Q753">
            <v>950.68</v>
          </cell>
          <cell r="S753">
            <v>978.8</v>
          </cell>
          <cell r="U753">
            <v>964.02</v>
          </cell>
          <cell r="W753">
            <v>984.6</v>
          </cell>
        </row>
        <row r="754">
          <cell r="A754" t="str">
            <v>2 S 04 962 10</v>
          </cell>
          <cell r="B754" t="str">
            <v>Caixa de ligação e passagem - CLP 10</v>
          </cell>
          <cell r="E754" t="str">
            <v>und</v>
          </cell>
          <cell r="G754">
            <v>1068.9000000000001</v>
          </cell>
          <cell r="M754">
            <v>1187.8399999999999</v>
          </cell>
          <cell r="O754">
            <v>1206.74</v>
          </cell>
          <cell r="Q754">
            <v>1181.69</v>
          </cell>
          <cell r="S754">
            <v>1216.23</v>
          </cell>
          <cell r="U754">
            <v>1199.23</v>
          </cell>
          <cell r="W754">
            <v>1224.53</v>
          </cell>
        </row>
        <row r="755">
          <cell r="A755" t="str">
            <v>2 S 04 962 11</v>
          </cell>
          <cell r="B755" t="str">
            <v>Caixa de ligação e passagem - CLP 11</v>
          </cell>
          <cell r="E755" t="str">
            <v>und</v>
          </cell>
          <cell r="G755">
            <v>1245.02</v>
          </cell>
          <cell r="M755">
            <v>1383.59</v>
          </cell>
          <cell r="O755">
            <v>1405.78</v>
          </cell>
          <cell r="Q755">
            <v>1377.12</v>
          </cell>
          <cell r="S755">
            <v>1416.72</v>
          </cell>
          <cell r="U755">
            <v>1398.9</v>
          </cell>
          <cell r="W755">
            <v>1427.91</v>
          </cell>
        </row>
        <row r="756">
          <cell r="A756" t="str">
            <v>2 S 04 962 12</v>
          </cell>
          <cell r="B756" t="str">
            <v>Caixa de ligação e passagem - CLP 12</v>
          </cell>
          <cell r="E756" t="str">
            <v>und</v>
          </cell>
          <cell r="G756">
            <v>1513.9</v>
          </cell>
          <cell r="M756">
            <v>1682.39</v>
          </cell>
          <cell r="O756">
            <v>1709.41</v>
          </cell>
          <cell r="Q756">
            <v>1675.34</v>
          </cell>
          <cell r="S756">
            <v>1722.57</v>
          </cell>
          <cell r="U756">
            <v>1703.91</v>
          </cell>
          <cell r="W756">
            <v>1738.54</v>
          </cell>
        </row>
        <row r="757">
          <cell r="A757" t="str">
            <v>2 S 04 962 13</v>
          </cell>
          <cell r="B757" t="str">
            <v>Caixa de ligação e passagem - CLP 13</v>
          </cell>
          <cell r="E757" t="str">
            <v>und</v>
          </cell>
          <cell r="G757">
            <v>749.15</v>
          </cell>
          <cell r="M757">
            <v>832.45</v>
          </cell>
          <cell r="O757">
            <v>845.41</v>
          </cell>
          <cell r="Q757">
            <v>827.85</v>
          </cell>
          <cell r="S757">
            <v>852.1</v>
          </cell>
          <cell r="U757">
            <v>840.21</v>
          </cell>
          <cell r="W757">
            <v>857.98</v>
          </cell>
        </row>
        <row r="758">
          <cell r="A758" t="str">
            <v>2 S 04 962 14</v>
          </cell>
          <cell r="B758" t="str">
            <v>Caixa de ligação e passagem - CLP 14</v>
          </cell>
          <cell r="E758" t="str">
            <v>und</v>
          </cell>
          <cell r="G758">
            <v>732.45</v>
          </cell>
          <cell r="M758">
            <v>813.86</v>
          </cell>
          <cell r="O758">
            <v>826.46</v>
          </cell>
          <cell r="Q758">
            <v>809.48</v>
          </cell>
          <cell r="S758">
            <v>832.98</v>
          </cell>
          <cell r="U758">
            <v>822.11</v>
          </cell>
          <cell r="W758">
            <v>839.33</v>
          </cell>
        </row>
        <row r="759">
          <cell r="A759" t="str">
            <v>2 S 04 962 15</v>
          </cell>
          <cell r="B759" t="str">
            <v>Caixa de ligação e passagem - CLP 15</v>
          </cell>
          <cell r="E759" t="str">
            <v>und</v>
          </cell>
          <cell r="G759">
            <v>990.68</v>
          </cell>
          <cell r="M759">
            <v>1100.92</v>
          </cell>
          <cell r="O759">
            <v>1118.3900000000001</v>
          </cell>
          <cell r="Q759">
            <v>1094.7</v>
          </cell>
          <cell r="S759">
            <v>1127.27</v>
          </cell>
          <cell r="U759">
            <v>1109.67</v>
          </cell>
          <cell r="W759">
            <v>1133.51</v>
          </cell>
        </row>
        <row r="760">
          <cell r="A760" t="str">
            <v>2 S 04 962 16</v>
          </cell>
          <cell r="B760" t="str">
            <v>Caixa de ligação e passagem - CLP 16</v>
          </cell>
          <cell r="E760" t="str">
            <v>und</v>
          </cell>
          <cell r="G760">
            <v>1212.79</v>
          </cell>
          <cell r="M760">
            <v>1347.73</v>
          </cell>
          <cell r="O760">
            <v>1369.08</v>
          </cell>
          <cell r="Q760">
            <v>1340.41</v>
          </cell>
          <cell r="S760">
            <v>1379.9</v>
          </cell>
          <cell r="U760">
            <v>1359.64</v>
          </cell>
          <cell r="W760">
            <v>1388.56</v>
          </cell>
        </row>
        <row r="761">
          <cell r="A761" t="str">
            <v>2 S 04 962 17</v>
          </cell>
          <cell r="B761" t="str">
            <v>Caixa de ligação e passagem - CLP 17</v>
          </cell>
          <cell r="E761" t="str">
            <v>und</v>
          </cell>
          <cell r="G761">
            <v>1396.68</v>
          </cell>
          <cell r="M761">
            <v>1552.1</v>
          </cell>
          <cell r="O761">
            <v>1576.88</v>
          </cell>
          <cell r="Q761">
            <v>1544.42</v>
          </cell>
          <cell r="S761">
            <v>1589.22</v>
          </cell>
          <cell r="U761">
            <v>1568.04</v>
          </cell>
          <cell r="W761">
            <v>1600.85</v>
          </cell>
        </row>
        <row r="762">
          <cell r="A762" t="str">
            <v>2 S 04 962 18</v>
          </cell>
          <cell r="B762" t="str">
            <v>Caixa de ligação e passagem - CLP 18</v>
          </cell>
          <cell r="E762" t="str">
            <v>und</v>
          </cell>
          <cell r="G762">
            <v>1682.79</v>
          </cell>
          <cell r="M762">
            <v>1870.06</v>
          </cell>
          <cell r="O762">
            <v>1899.96</v>
          </cell>
          <cell r="Q762">
            <v>1861.63</v>
          </cell>
          <cell r="S762">
            <v>1914.69</v>
          </cell>
          <cell r="U762">
            <v>1892.17</v>
          </cell>
          <cell r="W762">
            <v>1931.07</v>
          </cell>
        </row>
        <row r="763">
          <cell r="A763" t="str">
            <v>2 S 04 963 01</v>
          </cell>
          <cell r="B763" t="str">
            <v>Poço de visita - PVI 01</v>
          </cell>
          <cell r="E763" t="str">
            <v>und</v>
          </cell>
          <cell r="G763">
            <v>721.97</v>
          </cell>
          <cell r="M763">
            <v>802.82</v>
          </cell>
          <cell r="O763">
            <v>817.12</v>
          </cell>
          <cell r="Q763">
            <v>801.54</v>
          </cell>
          <cell r="S763">
            <v>823.07</v>
          </cell>
          <cell r="U763">
            <v>816.35</v>
          </cell>
          <cell r="W763">
            <v>832.12</v>
          </cell>
        </row>
        <row r="764">
          <cell r="A764" t="str">
            <v>2 S 04 963 02</v>
          </cell>
          <cell r="B764" t="str">
            <v>Poço de visita - PVI 02</v>
          </cell>
          <cell r="E764" t="str">
            <v>und</v>
          </cell>
          <cell r="G764">
            <v>700.67</v>
          </cell>
          <cell r="M764">
            <v>778.97</v>
          </cell>
          <cell r="O764">
            <v>792.86</v>
          </cell>
          <cell r="Q764">
            <v>777.95</v>
          </cell>
          <cell r="S764">
            <v>798.6</v>
          </cell>
          <cell r="U764">
            <v>793.07</v>
          </cell>
          <cell r="W764">
            <v>808.21</v>
          </cell>
        </row>
        <row r="765">
          <cell r="A765" t="str">
            <v>2 S 04 963 03</v>
          </cell>
          <cell r="B765" t="str">
            <v>Poço de visita - PVI 03</v>
          </cell>
          <cell r="E765" t="str">
            <v>und</v>
          </cell>
          <cell r="G765">
            <v>834.3</v>
          </cell>
          <cell r="M765">
            <v>927.54</v>
          </cell>
          <cell r="O765">
            <v>944.03</v>
          </cell>
          <cell r="Q765">
            <v>925.28</v>
          </cell>
          <cell r="S765">
            <v>951.05</v>
          </cell>
          <cell r="U765">
            <v>940.59</v>
          </cell>
          <cell r="W765">
            <v>959.45</v>
          </cell>
        </row>
        <row r="766">
          <cell r="A766" t="str">
            <v>2 S 04 963 04</v>
          </cell>
          <cell r="B766" t="str">
            <v>Poço de visita - PVI 04</v>
          </cell>
          <cell r="E766" t="str">
            <v>und</v>
          </cell>
          <cell r="G766">
            <v>1001.03</v>
          </cell>
          <cell r="M766">
            <v>1112.97</v>
          </cell>
          <cell r="O766">
            <v>1133.06</v>
          </cell>
          <cell r="Q766">
            <v>1110.69</v>
          </cell>
          <cell r="S766">
            <v>1141.4100000000001</v>
          </cell>
          <cell r="U766">
            <v>1129.3</v>
          </cell>
          <cell r="W766">
            <v>1151.78</v>
          </cell>
        </row>
        <row r="767">
          <cell r="A767" t="str">
            <v>2 S 04 963 05</v>
          </cell>
          <cell r="B767" t="str">
            <v>Poço de visita - PVI 05</v>
          </cell>
          <cell r="E767" t="str">
            <v>und</v>
          </cell>
          <cell r="G767">
            <v>1170.56</v>
          </cell>
          <cell r="M767">
            <v>1301.3800000000001</v>
          </cell>
          <cell r="O767">
            <v>1324.59</v>
          </cell>
          <cell r="Q767">
            <v>1298.58</v>
          </cell>
          <cell r="S767">
            <v>1334.37</v>
          </cell>
          <cell r="U767">
            <v>1320.85</v>
          </cell>
          <cell r="W767">
            <v>1347.05</v>
          </cell>
        </row>
        <row r="768">
          <cell r="A768" t="str">
            <v>2 S 04 963 06</v>
          </cell>
          <cell r="B768" t="str">
            <v>Poço de visita - PVI 06</v>
          </cell>
          <cell r="E768" t="str">
            <v>und</v>
          </cell>
          <cell r="G768">
            <v>1437.04</v>
          </cell>
          <cell r="M768">
            <v>1597.58</v>
          </cell>
          <cell r="O768">
            <v>1625.81</v>
          </cell>
          <cell r="Q768">
            <v>1594.45</v>
          </cell>
          <cell r="S768">
            <v>1637.76</v>
          </cell>
          <cell r="U768">
            <v>1623.41</v>
          </cell>
          <cell r="W768">
            <v>1655.14</v>
          </cell>
        </row>
        <row r="769">
          <cell r="A769" t="str">
            <v>2 S 04 963 07</v>
          </cell>
          <cell r="B769" t="str">
            <v>Poço de visita - PVI 07</v>
          </cell>
          <cell r="E769" t="str">
            <v>und</v>
          </cell>
          <cell r="G769">
            <v>831.77</v>
          </cell>
          <cell r="M769">
            <v>924.63</v>
          </cell>
          <cell r="O769">
            <v>940.74</v>
          </cell>
          <cell r="Q769">
            <v>922.58</v>
          </cell>
          <cell r="S769">
            <v>947.69</v>
          </cell>
          <cell r="U769">
            <v>939.39</v>
          </cell>
          <cell r="W769">
            <v>957.79</v>
          </cell>
        </row>
        <row r="770">
          <cell r="A770" t="str">
            <v>2 S 04 963 08</v>
          </cell>
          <cell r="B770" t="str">
            <v>Poço de visita - PVI 08</v>
          </cell>
          <cell r="E770" t="str">
            <v>und</v>
          </cell>
          <cell r="G770">
            <v>815.06</v>
          </cell>
          <cell r="M770">
            <v>906.05</v>
          </cell>
          <cell r="O770">
            <v>921.79</v>
          </cell>
          <cell r="Q770">
            <v>904.21</v>
          </cell>
          <cell r="S770">
            <v>928.57</v>
          </cell>
          <cell r="U770">
            <v>921.29</v>
          </cell>
          <cell r="W770">
            <v>939.15</v>
          </cell>
        </row>
        <row r="771">
          <cell r="A771" t="str">
            <v>2 S 04 963 09</v>
          </cell>
          <cell r="B771" t="str">
            <v>Poço de visita - PVI 09</v>
          </cell>
          <cell r="E771" t="str">
            <v>und</v>
          </cell>
          <cell r="G771">
            <v>960.38</v>
          </cell>
          <cell r="M771">
            <v>1067.6199999999999</v>
          </cell>
          <cell r="O771">
            <v>1086.21</v>
          </cell>
          <cell r="Q771">
            <v>1064.4000000000001</v>
          </cell>
          <cell r="S771">
            <v>1094.3800000000001</v>
          </cell>
          <cell r="U771">
            <v>1081.55</v>
          </cell>
          <cell r="W771">
            <v>1103.49</v>
          </cell>
        </row>
        <row r="772">
          <cell r="A772" t="str">
            <v>2 S 04 963 10</v>
          </cell>
          <cell r="B772" t="str">
            <v>Poço de visita - PVI 10</v>
          </cell>
          <cell r="E772" t="str">
            <v>und</v>
          </cell>
          <cell r="G772">
            <v>1111.52</v>
          </cell>
          <cell r="M772">
            <v>1235.83</v>
          </cell>
          <cell r="O772">
            <v>1258.0999999999999</v>
          </cell>
          <cell r="Q772">
            <v>1232.32</v>
          </cell>
          <cell r="S772">
            <v>1267.54</v>
          </cell>
          <cell r="U772">
            <v>1250.44</v>
          </cell>
          <cell r="W772">
            <v>1276.19</v>
          </cell>
        </row>
        <row r="773">
          <cell r="A773" t="str">
            <v>2 S 04 963 11</v>
          </cell>
          <cell r="B773" t="str">
            <v>Poço de visita - PVI 11</v>
          </cell>
          <cell r="E773" t="str">
            <v>und</v>
          </cell>
          <cell r="G773">
            <v>1311.08</v>
          </cell>
          <cell r="M773">
            <v>1457.51</v>
          </cell>
          <cell r="O773">
            <v>1483.06</v>
          </cell>
          <cell r="Q773">
            <v>1453.64</v>
          </cell>
          <cell r="S773">
            <v>1494.13</v>
          </cell>
          <cell r="U773">
            <v>1477.92</v>
          </cell>
          <cell r="W773">
            <v>1507.57</v>
          </cell>
        </row>
        <row r="774">
          <cell r="A774" t="str">
            <v>2 S 04 963 12</v>
          </cell>
          <cell r="B774" t="str">
            <v>Poço de visita - PVI 12</v>
          </cell>
          <cell r="E774" t="str">
            <v>und</v>
          </cell>
          <cell r="G774">
            <v>1592.01</v>
          </cell>
          <cell r="M774">
            <v>1769.75</v>
          </cell>
          <cell r="O774">
            <v>1800.58</v>
          </cell>
          <cell r="Q774">
            <v>1765.44</v>
          </cell>
          <cell r="S774">
            <v>1813.95</v>
          </cell>
          <cell r="U774">
            <v>1796.59</v>
          </cell>
          <cell r="W774">
            <v>1832.12</v>
          </cell>
        </row>
        <row r="775">
          <cell r="A775" t="str">
            <v>2 S 04 963 13</v>
          </cell>
          <cell r="B775" t="str">
            <v>Poço de visita - PVI 13</v>
          </cell>
          <cell r="E775" t="str">
            <v>und</v>
          </cell>
          <cell r="G775">
            <v>986.4</v>
          </cell>
          <cell r="M775">
            <v>1099.27</v>
          </cell>
          <cell r="O775">
            <v>1117.4100000000001</v>
          </cell>
          <cell r="Q775">
            <v>1096.29</v>
          </cell>
          <cell r="S775">
            <v>1125.48</v>
          </cell>
          <cell r="U775">
            <v>1114.93</v>
          </cell>
          <cell r="W775">
            <v>1136.32</v>
          </cell>
        </row>
        <row r="776">
          <cell r="A776" t="str">
            <v>2 S 04 963 14</v>
          </cell>
          <cell r="B776" t="str">
            <v>Poço de visita - PVI 14</v>
          </cell>
          <cell r="E776" t="str">
            <v>und</v>
          </cell>
          <cell r="G776">
            <v>937.81</v>
          </cell>
          <cell r="M776">
            <v>1042.42</v>
          </cell>
          <cell r="O776">
            <v>1060.2</v>
          </cell>
          <cell r="Q776">
            <v>1039.6600000000001</v>
          </cell>
          <cell r="S776">
            <v>1068.0999999999999</v>
          </cell>
          <cell r="U776">
            <v>1058.56</v>
          </cell>
          <cell r="W776">
            <v>1079.4100000000001</v>
          </cell>
        </row>
        <row r="777">
          <cell r="A777" t="str">
            <v>2 S 04 963 15</v>
          </cell>
          <cell r="B777" t="str">
            <v>Poço de visita - PVI 15</v>
          </cell>
          <cell r="E777" t="str">
            <v>und</v>
          </cell>
          <cell r="G777">
            <v>1097.5999999999999</v>
          </cell>
          <cell r="M777">
            <v>1220.0899999999999</v>
          </cell>
          <cell r="O777">
            <v>1241.01</v>
          </cell>
          <cell r="Q777">
            <v>1215.77</v>
          </cell>
          <cell r="S777">
            <v>1250.45</v>
          </cell>
          <cell r="U777">
            <v>1234.58</v>
          </cell>
          <cell r="W777">
            <v>1259.97</v>
          </cell>
        </row>
        <row r="778">
          <cell r="A778" t="str">
            <v>2 S 04 963 16</v>
          </cell>
          <cell r="B778" t="str">
            <v>Poço de visita - PVI 16</v>
          </cell>
          <cell r="E778" t="str">
            <v>und</v>
          </cell>
          <cell r="G778">
            <v>1277.67</v>
          </cell>
          <cell r="M778">
            <v>1420.35</v>
          </cell>
          <cell r="O778">
            <v>1445.11</v>
          </cell>
          <cell r="Q778">
            <v>1415.88</v>
          </cell>
          <cell r="S778">
            <v>1456.02</v>
          </cell>
          <cell r="U778">
            <v>1438.06</v>
          </cell>
          <cell r="W778">
            <v>1467.43</v>
          </cell>
        </row>
        <row r="779">
          <cell r="A779" t="str">
            <v>2 S 04 963 17</v>
          </cell>
          <cell r="B779" t="str">
            <v>Poço de visita - PVI 17</v>
          </cell>
          <cell r="E779" t="str">
            <v>und</v>
          </cell>
          <cell r="G779">
            <v>1462.74</v>
          </cell>
          <cell r="M779">
            <v>1626.03</v>
          </cell>
          <cell r="O779">
            <v>1654.16</v>
          </cell>
          <cell r="Q779">
            <v>1620.94</v>
          </cell>
          <cell r="S779">
            <v>1666.64</v>
          </cell>
          <cell r="U779">
            <v>1647.06</v>
          </cell>
          <cell r="W779">
            <v>1680.52</v>
          </cell>
        </row>
        <row r="780">
          <cell r="A780" t="str">
            <v>2 S 04 963 18</v>
          </cell>
          <cell r="B780" t="str">
            <v>Poço de visita - PVI 18</v>
          </cell>
          <cell r="E780" t="str">
            <v>und</v>
          </cell>
          <cell r="G780">
            <v>1758.11</v>
          </cell>
          <cell r="M780">
            <v>1954.32</v>
          </cell>
          <cell r="O780">
            <v>1987.98</v>
          </cell>
          <cell r="Q780">
            <v>1948.67</v>
          </cell>
          <cell r="S780">
            <v>2002.88</v>
          </cell>
          <cell r="U780">
            <v>1981.83</v>
          </cell>
          <cell r="W780">
            <v>2021.54</v>
          </cell>
        </row>
        <row r="781">
          <cell r="A781" t="str">
            <v>2 S 04 963 31</v>
          </cell>
          <cell r="B781" t="str">
            <v>Chaminé dos poços de visita - CPV 01</v>
          </cell>
          <cell r="E781" t="str">
            <v>und</v>
          </cell>
          <cell r="G781">
            <v>442.45</v>
          </cell>
          <cell r="M781">
            <v>509.54</v>
          </cell>
          <cell r="O781">
            <v>562.11</v>
          </cell>
          <cell r="Q781">
            <v>537.12</v>
          </cell>
          <cell r="S781">
            <v>554.4</v>
          </cell>
          <cell r="U781">
            <v>578.85</v>
          </cell>
          <cell r="W781">
            <v>582.61</v>
          </cell>
        </row>
        <row r="782">
          <cell r="A782" t="str">
            <v>2 S 04 963 32</v>
          </cell>
          <cell r="B782" t="str">
            <v>Chaminé dos poços de visita - CPV 02</v>
          </cell>
          <cell r="E782" t="str">
            <v>und</v>
          </cell>
          <cell r="G782">
            <v>511.03</v>
          </cell>
          <cell r="M782">
            <v>592.39</v>
          </cell>
          <cell r="O782">
            <v>645.38</v>
          </cell>
          <cell r="Q782">
            <v>620.66999999999996</v>
          </cell>
          <cell r="S782">
            <v>638.73</v>
          </cell>
          <cell r="U782">
            <v>662.2</v>
          </cell>
          <cell r="W782">
            <v>666.87</v>
          </cell>
        </row>
        <row r="783">
          <cell r="A783" t="str">
            <v>2 S 04 963 33</v>
          </cell>
          <cell r="B783" t="str">
            <v>Chaminé dos poços de visita - CPV 03</v>
          </cell>
          <cell r="E783" t="str">
            <v>und</v>
          </cell>
          <cell r="G783">
            <v>576.21</v>
          </cell>
          <cell r="M783">
            <v>671.46</v>
          </cell>
          <cell r="O783">
            <v>724.79</v>
          </cell>
          <cell r="Q783">
            <v>700.49</v>
          </cell>
          <cell r="S783">
            <v>719.18</v>
          </cell>
          <cell r="U783">
            <v>741.88</v>
          </cell>
          <cell r="W783">
            <v>747.33</v>
          </cell>
        </row>
        <row r="784">
          <cell r="A784" t="str">
            <v>2 S 04 963 34</v>
          </cell>
          <cell r="B784" t="str">
            <v>Chaminé dos poços de visita - CPV 04</v>
          </cell>
          <cell r="E784" t="str">
            <v>und</v>
          </cell>
          <cell r="G784">
            <v>645.29</v>
          </cell>
          <cell r="M784">
            <v>754.91</v>
          </cell>
          <cell r="O784">
            <v>808.65</v>
          </cell>
          <cell r="Q784">
            <v>784.67</v>
          </cell>
          <cell r="S784">
            <v>804.14</v>
          </cell>
          <cell r="U784">
            <v>825.85</v>
          </cell>
          <cell r="W784">
            <v>832.22</v>
          </cell>
        </row>
        <row r="785">
          <cell r="A785" t="str">
            <v>2 S 04 963 35</v>
          </cell>
          <cell r="B785" t="str">
            <v>Chaminé dos poços de visita - CPV 05</v>
          </cell>
          <cell r="E785" t="str">
            <v>und</v>
          </cell>
          <cell r="G785">
            <v>710.83</v>
          </cell>
          <cell r="M785">
            <v>834.37</v>
          </cell>
          <cell r="O785">
            <v>888.46</v>
          </cell>
          <cell r="Q785">
            <v>864.87</v>
          </cell>
          <cell r="S785">
            <v>884.98</v>
          </cell>
          <cell r="U785">
            <v>905.91</v>
          </cell>
          <cell r="W785">
            <v>913.07</v>
          </cell>
        </row>
        <row r="786">
          <cell r="A786" t="str">
            <v>2 S 04 963 36</v>
          </cell>
          <cell r="B786" t="str">
            <v>Chaminé dos poços de visita - CPV 06</v>
          </cell>
          <cell r="E786" t="str">
            <v>und</v>
          </cell>
          <cell r="G786">
            <v>779.05</v>
          </cell>
          <cell r="M786">
            <v>916.83</v>
          </cell>
          <cell r="O786">
            <v>971.33</v>
          </cell>
          <cell r="Q786">
            <v>948.04</v>
          </cell>
          <cell r="S786">
            <v>968.91</v>
          </cell>
          <cell r="U786">
            <v>988.87</v>
          </cell>
          <cell r="W786">
            <v>996.94</v>
          </cell>
        </row>
        <row r="787">
          <cell r="A787" t="str">
            <v>2 S 04 963 37</v>
          </cell>
          <cell r="B787" t="str">
            <v>Chaminé dos poços de visita - CPV 07</v>
          </cell>
          <cell r="E787" t="str">
            <v>und</v>
          </cell>
          <cell r="G787">
            <v>844.73</v>
          </cell>
          <cell r="M787">
            <v>996.49</v>
          </cell>
          <cell r="O787">
            <v>1051.33</v>
          </cell>
          <cell r="Q787">
            <v>1028.49</v>
          </cell>
          <cell r="S787">
            <v>1049.98</v>
          </cell>
          <cell r="U787">
            <v>1069.18</v>
          </cell>
          <cell r="W787">
            <v>1078.03</v>
          </cell>
        </row>
        <row r="788">
          <cell r="A788" t="str">
            <v>2 S 04 964 01</v>
          </cell>
          <cell r="B788" t="str">
            <v>Tubulação de drenagem urbana - D=0,40 m s/ berço</v>
          </cell>
          <cell r="E788" t="str">
            <v>m</v>
          </cell>
          <cell r="G788">
            <v>59.04</v>
          </cell>
          <cell r="M788">
            <v>68.3</v>
          </cell>
          <cell r="O788">
            <v>68.849999999999994</v>
          </cell>
          <cell r="Q788">
            <v>67.930000000000007</v>
          </cell>
          <cell r="S788">
            <v>69.08</v>
          </cell>
          <cell r="U788">
            <v>68</v>
          </cell>
          <cell r="W788">
            <v>68.83</v>
          </cell>
        </row>
        <row r="789">
          <cell r="A789" t="str">
            <v>2 S 04 964 02</v>
          </cell>
          <cell r="B789" t="str">
            <v>Tubulação de drenagem urbana - D=0,60 m s/ berço</v>
          </cell>
          <cell r="E789" t="str">
            <v>m</v>
          </cell>
          <cell r="G789">
            <v>141.44999999999999</v>
          </cell>
          <cell r="M789">
            <v>156.36000000000001</v>
          </cell>
          <cell r="O789">
            <v>160.61000000000001</v>
          </cell>
          <cell r="Q789">
            <v>158.63</v>
          </cell>
          <cell r="S789">
            <v>160.9</v>
          </cell>
          <cell r="U789">
            <v>162.26</v>
          </cell>
          <cell r="W789">
            <v>163.9</v>
          </cell>
        </row>
        <row r="790">
          <cell r="A790" t="str">
            <v>2 S 04 964 03</v>
          </cell>
          <cell r="B790" t="str">
            <v>Tubulação de drenagem urbana - D=0,80 m s/ berço</v>
          </cell>
          <cell r="E790" t="str">
            <v>m</v>
          </cell>
          <cell r="G790">
            <v>200.51</v>
          </cell>
          <cell r="M790">
            <v>219.69</v>
          </cell>
          <cell r="O790">
            <v>226.37</v>
          </cell>
          <cell r="Q790">
            <v>223.11</v>
          </cell>
          <cell r="S790">
            <v>226.87</v>
          </cell>
          <cell r="U790">
            <v>228.62</v>
          </cell>
          <cell r="W790">
            <v>231.34</v>
          </cell>
        </row>
        <row r="791">
          <cell r="A791" t="str">
            <v>2 S 04 964 04</v>
          </cell>
          <cell r="B791" t="str">
            <v>Tubulação de drenagem urbana - D=1,00 m s/ berço</v>
          </cell>
          <cell r="E791" t="str">
            <v>m</v>
          </cell>
          <cell r="G791">
            <v>290.27</v>
          </cell>
          <cell r="M791">
            <v>316.49</v>
          </cell>
          <cell r="O791">
            <v>326.72000000000003</v>
          </cell>
          <cell r="Q791">
            <v>321.83</v>
          </cell>
          <cell r="S791">
            <v>327.41000000000003</v>
          </cell>
          <cell r="U791">
            <v>330.23</v>
          </cell>
          <cell r="W791">
            <v>334.26</v>
          </cell>
        </row>
        <row r="792">
          <cell r="A792" t="str">
            <v>2 S 04 964 05</v>
          </cell>
          <cell r="B792" t="str">
            <v>Tubulação de drenagem urbana - D=1,20 m s/ berço</v>
          </cell>
          <cell r="E792" t="str">
            <v>m</v>
          </cell>
          <cell r="G792">
            <v>392.57</v>
          </cell>
          <cell r="M792">
            <v>426.67</v>
          </cell>
          <cell r="O792">
            <v>441.13</v>
          </cell>
          <cell r="Q792">
            <v>434.7</v>
          </cell>
          <cell r="S792">
            <v>441.96</v>
          </cell>
          <cell r="U792">
            <v>447</v>
          </cell>
          <cell r="W792">
            <v>452.26</v>
          </cell>
        </row>
        <row r="793">
          <cell r="A793" t="str">
            <v>2 S 04 964 06</v>
          </cell>
          <cell r="B793" t="str">
            <v>Tubulação de drenagem urbana - D=1,50 m s/ berço</v>
          </cell>
          <cell r="E793" t="str">
            <v>m</v>
          </cell>
          <cell r="G793">
            <v>589.83000000000004</v>
          </cell>
          <cell r="M793">
            <v>638.17999999999995</v>
          </cell>
          <cell r="O793">
            <v>661.36</v>
          </cell>
          <cell r="Q793">
            <v>652.57000000000005</v>
          </cell>
          <cell r="S793">
            <v>662.25</v>
          </cell>
          <cell r="U793">
            <v>673.87</v>
          </cell>
          <cell r="W793">
            <v>680.89</v>
          </cell>
        </row>
        <row r="794">
          <cell r="A794" t="str">
            <v>2 S 04 990 01</v>
          </cell>
          <cell r="B794" t="str">
            <v>Transposição de segmento de sarjetas - TSS 01</v>
          </cell>
          <cell r="E794" t="str">
            <v>m</v>
          </cell>
          <cell r="G794">
            <v>90.17</v>
          </cell>
          <cell r="M794">
            <v>99.78</v>
          </cell>
          <cell r="O794">
            <v>101.81</v>
          </cell>
          <cell r="Q794">
            <v>98.56</v>
          </cell>
          <cell r="S794">
            <v>102.76</v>
          </cell>
          <cell r="U794">
            <v>97.44</v>
          </cell>
          <cell r="W794">
            <v>100.47</v>
          </cell>
        </row>
        <row r="795">
          <cell r="A795" t="str">
            <v>2 S 04 990 02</v>
          </cell>
          <cell r="B795" t="str">
            <v>Transposição de segmento de sarjetas - TSS 02</v>
          </cell>
          <cell r="E795" t="str">
            <v>m</v>
          </cell>
          <cell r="G795">
            <v>109.42</v>
          </cell>
          <cell r="M795">
            <v>120.95</v>
          </cell>
          <cell r="O795">
            <v>123.46</v>
          </cell>
          <cell r="Q795">
            <v>119.44</v>
          </cell>
          <cell r="S795">
            <v>124.64</v>
          </cell>
          <cell r="U795">
            <v>118.11</v>
          </cell>
          <cell r="W795">
            <v>121.86</v>
          </cell>
        </row>
        <row r="796">
          <cell r="A796" t="str">
            <v>2 S 04 990 03</v>
          </cell>
          <cell r="B796" t="str">
            <v>Transposição de segmento de sarjetas - TSS 03</v>
          </cell>
          <cell r="E796" t="str">
            <v>m</v>
          </cell>
          <cell r="G796">
            <v>158.63999999999999</v>
          </cell>
          <cell r="M796">
            <v>176.2</v>
          </cell>
          <cell r="O796">
            <v>181.44</v>
          </cell>
          <cell r="Q796">
            <v>178.45</v>
          </cell>
          <cell r="S796">
            <v>182.42</v>
          </cell>
          <cell r="U796">
            <v>182.86</v>
          </cell>
          <cell r="W796">
            <v>185.74</v>
          </cell>
        </row>
        <row r="797">
          <cell r="A797" t="str">
            <v>2 S 04 990 04</v>
          </cell>
          <cell r="B797" t="str">
            <v>Transposição de segmento de sarjetas - TSS 04</v>
          </cell>
          <cell r="E797" t="str">
            <v>m</v>
          </cell>
          <cell r="G797">
            <v>137.9</v>
          </cell>
          <cell r="M797">
            <v>153.11000000000001</v>
          </cell>
          <cell r="O797">
            <v>157.61000000000001</v>
          </cell>
          <cell r="Q797">
            <v>154.88999999999999</v>
          </cell>
          <cell r="S797">
            <v>158.49</v>
          </cell>
          <cell r="U797">
            <v>158.47999999999999</v>
          </cell>
          <cell r="W797">
            <v>161.09</v>
          </cell>
        </row>
        <row r="798">
          <cell r="A798" t="str">
            <v>2 S 04 990 05</v>
          </cell>
          <cell r="B798" t="str">
            <v>Transposição de segmento de sarjetas - TSS 05</v>
          </cell>
          <cell r="E798" t="str">
            <v>m</v>
          </cell>
          <cell r="G798">
            <v>124.09</v>
          </cell>
          <cell r="M798">
            <v>137.72999999999999</v>
          </cell>
          <cell r="O798">
            <v>141.74</v>
          </cell>
          <cell r="Q798">
            <v>139.21</v>
          </cell>
          <cell r="S798">
            <v>142.56</v>
          </cell>
          <cell r="U798">
            <v>142.25</v>
          </cell>
          <cell r="W798">
            <v>144.66999999999999</v>
          </cell>
        </row>
        <row r="799">
          <cell r="A799" t="str">
            <v>2 S 04 990 06</v>
          </cell>
          <cell r="B799" t="str">
            <v>Transposição de segmento de sarjetas - TSS 06</v>
          </cell>
          <cell r="E799" t="str">
            <v>m</v>
          </cell>
          <cell r="G799">
            <v>117.12</v>
          </cell>
          <cell r="M799">
            <v>129.96</v>
          </cell>
          <cell r="O799">
            <v>133.72999999999999</v>
          </cell>
          <cell r="Q799">
            <v>131.29</v>
          </cell>
          <cell r="S799">
            <v>134.52000000000001</v>
          </cell>
          <cell r="U799">
            <v>134.05000000000001</v>
          </cell>
          <cell r="W799">
            <v>136.38999999999999</v>
          </cell>
        </row>
        <row r="800">
          <cell r="A800" t="str">
            <v>2 S 04 991 01</v>
          </cell>
          <cell r="B800" t="str">
            <v>Tampa concr. p/caixa colet. (4 nervuras) - TCC 01</v>
          </cell>
          <cell r="E800" t="str">
            <v>und</v>
          </cell>
          <cell r="G800">
            <v>79.02</v>
          </cell>
          <cell r="M800">
            <v>88.19</v>
          </cell>
          <cell r="O800">
            <v>91.29</v>
          </cell>
          <cell r="Q800">
            <v>90.43</v>
          </cell>
          <cell r="S800">
            <v>91.57</v>
          </cell>
          <cell r="U800">
            <v>93.87</v>
          </cell>
          <cell r="W800">
            <v>94.7</v>
          </cell>
        </row>
        <row r="801">
          <cell r="A801" t="str">
            <v>2 S 04 991 02</v>
          </cell>
          <cell r="B801" t="str">
            <v>Tampa de ferro p/ caixa coletora - TCC 02</v>
          </cell>
          <cell r="E801" t="str">
            <v>und</v>
          </cell>
          <cell r="G801">
            <v>148.72999999999999</v>
          </cell>
          <cell r="M801">
            <v>188.86</v>
          </cell>
          <cell r="O801">
            <v>194.39</v>
          </cell>
          <cell r="Q801">
            <v>192.07</v>
          </cell>
          <cell r="S801">
            <v>192.14</v>
          </cell>
          <cell r="U801">
            <v>201.52</v>
          </cell>
          <cell r="W801">
            <v>201.08</v>
          </cell>
        </row>
        <row r="802">
          <cell r="A802" t="str">
            <v>2 S 04 999 03</v>
          </cell>
          <cell r="B802" t="str">
            <v>Escoramento de bueiros celulares</v>
          </cell>
          <cell r="E802" t="str">
            <v>m3</v>
          </cell>
          <cell r="G802">
            <v>25.9</v>
          </cell>
          <cell r="M802">
            <v>30.26</v>
          </cell>
          <cell r="O802">
            <v>30.27</v>
          </cell>
          <cell r="Q802">
            <v>29.95</v>
          </cell>
          <cell r="S802">
            <v>29.82</v>
          </cell>
          <cell r="U802">
            <v>30.02</v>
          </cell>
          <cell r="W802">
            <v>30.02</v>
          </cell>
        </row>
        <row r="803">
          <cell r="A803" t="str">
            <v>2 S 04 999 06</v>
          </cell>
          <cell r="B803" t="str">
            <v>Solo local / selo de argila apiloado</v>
          </cell>
          <cell r="E803" t="str">
            <v>m3</v>
          </cell>
          <cell r="G803">
            <v>8.43</v>
          </cell>
          <cell r="M803">
            <v>10.119999999999999</v>
          </cell>
          <cell r="O803">
            <v>10.119999999999999</v>
          </cell>
          <cell r="Q803">
            <v>10.119999999999999</v>
          </cell>
          <cell r="S803">
            <v>10.119999999999999</v>
          </cell>
          <cell r="U803">
            <v>10.119999999999999</v>
          </cell>
          <cell r="W803">
            <v>10.119999999999999</v>
          </cell>
        </row>
        <row r="804">
          <cell r="A804" t="str">
            <v>2 S 04 999 07</v>
          </cell>
          <cell r="B804" t="str">
            <v>Lastro de brita</v>
          </cell>
          <cell r="E804" t="str">
            <v>m3</v>
          </cell>
          <cell r="G804">
            <v>27.8</v>
          </cell>
          <cell r="M804">
            <v>31.46</v>
          </cell>
          <cell r="O804">
            <v>32.03</v>
          </cell>
          <cell r="Q804">
            <v>31.41</v>
          </cell>
          <cell r="S804">
            <v>32.880000000000003</v>
          </cell>
          <cell r="U804">
            <v>33</v>
          </cell>
          <cell r="W804">
            <v>33.03</v>
          </cell>
        </row>
        <row r="805">
          <cell r="A805" t="str">
            <v>2 S 05 000 06</v>
          </cell>
          <cell r="B805" t="str">
            <v>Calha metálica semi-circular D=0,40 m</v>
          </cell>
          <cell r="E805" t="str">
            <v>m</v>
          </cell>
          <cell r="G805">
            <v>93.01</v>
          </cell>
          <cell r="M805">
            <v>112.33</v>
          </cell>
          <cell r="O805">
            <v>125.07</v>
          </cell>
          <cell r="Q805">
            <v>125.87</v>
          </cell>
          <cell r="S805">
            <v>125.87</v>
          </cell>
          <cell r="U805">
            <v>125.87</v>
          </cell>
          <cell r="W805">
            <v>125.87</v>
          </cell>
        </row>
        <row r="806">
          <cell r="A806" t="str">
            <v>2 S 05 000 09</v>
          </cell>
          <cell r="B806" t="str">
            <v>Dentes para bueiros simples D=0,60 m</v>
          </cell>
          <cell r="E806" t="str">
            <v>und</v>
          </cell>
          <cell r="G806">
            <v>31.33</v>
          </cell>
          <cell r="M806">
            <v>34.75</v>
          </cell>
          <cell r="O806">
            <v>35.590000000000003</v>
          </cell>
          <cell r="Q806">
            <v>34.590000000000003</v>
          </cell>
          <cell r="S806">
            <v>35.909999999999997</v>
          </cell>
          <cell r="U806">
            <v>34.520000000000003</v>
          </cell>
          <cell r="W806">
            <v>35.43</v>
          </cell>
        </row>
        <row r="807">
          <cell r="A807" t="str">
            <v>2 S 05 000 10</v>
          </cell>
          <cell r="B807" t="str">
            <v>Dentes para bueiros simples D=0,80 m</v>
          </cell>
          <cell r="E807" t="str">
            <v>und</v>
          </cell>
          <cell r="G807">
            <v>39</v>
          </cell>
          <cell r="M807">
            <v>43.21</v>
          </cell>
          <cell r="O807">
            <v>44.28</v>
          </cell>
          <cell r="Q807">
            <v>43.04</v>
          </cell>
          <cell r="S807">
            <v>44.69</v>
          </cell>
          <cell r="U807">
            <v>42.99</v>
          </cell>
          <cell r="W807">
            <v>44.12</v>
          </cell>
        </row>
        <row r="808">
          <cell r="A808" t="str">
            <v>2 S 05 000 11</v>
          </cell>
          <cell r="B808" t="str">
            <v>Dentes para bueiros simples D=1,00 m</v>
          </cell>
          <cell r="E808" t="str">
            <v>und</v>
          </cell>
          <cell r="G808">
            <v>46.37</v>
          </cell>
          <cell r="M808">
            <v>51.38</v>
          </cell>
          <cell r="O808">
            <v>52.64</v>
          </cell>
          <cell r="Q808">
            <v>51.15</v>
          </cell>
          <cell r="S808">
            <v>53.12</v>
          </cell>
          <cell r="U808">
            <v>51.05</v>
          </cell>
          <cell r="W808">
            <v>52.41</v>
          </cell>
        </row>
        <row r="809">
          <cell r="A809" t="str">
            <v>2 S 05 000 12</v>
          </cell>
          <cell r="B809" t="str">
            <v>Dentes para bueiros simples D=1,20 m</v>
          </cell>
          <cell r="E809" t="str">
            <v>und</v>
          </cell>
          <cell r="G809">
            <v>52.65</v>
          </cell>
          <cell r="M809">
            <v>58.29</v>
          </cell>
          <cell r="O809">
            <v>59.73</v>
          </cell>
          <cell r="Q809">
            <v>58</v>
          </cell>
          <cell r="S809">
            <v>60.28</v>
          </cell>
          <cell r="U809">
            <v>57.86</v>
          </cell>
          <cell r="W809">
            <v>59.42</v>
          </cell>
        </row>
        <row r="810">
          <cell r="A810" t="str">
            <v>2 S 05 000 13</v>
          </cell>
          <cell r="B810" t="str">
            <v>Dentes para bueiros simples D=1,50 m</v>
          </cell>
          <cell r="E810" t="str">
            <v>und</v>
          </cell>
          <cell r="G810">
            <v>66.75</v>
          </cell>
          <cell r="M810">
            <v>73.989999999999995</v>
          </cell>
          <cell r="O810">
            <v>75.87</v>
          </cell>
          <cell r="Q810">
            <v>73.819999999999993</v>
          </cell>
          <cell r="S810">
            <v>76.540000000000006</v>
          </cell>
          <cell r="U810">
            <v>73.88</v>
          </cell>
          <cell r="W810">
            <v>75.739999999999995</v>
          </cell>
        </row>
        <row r="811">
          <cell r="A811" t="str">
            <v>2 S 05 000 14</v>
          </cell>
          <cell r="B811" t="str">
            <v>Dentes para bueiros duplos D=1,00 m</v>
          </cell>
          <cell r="E811" t="str">
            <v>und</v>
          </cell>
          <cell r="G811">
            <v>92.9</v>
          </cell>
          <cell r="M811">
            <v>102.94</v>
          </cell>
          <cell r="O811">
            <v>105.47</v>
          </cell>
          <cell r="Q811">
            <v>102.48</v>
          </cell>
          <cell r="S811">
            <v>106.44</v>
          </cell>
          <cell r="U811">
            <v>102.29</v>
          </cell>
          <cell r="W811">
            <v>104.99</v>
          </cell>
        </row>
        <row r="812">
          <cell r="A812" t="str">
            <v>2 S 05 000 15</v>
          </cell>
          <cell r="B812" t="str">
            <v>Dentes para bueiros duplos D=1,20 m</v>
          </cell>
          <cell r="E812" t="str">
            <v>und</v>
          </cell>
          <cell r="G812">
            <v>105.15</v>
          </cell>
          <cell r="M812">
            <v>116.41</v>
          </cell>
          <cell r="O812">
            <v>119.28</v>
          </cell>
          <cell r="Q812">
            <v>115.84</v>
          </cell>
          <cell r="S812">
            <v>120.39</v>
          </cell>
          <cell r="U812">
            <v>115.55</v>
          </cell>
          <cell r="W812">
            <v>118.67</v>
          </cell>
        </row>
        <row r="813">
          <cell r="A813" t="str">
            <v>2 S 05 000 16</v>
          </cell>
          <cell r="B813" t="str">
            <v>Dentes para bueiros duplos D=1,50 m</v>
          </cell>
          <cell r="E813" t="str">
            <v>und</v>
          </cell>
          <cell r="G813">
            <v>129.72</v>
          </cell>
          <cell r="M813">
            <v>143.77000000000001</v>
          </cell>
          <cell r="O813">
            <v>147.33000000000001</v>
          </cell>
          <cell r="Q813">
            <v>143.22999999999999</v>
          </cell>
          <cell r="S813">
            <v>148.66</v>
          </cell>
          <cell r="U813">
            <v>143.08000000000001</v>
          </cell>
          <cell r="W813">
            <v>146.81</v>
          </cell>
        </row>
        <row r="814">
          <cell r="A814" t="str">
            <v>2 S 05 000 17</v>
          </cell>
          <cell r="B814" t="str">
            <v>Dentes para bueiros triplos D=1,00 m</v>
          </cell>
          <cell r="E814" t="str">
            <v>und</v>
          </cell>
          <cell r="G814">
            <v>136.16999999999999</v>
          </cell>
          <cell r="M814">
            <v>150.86000000000001</v>
          </cell>
          <cell r="O814">
            <v>154.47999999999999</v>
          </cell>
          <cell r="Q814">
            <v>150.01</v>
          </cell>
          <cell r="S814">
            <v>155.93</v>
          </cell>
          <cell r="U814">
            <v>149.5</v>
          </cell>
          <cell r="W814">
            <v>153.55000000000001</v>
          </cell>
        </row>
        <row r="815">
          <cell r="A815" t="str">
            <v>2 S 05 000 18</v>
          </cell>
          <cell r="B815" t="str">
            <v>Dentes para bueiros triplos D=1,20</v>
          </cell>
          <cell r="E815" t="str">
            <v>und</v>
          </cell>
          <cell r="G815">
            <v>157.81</v>
          </cell>
          <cell r="M815">
            <v>174.71</v>
          </cell>
          <cell r="O815">
            <v>179.01</v>
          </cell>
          <cell r="Q815">
            <v>173.85</v>
          </cell>
          <cell r="S815">
            <v>180.68</v>
          </cell>
          <cell r="U815">
            <v>173.42</v>
          </cell>
          <cell r="W815">
            <v>178.1</v>
          </cell>
        </row>
        <row r="816">
          <cell r="A816" t="str">
            <v>2 S 05 000 19</v>
          </cell>
          <cell r="B816" t="str">
            <v>Dentes para bueiros triplos D=1,50 m</v>
          </cell>
          <cell r="E816" t="str">
            <v>und</v>
          </cell>
          <cell r="G816">
            <v>192.19</v>
          </cell>
          <cell r="M816">
            <v>212.96</v>
          </cell>
          <cell r="O816">
            <v>218.2</v>
          </cell>
          <cell r="Q816">
            <v>212.05</v>
          </cell>
          <cell r="S816">
            <v>220.2</v>
          </cell>
          <cell r="U816">
            <v>211.7</v>
          </cell>
          <cell r="W816">
            <v>217.28</v>
          </cell>
        </row>
        <row r="817">
          <cell r="A817" t="str">
            <v>2 S 05 100 00</v>
          </cell>
          <cell r="B817" t="str">
            <v>Enleivamento</v>
          </cell>
          <cell r="E817" t="str">
            <v>m2</v>
          </cell>
          <cell r="G817">
            <v>3.36</v>
          </cell>
          <cell r="M817">
            <v>3.92</v>
          </cell>
          <cell r="O817">
            <v>3.92</v>
          </cell>
          <cell r="Q817">
            <v>3.85</v>
          </cell>
          <cell r="S817">
            <v>3.85</v>
          </cell>
          <cell r="U817">
            <v>3.9</v>
          </cell>
          <cell r="W817">
            <v>3.9</v>
          </cell>
        </row>
        <row r="818">
          <cell r="A818" t="str">
            <v>2 S 05 102 00</v>
          </cell>
          <cell r="B818" t="str">
            <v>Hidrossemeadura</v>
          </cell>
          <cell r="E818" t="str">
            <v>m2</v>
          </cell>
          <cell r="G818">
            <v>1.1399999999999999</v>
          </cell>
          <cell r="M818">
            <v>0.84</v>
          </cell>
          <cell r="O818">
            <v>0.86</v>
          </cell>
          <cell r="Q818">
            <v>0.84</v>
          </cell>
          <cell r="S818">
            <v>0.85</v>
          </cell>
          <cell r="U818">
            <v>0.89</v>
          </cell>
          <cell r="W818">
            <v>0.93</v>
          </cell>
        </row>
        <row r="819">
          <cell r="A819" t="str">
            <v>2 S 05 300 01</v>
          </cell>
          <cell r="B819" t="str">
            <v>Alvenaria de pedra arrumada</v>
          </cell>
          <cell r="E819" t="str">
            <v>m3</v>
          </cell>
          <cell r="G819">
            <v>47.78</v>
          </cell>
          <cell r="M819">
            <v>55.63</v>
          </cell>
          <cell r="O819">
            <v>56.22</v>
          </cell>
          <cell r="Q819">
            <v>55.59</v>
          </cell>
          <cell r="S819">
            <v>57.06</v>
          </cell>
          <cell r="U819">
            <v>57.26</v>
          </cell>
          <cell r="W819">
            <v>57.32</v>
          </cell>
        </row>
        <row r="820">
          <cell r="A820" t="str">
            <v>2 S 05 300 02</v>
          </cell>
          <cell r="B820" t="str">
            <v>Enrocamento de pedra jogada</v>
          </cell>
          <cell r="E820" t="str">
            <v>m3</v>
          </cell>
          <cell r="G820">
            <v>27.48</v>
          </cell>
          <cell r="M820">
            <v>31.54</v>
          </cell>
          <cell r="O820">
            <v>32.03</v>
          </cell>
          <cell r="Q820">
            <v>31.5</v>
          </cell>
          <cell r="S820">
            <v>32.729999999999997</v>
          </cell>
          <cell r="U820">
            <v>32.9</v>
          </cell>
          <cell r="W820">
            <v>32.950000000000003</v>
          </cell>
        </row>
        <row r="821">
          <cell r="A821" t="str">
            <v>2 S 05 301 00</v>
          </cell>
          <cell r="B821" t="str">
            <v>Alvenaria de pedra argamassada</v>
          </cell>
          <cell r="E821" t="str">
            <v>m3</v>
          </cell>
          <cell r="G821">
            <v>123.04</v>
          </cell>
          <cell r="M821">
            <v>136.59</v>
          </cell>
          <cell r="O821">
            <v>139.43</v>
          </cell>
          <cell r="Q821">
            <v>135.06</v>
          </cell>
          <cell r="S821">
            <v>140.97999999999999</v>
          </cell>
          <cell r="U821">
            <v>133.9</v>
          </cell>
          <cell r="W821">
            <v>137.78</v>
          </cell>
        </row>
        <row r="822">
          <cell r="A822" t="str">
            <v>2 S 05 301 01</v>
          </cell>
          <cell r="B822" t="str">
            <v>Alvenaria tijolos de 20 cm de espessura</v>
          </cell>
          <cell r="E822" t="str">
            <v>m2</v>
          </cell>
          <cell r="G822">
            <v>26.67</v>
          </cell>
          <cell r="M822">
            <v>33.06</v>
          </cell>
          <cell r="O822">
            <v>33.17</v>
          </cell>
          <cell r="Q822">
            <v>33.01</v>
          </cell>
          <cell r="S822">
            <v>33.21</v>
          </cell>
          <cell r="U822">
            <v>32.93</v>
          </cell>
          <cell r="W822">
            <v>33.26</v>
          </cell>
        </row>
        <row r="823">
          <cell r="A823" t="str">
            <v>2 S 05 302 01</v>
          </cell>
          <cell r="B823" t="str">
            <v>Muro gabião tipo caixa</v>
          </cell>
          <cell r="E823" t="str">
            <v>m3</v>
          </cell>
          <cell r="G823">
            <v>124.7</v>
          </cell>
          <cell r="M823">
            <v>145.96</v>
          </cell>
          <cell r="O823">
            <v>138.34</v>
          </cell>
          <cell r="Q823">
            <v>137.43</v>
          </cell>
          <cell r="S823">
            <v>138.84</v>
          </cell>
          <cell r="U823">
            <v>139.61000000000001</v>
          </cell>
          <cell r="W823">
            <v>139.63999999999999</v>
          </cell>
        </row>
        <row r="824">
          <cell r="A824" t="str">
            <v>2 S 05 303 01</v>
          </cell>
          <cell r="B824" t="str">
            <v>Terra armada - ECE - greide 0,0&lt;h&lt;6,00m</v>
          </cell>
          <cell r="E824" t="str">
            <v>m2</v>
          </cell>
          <cell r="G824">
            <v>185.44</v>
          </cell>
          <cell r="M824">
            <v>196.56</v>
          </cell>
          <cell r="O824">
            <v>196.56</v>
          </cell>
          <cell r="Q824">
            <v>218.81</v>
          </cell>
          <cell r="S824">
            <v>218.81</v>
          </cell>
          <cell r="U824">
            <v>218.81</v>
          </cell>
          <cell r="W824">
            <v>218.81</v>
          </cell>
        </row>
        <row r="825">
          <cell r="A825" t="str">
            <v>2 S 05 303 02</v>
          </cell>
          <cell r="B825" t="str">
            <v>Terra armada - ECE - greide 6,0&lt;h&lt;9,00m</v>
          </cell>
          <cell r="E825" t="str">
            <v>m2</v>
          </cell>
          <cell r="G825">
            <v>208.05</v>
          </cell>
          <cell r="M825">
            <v>220.52</v>
          </cell>
          <cell r="O825">
            <v>220.52</v>
          </cell>
          <cell r="Q825">
            <v>245.49</v>
          </cell>
          <cell r="S825">
            <v>245.49</v>
          </cell>
          <cell r="U825">
            <v>245.49</v>
          </cell>
          <cell r="W825">
            <v>245.49</v>
          </cell>
        </row>
        <row r="826">
          <cell r="A826" t="str">
            <v>2 S 05 303 03</v>
          </cell>
          <cell r="B826" t="str">
            <v>Terra armada - ECE - greide 9,0&lt;h&lt;12,00m</v>
          </cell>
          <cell r="E826" t="str">
            <v>m2</v>
          </cell>
          <cell r="G826">
            <v>230.67</v>
          </cell>
          <cell r="M826">
            <v>244.38</v>
          </cell>
          <cell r="O826">
            <v>244.38</v>
          </cell>
          <cell r="Q826">
            <v>272.19</v>
          </cell>
          <cell r="S826">
            <v>272.19</v>
          </cell>
          <cell r="U826">
            <v>272.19</v>
          </cell>
          <cell r="W826">
            <v>272.19</v>
          </cell>
        </row>
        <row r="827">
          <cell r="A827" t="str">
            <v>2 S 05 303 04</v>
          </cell>
          <cell r="B827" t="str">
            <v>Terra armada - ECE - pé de talude 0,0&lt;h&lt;6,00m</v>
          </cell>
          <cell r="E827" t="str">
            <v>m2</v>
          </cell>
          <cell r="G827">
            <v>218.61</v>
          </cell>
          <cell r="M827">
            <v>231.72</v>
          </cell>
          <cell r="O827">
            <v>231.72</v>
          </cell>
          <cell r="Q827">
            <v>257.95</v>
          </cell>
          <cell r="S827">
            <v>257.95</v>
          </cell>
          <cell r="U827">
            <v>257.95</v>
          </cell>
          <cell r="W827">
            <v>257.95</v>
          </cell>
        </row>
        <row r="828">
          <cell r="A828" t="str">
            <v>2 S 05 303 05</v>
          </cell>
          <cell r="B828" t="str">
            <v>Terra armada - ECE - pé de talude 6,0&lt;h&lt;9,00m</v>
          </cell>
          <cell r="E828" t="str">
            <v>m2</v>
          </cell>
          <cell r="G828">
            <v>245.74</v>
          </cell>
          <cell r="M828">
            <v>260.49</v>
          </cell>
          <cell r="O828">
            <v>260.49</v>
          </cell>
          <cell r="Q828">
            <v>289.97000000000003</v>
          </cell>
          <cell r="S828">
            <v>289.97000000000003</v>
          </cell>
          <cell r="U828">
            <v>289.97000000000003</v>
          </cell>
          <cell r="W828">
            <v>289.97000000000003</v>
          </cell>
        </row>
        <row r="829">
          <cell r="A829" t="str">
            <v>2 S 05 303 06</v>
          </cell>
          <cell r="B829" t="str">
            <v>Terra armada - ECE - pé de talude 9,0&lt;h&lt;12,00m</v>
          </cell>
          <cell r="E829" t="str">
            <v>m2</v>
          </cell>
          <cell r="G829">
            <v>271.38</v>
          </cell>
          <cell r="M829">
            <v>287.66000000000003</v>
          </cell>
          <cell r="O829">
            <v>287.66000000000003</v>
          </cell>
          <cell r="Q829">
            <v>324.2</v>
          </cell>
          <cell r="S829">
            <v>324.2</v>
          </cell>
          <cell r="U829">
            <v>324.2</v>
          </cell>
          <cell r="W829">
            <v>324.2</v>
          </cell>
        </row>
        <row r="830">
          <cell r="A830" t="str">
            <v>2 S 05 303 07</v>
          </cell>
          <cell r="B830" t="str">
            <v>Terra armada - ECE - encontro portante 0,0&lt;h&lt;6,00m</v>
          </cell>
          <cell r="E830" t="str">
            <v>m2</v>
          </cell>
          <cell r="G830">
            <v>398.04</v>
          </cell>
          <cell r="M830">
            <v>421.92</v>
          </cell>
          <cell r="O830">
            <v>421.92</v>
          </cell>
          <cell r="Q830">
            <v>469.68</v>
          </cell>
          <cell r="S830">
            <v>469.68</v>
          </cell>
          <cell r="U830">
            <v>469.68</v>
          </cell>
          <cell r="W830">
            <v>469.68</v>
          </cell>
        </row>
        <row r="831">
          <cell r="A831" t="str">
            <v>2 S 05 303 08</v>
          </cell>
          <cell r="B831" t="str">
            <v>Terra armada - ECE - encontro portante 6,0&lt;h&lt;9,00m</v>
          </cell>
          <cell r="E831" t="str">
            <v>m2</v>
          </cell>
          <cell r="G831">
            <v>530.41999999999996</v>
          </cell>
          <cell r="M831">
            <v>562.24</v>
          </cell>
          <cell r="O831">
            <v>562.24</v>
          </cell>
          <cell r="Q831">
            <v>625.9</v>
          </cell>
          <cell r="S831">
            <v>625.9</v>
          </cell>
          <cell r="U831">
            <v>625.9</v>
          </cell>
          <cell r="W831">
            <v>625.9</v>
          </cell>
        </row>
        <row r="832">
          <cell r="A832" t="str">
            <v>2 S 05 303 09</v>
          </cell>
          <cell r="B832" t="str">
            <v>Escamas de concreto armado para terra armada</v>
          </cell>
          <cell r="E832" t="str">
            <v>m3</v>
          </cell>
          <cell r="G832">
            <v>470.28</v>
          </cell>
          <cell r="M832">
            <v>517.65</v>
          </cell>
          <cell r="O832">
            <v>535.33000000000004</v>
          </cell>
          <cell r="Q832">
            <v>524.22</v>
          </cell>
          <cell r="S832">
            <v>539.16999999999996</v>
          </cell>
          <cell r="U832">
            <v>533</v>
          </cell>
          <cell r="W832">
            <v>544.04</v>
          </cell>
        </row>
        <row r="833">
          <cell r="A833" t="str">
            <v>2 S 05 303 10</v>
          </cell>
          <cell r="B833" t="str">
            <v>Concr. soleira e arremates de maciço terra armada</v>
          </cell>
          <cell r="E833" t="str">
            <v>m3</v>
          </cell>
          <cell r="G833">
            <v>227.24</v>
          </cell>
          <cell r="M833">
            <v>248.06</v>
          </cell>
          <cell r="O833">
            <v>254.14</v>
          </cell>
          <cell r="Q833">
            <v>244.32</v>
          </cell>
          <cell r="S833">
            <v>256.86</v>
          </cell>
          <cell r="U833">
            <v>239.95</v>
          </cell>
          <cell r="W833">
            <v>249.1</v>
          </cell>
        </row>
        <row r="834">
          <cell r="A834" t="str">
            <v>2 S 05 303 11</v>
          </cell>
          <cell r="B834" t="str">
            <v>Montagem de maciço terra armada</v>
          </cell>
          <cell r="E834" t="str">
            <v>m2</v>
          </cell>
          <cell r="G834">
            <v>54.44</v>
          </cell>
          <cell r="M834">
            <v>63.72</v>
          </cell>
          <cell r="O834">
            <v>63.72</v>
          </cell>
          <cell r="Q834">
            <v>62.93</v>
          </cell>
          <cell r="S834">
            <v>62.93</v>
          </cell>
          <cell r="U834">
            <v>63.46</v>
          </cell>
          <cell r="W834">
            <v>63.46</v>
          </cell>
        </row>
        <row r="835">
          <cell r="A835" t="str">
            <v>2 S 05 340 01</v>
          </cell>
          <cell r="B835" t="str">
            <v>Execução cortina atirantada conc.armado fck=15 MPa</v>
          </cell>
          <cell r="E835" t="str">
            <v>m2</v>
          </cell>
          <cell r="G835">
            <v>776.35</v>
          </cell>
          <cell r="M835">
            <v>859.06</v>
          </cell>
          <cell r="O835">
            <v>882.36</v>
          </cell>
          <cell r="Q835">
            <v>881.64</v>
          </cell>
          <cell r="S835">
            <v>893.71</v>
          </cell>
          <cell r="U835">
            <v>902.15</v>
          </cell>
          <cell r="W835">
            <v>911.33</v>
          </cell>
        </row>
        <row r="836">
          <cell r="A836" t="str">
            <v>2 S 05 900 01</v>
          </cell>
          <cell r="B836" t="str">
            <v>Tirante protendido p/ cort. aço st 85/105 D= 32mm</v>
          </cell>
          <cell r="E836" t="str">
            <v>m</v>
          </cell>
          <cell r="G836">
            <v>75.650000000000006</v>
          </cell>
          <cell r="M836">
            <v>85.2</v>
          </cell>
          <cell r="O836">
            <v>86.05</v>
          </cell>
          <cell r="Q836">
            <v>86.03</v>
          </cell>
          <cell r="S836">
            <v>86.08</v>
          </cell>
          <cell r="U836">
            <v>88.31</v>
          </cell>
          <cell r="W836">
            <v>88.34</v>
          </cell>
        </row>
        <row r="837">
          <cell r="A837" t="str">
            <v>2 S 06 210 01</v>
          </cell>
          <cell r="B837" t="str">
            <v>Pórtico metálico</v>
          </cell>
          <cell r="E837" t="str">
            <v>und</v>
          </cell>
          <cell r="G837">
            <v>39739.339999999997</v>
          </cell>
          <cell r="M837">
            <v>40019.26</v>
          </cell>
          <cell r="O837">
            <v>40044.01</v>
          </cell>
          <cell r="Q837">
            <v>40004.67</v>
          </cell>
          <cell r="S837">
            <v>40055.39</v>
          </cell>
          <cell r="U837">
            <v>39994.400000000001</v>
          </cell>
          <cell r="W837">
            <v>39367.379999999997</v>
          </cell>
        </row>
        <row r="838">
          <cell r="A838" t="str">
            <v>2 S 06 400 01</v>
          </cell>
          <cell r="B838" t="str">
            <v>Cerca arame farp. c/ mourão concr. seção quadrada</v>
          </cell>
          <cell r="E838" t="str">
            <v>m</v>
          </cell>
          <cell r="G838">
            <v>12.2</v>
          </cell>
          <cell r="M838">
            <v>14.91</v>
          </cell>
          <cell r="O838">
            <v>15.13</v>
          </cell>
          <cell r="Q838">
            <v>15.44</v>
          </cell>
          <cell r="S838">
            <v>14.52</v>
          </cell>
          <cell r="U838">
            <v>14.97</v>
          </cell>
          <cell r="W838">
            <v>14.98</v>
          </cell>
        </row>
        <row r="839">
          <cell r="A839" t="str">
            <v>2 S 06 400 02</v>
          </cell>
          <cell r="B839" t="str">
            <v>Cerca arame farp. c/ mourão concr. seção triang.</v>
          </cell>
          <cell r="E839" t="str">
            <v>m</v>
          </cell>
          <cell r="G839">
            <v>9.64</v>
          </cell>
          <cell r="M839">
            <v>11.54</v>
          </cell>
          <cell r="O839">
            <v>11.7</v>
          </cell>
          <cell r="Q839">
            <v>12.02</v>
          </cell>
          <cell r="S839">
            <v>11.56</v>
          </cell>
          <cell r="U839">
            <v>11.85</v>
          </cell>
          <cell r="W839">
            <v>11.86</v>
          </cell>
        </row>
        <row r="840">
          <cell r="A840" t="str">
            <v>2 S 06 410 00</v>
          </cell>
          <cell r="B840" t="str">
            <v>Cercas de arame farpado com suportes de madeira</v>
          </cell>
          <cell r="E840" t="str">
            <v>m</v>
          </cell>
          <cell r="G840">
            <v>5.53</v>
          </cell>
          <cell r="M840">
            <v>7.8</v>
          </cell>
          <cell r="O840">
            <v>7.83</v>
          </cell>
          <cell r="Q840">
            <v>8.1199999999999992</v>
          </cell>
          <cell r="S840">
            <v>8.1199999999999992</v>
          </cell>
          <cell r="U840">
            <v>8.2100000000000009</v>
          </cell>
          <cell r="W840">
            <v>8.24</v>
          </cell>
        </row>
        <row r="841">
          <cell r="A841" t="str">
            <v>2 S 09 001 05</v>
          </cell>
          <cell r="B841" t="str">
            <v>Transporte local em rodov. não pav. (const.)</v>
          </cell>
          <cell r="E841" t="str">
            <v>tkm</v>
          </cell>
          <cell r="G841">
            <v>0.42</v>
          </cell>
          <cell r="M841">
            <v>0.46</v>
          </cell>
          <cell r="O841">
            <v>0.47</v>
          </cell>
          <cell r="Q841">
            <v>0.45</v>
          </cell>
          <cell r="S841">
            <v>0.45</v>
          </cell>
          <cell r="U841">
            <v>0.45</v>
          </cell>
          <cell r="W841">
            <v>0.47</v>
          </cell>
        </row>
        <row r="842">
          <cell r="A842" t="str">
            <v>2 S 09 001 40</v>
          </cell>
          <cell r="B842" t="str">
            <v>Transporte local c/ carroceria em rodovia não pav.</v>
          </cell>
          <cell r="E842" t="str">
            <v>tkm</v>
          </cell>
          <cell r="G842">
            <v>0.47</v>
          </cell>
          <cell r="M842">
            <v>0.53</v>
          </cell>
          <cell r="O842">
            <v>0.53</v>
          </cell>
          <cell r="Q842">
            <v>0.51</v>
          </cell>
          <cell r="S842">
            <v>0.51</v>
          </cell>
          <cell r="U842">
            <v>0.52</v>
          </cell>
          <cell r="W842">
            <v>0.53</v>
          </cell>
        </row>
        <row r="843">
          <cell r="A843" t="str">
            <v>2 S 09 001 90</v>
          </cell>
          <cell r="B843" t="str">
            <v>Transporte comercial c/ carr. rodov. não pav.</v>
          </cell>
          <cell r="E843" t="str">
            <v>tkm</v>
          </cell>
          <cell r="G843">
            <v>0.32</v>
          </cell>
          <cell r="M843">
            <v>0.35</v>
          </cell>
          <cell r="O843">
            <v>0.36</v>
          </cell>
          <cell r="Q843">
            <v>0.35</v>
          </cell>
          <cell r="S843">
            <v>0.35</v>
          </cell>
          <cell r="U843">
            <v>0.35</v>
          </cell>
          <cell r="W843">
            <v>0.36</v>
          </cell>
        </row>
        <row r="844">
          <cell r="A844" t="str">
            <v>2 S 09 002 05</v>
          </cell>
          <cell r="B844" t="str">
            <v>Transporte local em rodov. pavim. (const.)</v>
          </cell>
          <cell r="E844" t="str">
            <v>tkm</v>
          </cell>
          <cell r="G844">
            <v>0.32</v>
          </cell>
          <cell r="M844">
            <v>0.36</v>
          </cell>
          <cell r="O844">
            <v>0.36</v>
          </cell>
          <cell r="Q844">
            <v>0.35</v>
          </cell>
          <cell r="S844">
            <v>0.35</v>
          </cell>
          <cell r="U844">
            <v>0.35</v>
          </cell>
          <cell r="W844">
            <v>0.36</v>
          </cell>
        </row>
        <row r="845">
          <cell r="A845" t="str">
            <v>2 S 09 002 40</v>
          </cell>
          <cell r="B845" t="str">
            <v>Transporte local c/ carroceria em rodov. pavim.</v>
          </cell>
          <cell r="E845" t="str">
            <v>tkm</v>
          </cell>
          <cell r="G845">
            <v>0.35</v>
          </cell>
          <cell r="M845">
            <v>0.39</v>
          </cell>
          <cell r="O845">
            <v>0.4</v>
          </cell>
          <cell r="Q845">
            <v>0.38</v>
          </cell>
          <cell r="S845">
            <v>0.38</v>
          </cell>
          <cell r="U845">
            <v>0.39</v>
          </cell>
          <cell r="W845">
            <v>0.4</v>
          </cell>
        </row>
        <row r="846">
          <cell r="A846" t="str">
            <v>2 S 09 002 90</v>
          </cell>
          <cell r="B846" t="str">
            <v>Transporte comerc. c/ carr. rodov. pavim.</v>
          </cell>
          <cell r="E846" t="str">
            <v>tkm</v>
          </cell>
          <cell r="G846">
            <v>0.21</v>
          </cell>
          <cell r="M846">
            <v>0.23</v>
          </cell>
          <cell r="O846">
            <v>0.24</v>
          </cell>
          <cell r="Q846">
            <v>0.23</v>
          </cell>
          <cell r="S846">
            <v>0.23</v>
          </cell>
          <cell r="U846">
            <v>0.23</v>
          </cell>
          <cell r="W846">
            <v>0.24</v>
          </cell>
        </row>
        <row r="847">
          <cell r="B847" t="str">
            <v>Conservação</v>
          </cell>
        </row>
        <row r="848">
          <cell r="A848" t="str">
            <v>3 S 01 200 00</v>
          </cell>
          <cell r="B848" t="str">
            <v>Escavação e carga mat. jazida (consv)</v>
          </cell>
          <cell r="E848" t="str">
            <v>m3</v>
          </cell>
          <cell r="G848">
            <v>6.5</v>
          </cell>
          <cell r="M848">
            <v>6.73</v>
          </cell>
          <cell r="O848">
            <v>6.81</v>
          </cell>
          <cell r="Q848">
            <v>6.71</v>
          </cell>
          <cell r="S848">
            <v>6.71</v>
          </cell>
          <cell r="U848">
            <v>6.83</v>
          </cell>
          <cell r="W848">
            <v>6.89</v>
          </cell>
        </row>
        <row r="849">
          <cell r="A849" t="str">
            <v>3 S 01 401 00</v>
          </cell>
          <cell r="B849" t="str">
            <v>Recomposição de revestimento primário</v>
          </cell>
          <cell r="E849" t="str">
            <v>m3</v>
          </cell>
          <cell r="G849">
            <v>9.89</v>
          </cell>
          <cell r="M849">
            <v>10.41</v>
          </cell>
          <cell r="O849">
            <v>10.57</v>
          </cell>
          <cell r="Q849">
            <v>10.37</v>
          </cell>
          <cell r="S849">
            <v>10.37</v>
          </cell>
          <cell r="U849">
            <v>10.54</v>
          </cell>
          <cell r="W849">
            <v>10.62</v>
          </cell>
        </row>
        <row r="850">
          <cell r="A850" t="str">
            <v>3 S 01 930 00</v>
          </cell>
          <cell r="B850" t="str">
            <v>Regularização mecânica da faixa de domínio</v>
          </cell>
          <cell r="E850" t="str">
            <v>m2</v>
          </cell>
          <cell r="G850">
            <v>0.15</v>
          </cell>
          <cell r="M850">
            <v>0.15</v>
          </cell>
          <cell r="O850">
            <v>0.15</v>
          </cell>
          <cell r="Q850">
            <v>0.15</v>
          </cell>
          <cell r="S850">
            <v>0.15</v>
          </cell>
          <cell r="U850">
            <v>0.15</v>
          </cell>
          <cell r="W850">
            <v>0.15</v>
          </cell>
        </row>
        <row r="851">
          <cell r="A851" t="str">
            <v>3 S 02 200 00</v>
          </cell>
          <cell r="B851" t="str">
            <v>Solo p/ base de remendo profundo</v>
          </cell>
          <cell r="E851" t="str">
            <v>m3</v>
          </cell>
          <cell r="G851">
            <v>7.48</v>
          </cell>
          <cell r="M851">
            <v>7.74</v>
          </cell>
          <cell r="O851">
            <v>7.84</v>
          </cell>
          <cell r="Q851">
            <v>7.72</v>
          </cell>
          <cell r="S851">
            <v>7.72</v>
          </cell>
          <cell r="U851">
            <v>7.86</v>
          </cell>
          <cell r="W851">
            <v>7.93</v>
          </cell>
        </row>
        <row r="852">
          <cell r="A852" t="str">
            <v>3 S 02 200 01</v>
          </cell>
          <cell r="B852" t="str">
            <v>Recomposição de camada granular do pavimento</v>
          </cell>
          <cell r="E852" t="str">
            <v>m3</v>
          </cell>
          <cell r="G852">
            <v>11.61</v>
          </cell>
          <cell r="M852">
            <v>12.45</v>
          </cell>
          <cell r="O852">
            <v>12.57</v>
          </cell>
          <cell r="Q852">
            <v>12.32</v>
          </cell>
          <cell r="S852">
            <v>12.32</v>
          </cell>
          <cell r="U852">
            <v>12.55</v>
          </cell>
          <cell r="W852">
            <v>12.62</v>
          </cell>
        </row>
        <row r="853">
          <cell r="A853" t="str">
            <v>3 S 02 220 00</v>
          </cell>
          <cell r="B853" t="str">
            <v>Solo brita p/ base de rem. profundo</v>
          </cell>
          <cell r="E853" t="str">
            <v>m3</v>
          </cell>
          <cell r="G853">
            <v>17.2</v>
          </cell>
          <cell r="M853">
            <v>19.63</v>
          </cell>
          <cell r="O853">
            <v>19.899999999999999</v>
          </cell>
          <cell r="Q853">
            <v>19.63</v>
          </cell>
          <cell r="S853">
            <v>20.28</v>
          </cell>
          <cell r="U853">
            <v>20.399999999999999</v>
          </cell>
          <cell r="W853">
            <v>20.53</v>
          </cell>
        </row>
        <row r="854">
          <cell r="A854" t="str">
            <v>3 S 02 230 00</v>
          </cell>
          <cell r="B854" t="str">
            <v>Brita para base de remendo profundo</v>
          </cell>
          <cell r="E854" t="str">
            <v>m3</v>
          </cell>
          <cell r="G854">
            <v>37.79</v>
          </cell>
          <cell r="M854">
            <v>44.64</v>
          </cell>
          <cell r="O854">
            <v>45.27</v>
          </cell>
          <cell r="Q854">
            <v>44.67</v>
          </cell>
          <cell r="S854">
            <v>46.63</v>
          </cell>
          <cell r="U854">
            <v>46.72</v>
          </cell>
          <cell r="W854">
            <v>47</v>
          </cell>
        </row>
        <row r="855">
          <cell r="A855" t="str">
            <v>3 S 02 241 00</v>
          </cell>
          <cell r="B855" t="str">
            <v>Solo melhorado c/ cimento p/ base rem. profundo</v>
          </cell>
          <cell r="E855" t="str">
            <v>m3</v>
          </cell>
          <cell r="G855">
            <v>35.979999999999997</v>
          </cell>
          <cell r="M855">
            <v>37.99</v>
          </cell>
          <cell r="O855">
            <v>39.04</v>
          </cell>
          <cell r="Q855">
            <v>37.33</v>
          </cell>
          <cell r="S855">
            <v>39.4</v>
          </cell>
          <cell r="U855">
            <v>36.520000000000003</v>
          </cell>
          <cell r="W855">
            <v>38.18</v>
          </cell>
        </row>
        <row r="856">
          <cell r="A856" t="str">
            <v>3 S 02 300 00</v>
          </cell>
          <cell r="B856" t="str">
            <v>Imprimação</v>
          </cell>
          <cell r="E856" t="str">
            <v>m2</v>
          </cell>
          <cell r="G856">
            <v>0.13</v>
          </cell>
          <cell r="M856">
            <v>0.14000000000000001</v>
          </cell>
          <cell r="O856">
            <v>0.14000000000000001</v>
          </cell>
          <cell r="Q856">
            <v>0.14000000000000001</v>
          </cell>
          <cell r="S856">
            <v>0.14000000000000001</v>
          </cell>
          <cell r="U856">
            <v>0.14000000000000001</v>
          </cell>
          <cell r="W856">
            <v>0.14000000000000001</v>
          </cell>
        </row>
        <row r="857">
          <cell r="A857" t="str">
            <v>3 S 02 400 00</v>
          </cell>
          <cell r="B857" t="str">
            <v>Pintura de ligação</v>
          </cell>
          <cell r="E857" t="str">
            <v>m2</v>
          </cell>
          <cell r="G857">
            <v>0.09</v>
          </cell>
          <cell r="M857">
            <v>0.1</v>
          </cell>
          <cell r="O857">
            <v>0.1</v>
          </cell>
          <cell r="Q857">
            <v>0.1</v>
          </cell>
          <cell r="S857">
            <v>0.1</v>
          </cell>
          <cell r="U857">
            <v>0.1</v>
          </cell>
          <cell r="W857">
            <v>0.1</v>
          </cell>
        </row>
        <row r="858">
          <cell r="A858" t="str">
            <v>3 S 02 500 00</v>
          </cell>
          <cell r="B858" t="str">
            <v>Capa selante com pedrisco</v>
          </cell>
          <cell r="E858" t="str">
            <v>m2</v>
          </cell>
          <cell r="G858">
            <v>0.35</v>
          </cell>
          <cell r="M858">
            <v>0.41</v>
          </cell>
          <cell r="O858">
            <v>0.41</v>
          </cell>
          <cell r="Q858">
            <v>0.4</v>
          </cell>
          <cell r="S858">
            <v>0.41</v>
          </cell>
          <cell r="U858">
            <v>0.41</v>
          </cell>
          <cell r="W858">
            <v>0.41</v>
          </cell>
        </row>
        <row r="859">
          <cell r="A859" t="str">
            <v>3 S 02 500 01</v>
          </cell>
          <cell r="B859" t="str">
            <v>Capa selante com areia</v>
          </cell>
          <cell r="E859" t="str">
            <v>m2</v>
          </cell>
          <cell r="G859">
            <v>0.18</v>
          </cell>
          <cell r="M859">
            <v>0.21</v>
          </cell>
          <cell r="O859">
            <v>0.21</v>
          </cell>
          <cell r="Q859">
            <v>0.2</v>
          </cell>
          <cell r="S859">
            <v>0.2</v>
          </cell>
          <cell r="U859">
            <v>0.21</v>
          </cell>
          <cell r="W859">
            <v>0.21</v>
          </cell>
        </row>
        <row r="860">
          <cell r="A860" t="str">
            <v>3 S 02 500 02</v>
          </cell>
          <cell r="B860" t="str">
            <v>Tratamento superficial simples com CAP</v>
          </cell>
          <cell r="E860" t="str">
            <v>m2</v>
          </cell>
          <cell r="G860">
            <v>0.49</v>
          </cell>
          <cell r="M860">
            <v>0.56999999999999995</v>
          </cell>
          <cell r="O860">
            <v>0.56999999999999995</v>
          </cell>
          <cell r="Q860">
            <v>0.56000000000000005</v>
          </cell>
          <cell r="S860">
            <v>0.56999999999999995</v>
          </cell>
          <cell r="U860">
            <v>0.57999999999999996</v>
          </cell>
          <cell r="W860">
            <v>0.57999999999999996</v>
          </cell>
        </row>
        <row r="861">
          <cell r="A861" t="str">
            <v>3 S 02 500 03</v>
          </cell>
          <cell r="B861" t="str">
            <v>Tratamento superficial simples com emulsão</v>
          </cell>
          <cell r="E861" t="str">
            <v>m2</v>
          </cell>
          <cell r="G861">
            <v>0.46</v>
          </cell>
          <cell r="M861">
            <v>0.53</v>
          </cell>
          <cell r="O861">
            <v>0.54</v>
          </cell>
          <cell r="Q861">
            <v>0.53</v>
          </cell>
          <cell r="S861">
            <v>0.54</v>
          </cell>
          <cell r="U861">
            <v>0.54</v>
          </cell>
          <cell r="W861">
            <v>0.55000000000000004</v>
          </cell>
        </row>
        <row r="862">
          <cell r="A862" t="str">
            <v>3 S 02 500 04</v>
          </cell>
          <cell r="B862" t="str">
            <v>Tratamento superficial simples c/ banho diluído</v>
          </cell>
          <cell r="E862" t="str">
            <v>m2</v>
          </cell>
          <cell r="G862">
            <v>0.52</v>
          </cell>
          <cell r="M862">
            <v>0.6</v>
          </cell>
          <cell r="O862">
            <v>0.61</v>
          </cell>
          <cell r="Q862">
            <v>0.6</v>
          </cell>
          <cell r="S862">
            <v>0.61</v>
          </cell>
          <cell r="U862">
            <v>0.62</v>
          </cell>
          <cell r="W862">
            <v>0.62</v>
          </cell>
        </row>
        <row r="863">
          <cell r="A863" t="str">
            <v>3 S 02 501 00</v>
          </cell>
          <cell r="B863" t="str">
            <v>Tratamento superficial duplo c/ CAP</v>
          </cell>
          <cell r="E863" t="str">
            <v>m2</v>
          </cell>
          <cell r="G863">
            <v>1.48</v>
          </cell>
          <cell r="M863">
            <v>1.71</v>
          </cell>
          <cell r="O863">
            <v>1.72</v>
          </cell>
          <cell r="Q863">
            <v>1.68</v>
          </cell>
          <cell r="S863">
            <v>1.72</v>
          </cell>
          <cell r="U863">
            <v>1.74</v>
          </cell>
          <cell r="W863">
            <v>1.74</v>
          </cell>
        </row>
        <row r="864">
          <cell r="A864" t="str">
            <v>3 S 02 501 01</v>
          </cell>
          <cell r="B864" t="str">
            <v>Tratamento superficial duplo com emulsão</v>
          </cell>
          <cell r="E864" t="str">
            <v>m2</v>
          </cell>
          <cell r="G864">
            <v>1.47</v>
          </cell>
          <cell r="M864">
            <v>1.69</v>
          </cell>
          <cell r="O864">
            <v>1.7</v>
          </cell>
          <cell r="Q864">
            <v>1.67</v>
          </cell>
          <cell r="S864">
            <v>1.71</v>
          </cell>
          <cell r="U864">
            <v>1.72</v>
          </cell>
          <cell r="W864">
            <v>1.73</v>
          </cell>
        </row>
        <row r="865">
          <cell r="A865" t="str">
            <v>3 S 02 501 02</v>
          </cell>
          <cell r="B865" t="str">
            <v>Tratamento superficial duplo com banho diluído</v>
          </cell>
          <cell r="E865" t="str">
            <v>m2</v>
          </cell>
          <cell r="G865">
            <v>1.6</v>
          </cell>
          <cell r="M865">
            <v>1.85</v>
          </cell>
          <cell r="O865">
            <v>1.86</v>
          </cell>
          <cell r="Q865">
            <v>1.82</v>
          </cell>
          <cell r="S865">
            <v>1.86</v>
          </cell>
          <cell r="U865">
            <v>1.88</v>
          </cell>
          <cell r="W865">
            <v>1.89</v>
          </cell>
        </row>
        <row r="866">
          <cell r="A866" t="str">
            <v>3 S 02 502 00</v>
          </cell>
          <cell r="B866" t="str">
            <v>Tratamento superficial triplo com c.a.p.</v>
          </cell>
          <cell r="E866" t="str">
            <v>m2</v>
          </cell>
          <cell r="G866">
            <v>2.11</v>
          </cell>
          <cell r="M866">
            <v>2.4300000000000002</v>
          </cell>
          <cell r="O866">
            <v>2.44</v>
          </cell>
          <cell r="Q866">
            <v>2.39</v>
          </cell>
          <cell r="S866">
            <v>2.44</v>
          </cell>
          <cell r="U866">
            <v>2.46</v>
          </cell>
          <cell r="W866">
            <v>2.4700000000000002</v>
          </cell>
        </row>
        <row r="867">
          <cell r="A867" t="str">
            <v>3 S 02 502 01</v>
          </cell>
          <cell r="B867" t="str">
            <v>Tratamento superficial triplo com emulsão</v>
          </cell>
          <cell r="E867" t="str">
            <v>m2</v>
          </cell>
          <cell r="G867">
            <v>2.13</v>
          </cell>
          <cell r="M867">
            <v>2.4500000000000002</v>
          </cell>
          <cell r="O867">
            <v>2.4700000000000002</v>
          </cell>
          <cell r="Q867">
            <v>2.41</v>
          </cell>
          <cell r="S867">
            <v>2.46</v>
          </cell>
          <cell r="U867">
            <v>2.4900000000000002</v>
          </cell>
          <cell r="W867">
            <v>2.4900000000000002</v>
          </cell>
        </row>
        <row r="868">
          <cell r="A868" t="str">
            <v>3 S 02 502 02</v>
          </cell>
          <cell r="B868" t="str">
            <v>Tratamento superficial triplo com banho diluído</v>
          </cell>
          <cell r="E868" t="str">
            <v>m2</v>
          </cell>
          <cell r="G868">
            <v>2.2799999999999998</v>
          </cell>
          <cell r="M868">
            <v>2.62</v>
          </cell>
          <cell r="O868">
            <v>2.64</v>
          </cell>
          <cell r="Q868">
            <v>2.58</v>
          </cell>
          <cell r="S868">
            <v>2.63</v>
          </cell>
          <cell r="U868">
            <v>2.66</v>
          </cell>
          <cell r="W868">
            <v>2.67</v>
          </cell>
        </row>
        <row r="869">
          <cell r="A869" t="str">
            <v>3 S 02 510 00</v>
          </cell>
          <cell r="B869" t="str">
            <v>Lama asfáltica fina (granulometrias I e II )</v>
          </cell>
          <cell r="E869" t="str">
            <v>m2</v>
          </cell>
          <cell r="G869">
            <v>0.51</v>
          </cell>
          <cell r="M869">
            <v>0.59</v>
          </cell>
          <cell r="O869">
            <v>0.59</v>
          </cell>
          <cell r="Q869">
            <v>0.57999999999999996</v>
          </cell>
          <cell r="S869">
            <v>0.59</v>
          </cell>
          <cell r="U869">
            <v>0.59</v>
          </cell>
          <cell r="W869">
            <v>0.59</v>
          </cell>
        </row>
        <row r="870">
          <cell r="A870" t="str">
            <v>3 S 02 510 01</v>
          </cell>
          <cell r="B870" t="str">
            <v>Lama asfáltica grossa (granulometrias III e IV)</v>
          </cell>
          <cell r="E870" t="str">
            <v>m2</v>
          </cell>
          <cell r="G870">
            <v>0.92</v>
          </cell>
          <cell r="M870">
            <v>1.07</v>
          </cell>
          <cell r="O870">
            <v>1.07</v>
          </cell>
          <cell r="Q870">
            <v>1.05</v>
          </cell>
          <cell r="S870">
            <v>1.06</v>
          </cell>
          <cell r="U870">
            <v>1.07</v>
          </cell>
          <cell r="W870">
            <v>1.08</v>
          </cell>
        </row>
        <row r="871">
          <cell r="A871" t="str">
            <v>3 S 02 520 00</v>
          </cell>
          <cell r="B871" t="str">
            <v>Mistura areia-asfalto em betoneira</v>
          </cell>
          <cell r="E871" t="str">
            <v>m3</v>
          </cell>
          <cell r="G871">
            <v>26</v>
          </cell>
          <cell r="M871">
            <v>29.71</v>
          </cell>
          <cell r="O871">
            <v>29.78</v>
          </cell>
          <cell r="Q871">
            <v>29.51</v>
          </cell>
          <cell r="S871">
            <v>29.51</v>
          </cell>
          <cell r="U871">
            <v>29.8</v>
          </cell>
          <cell r="W871">
            <v>29.91</v>
          </cell>
        </row>
        <row r="872">
          <cell r="A872" t="str">
            <v>3 S 02 520 01</v>
          </cell>
          <cell r="B872" t="str">
            <v>Mistura areia-asfalto usinada a frio</v>
          </cell>
          <cell r="E872" t="str">
            <v>m3</v>
          </cell>
          <cell r="G872">
            <v>17.82</v>
          </cell>
          <cell r="M872">
            <v>19.87</v>
          </cell>
          <cell r="O872">
            <v>19.96</v>
          </cell>
          <cell r="Q872">
            <v>19.559999999999999</v>
          </cell>
          <cell r="S872">
            <v>19.559999999999999</v>
          </cell>
          <cell r="U872">
            <v>19.739999999999998</v>
          </cell>
          <cell r="W872">
            <v>19.88</v>
          </cell>
        </row>
        <row r="873">
          <cell r="A873" t="str">
            <v>3 S 02 520 02</v>
          </cell>
          <cell r="B873" t="str">
            <v>Rec.do rev. com areia asfalto a frio</v>
          </cell>
          <cell r="E873" t="str">
            <v>m3</v>
          </cell>
          <cell r="G873">
            <v>20.87</v>
          </cell>
          <cell r="M873">
            <v>23.8</v>
          </cell>
          <cell r="O873">
            <v>23.8</v>
          </cell>
          <cell r="Q873">
            <v>23.26</v>
          </cell>
          <cell r="S873">
            <v>23.26</v>
          </cell>
          <cell r="U873">
            <v>23.52</v>
          </cell>
          <cell r="W873">
            <v>23.52</v>
          </cell>
        </row>
        <row r="874">
          <cell r="A874" t="str">
            <v>3 S 02 521 00</v>
          </cell>
          <cell r="B874" t="str">
            <v>Mistura areia-asfalto usinada a quente</v>
          </cell>
          <cell r="E874" t="str">
            <v>m3</v>
          </cell>
          <cell r="G874">
            <v>60.43</v>
          </cell>
          <cell r="M874">
            <v>64.95</v>
          </cell>
          <cell r="O874">
            <v>65.11</v>
          </cell>
          <cell r="Q874">
            <v>78.69</v>
          </cell>
          <cell r="S874">
            <v>62.94</v>
          </cell>
          <cell r="U874">
            <v>67.03</v>
          </cell>
          <cell r="W874">
            <v>67.17</v>
          </cell>
        </row>
        <row r="875">
          <cell r="A875" t="str">
            <v>3 S 02 521 01</v>
          </cell>
          <cell r="B875" t="str">
            <v>Rec. do rev. com areia asfalto a quente</v>
          </cell>
          <cell r="E875" t="str">
            <v>m3</v>
          </cell>
          <cell r="G875">
            <v>14.12</v>
          </cell>
          <cell r="M875">
            <v>16.22</v>
          </cell>
          <cell r="O875">
            <v>16.22</v>
          </cell>
          <cell r="Q875">
            <v>15.89</v>
          </cell>
          <cell r="S875">
            <v>15.89</v>
          </cell>
          <cell r="U875">
            <v>16.079999999999998</v>
          </cell>
          <cell r="W875">
            <v>16.079999999999998</v>
          </cell>
        </row>
        <row r="876">
          <cell r="A876" t="str">
            <v>3 S 02 530 00</v>
          </cell>
          <cell r="B876" t="str">
            <v>Mistura betuminosa em betoneira</v>
          </cell>
          <cell r="E876" t="str">
            <v>m3</v>
          </cell>
          <cell r="G876">
            <v>36.840000000000003</v>
          </cell>
          <cell r="M876">
            <v>43.11</v>
          </cell>
          <cell r="O876">
            <v>43.5</v>
          </cell>
          <cell r="Q876">
            <v>43</v>
          </cell>
          <cell r="S876">
            <v>44.07</v>
          </cell>
          <cell r="U876">
            <v>44.29</v>
          </cell>
          <cell r="W876">
            <v>44.5</v>
          </cell>
        </row>
        <row r="877">
          <cell r="A877" t="str">
            <v>3 S 02 530 01</v>
          </cell>
          <cell r="B877" t="str">
            <v>Mistura betuminosa usinada a frio</v>
          </cell>
          <cell r="E877" t="str">
            <v>m3</v>
          </cell>
          <cell r="G877">
            <v>35.82</v>
          </cell>
          <cell r="M877">
            <v>41.72</v>
          </cell>
          <cell r="O877">
            <v>42.13</v>
          </cell>
          <cell r="Q877">
            <v>41.43</v>
          </cell>
          <cell r="S877">
            <v>42.51</v>
          </cell>
          <cell r="U877">
            <v>42.68</v>
          </cell>
          <cell r="W877">
            <v>42.94</v>
          </cell>
        </row>
        <row r="878">
          <cell r="A878" t="str">
            <v>3 S 02 530 02</v>
          </cell>
          <cell r="B878" t="str">
            <v>Rec.do rev. com mistura betuminosa a frio</v>
          </cell>
          <cell r="E878" t="str">
            <v>m3</v>
          </cell>
          <cell r="G878">
            <v>23.66</v>
          </cell>
          <cell r="M878">
            <v>26.99</v>
          </cell>
          <cell r="O878">
            <v>26.99</v>
          </cell>
          <cell r="Q878">
            <v>26.39</v>
          </cell>
          <cell r="S878">
            <v>26.39</v>
          </cell>
          <cell r="U878">
            <v>26.67</v>
          </cell>
          <cell r="W878">
            <v>26.67</v>
          </cell>
        </row>
        <row r="879">
          <cell r="A879" t="str">
            <v>3 S 02 540 00</v>
          </cell>
          <cell r="B879" t="str">
            <v>Mistura betuminosa usinada a quente</v>
          </cell>
          <cell r="E879" t="str">
            <v>m3</v>
          </cell>
          <cell r="G879">
            <v>75.17</v>
          </cell>
          <cell r="M879">
            <v>83.64</v>
          </cell>
          <cell r="O879">
            <v>84.21</v>
          </cell>
          <cell r="Q879">
            <v>92.85</v>
          </cell>
          <cell r="S879">
            <v>83.6</v>
          </cell>
          <cell r="U879">
            <v>88.02</v>
          </cell>
          <cell r="W879">
            <v>88.32</v>
          </cell>
        </row>
        <row r="880">
          <cell r="A880" t="str">
            <v>3 S 02 540 01</v>
          </cell>
          <cell r="B880" t="str">
            <v>Rec.do rev.com mistura betuminosa a quente</v>
          </cell>
          <cell r="E880" t="str">
            <v>m3</v>
          </cell>
          <cell r="G880">
            <v>16.399999999999999</v>
          </cell>
          <cell r="M880">
            <v>18.84</v>
          </cell>
          <cell r="O880">
            <v>18.84</v>
          </cell>
          <cell r="Q880">
            <v>18.46</v>
          </cell>
          <cell r="S880">
            <v>18.46</v>
          </cell>
          <cell r="U880">
            <v>18.670000000000002</v>
          </cell>
          <cell r="W880">
            <v>18.670000000000002</v>
          </cell>
        </row>
        <row r="881">
          <cell r="A881" t="str">
            <v>3 S 02 601 00</v>
          </cell>
          <cell r="B881" t="str">
            <v>Recomposição de placa de concreto</v>
          </cell>
          <cell r="E881" t="str">
            <v>m3</v>
          </cell>
          <cell r="G881">
            <v>218.14</v>
          </cell>
          <cell r="M881">
            <v>237.8</v>
          </cell>
          <cell r="O881">
            <v>243.59</v>
          </cell>
          <cell r="Q881">
            <v>233.72</v>
          </cell>
          <cell r="S881">
            <v>246.49</v>
          </cell>
          <cell r="U881">
            <v>229.41</v>
          </cell>
          <cell r="W881">
            <v>238.71</v>
          </cell>
        </row>
        <row r="882">
          <cell r="A882" t="str">
            <v>3 S 02 900 00</v>
          </cell>
          <cell r="B882" t="str">
            <v>Remoção mecanizada de revestimento betuminoso</v>
          </cell>
          <cell r="E882" t="str">
            <v>m3</v>
          </cell>
          <cell r="G882">
            <v>5.77</v>
          </cell>
          <cell r="M882">
            <v>6.35</v>
          </cell>
          <cell r="O882">
            <v>6.65</v>
          </cell>
          <cell r="Q882">
            <v>6.48</v>
          </cell>
          <cell r="S882">
            <v>6.48</v>
          </cell>
          <cell r="U882">
            <v>6.54</v>
          </cell>
          <cell r="W882">
            <v>6.7</v>
          </cell>
        </row>
        <row r="883">
          <cell r="A883" t="str">
            <v>3 S 02 901 00</v>
          </cell>
          <cell r="B883" t="str">
            <v>Remoção manual de revestimento betuminoso</v>
          </cell>
          <cell r="E883" t="str">
            <v>m3</v>
          </cell>
          <cell r="G883">
            <v>94.96</v>
          </cell>
          <cell r="M883">
            <v>110.07</v>
          </cell>
          <cell r="O883">
            <v>110.91</v>
          </cell>
          <cell r="Q883">
            <v>109.05</v>
          </cell>
          <cell r="S883">
            <v>109.05</v>
          </cell>
          <cell r="U883">
            <v>109.35</v>
          </cell>
          <cell r="W883">
            <v>110.54</v>
          </cell>
        </row>
        <row r="884">
          <cell r="A884" t="str">
            <v>3 S 02 902 00</v>
          </cell>
          <cell r="B884" t="str">
            <v>Remoção mecanizada da camada granular do pavimento</v>
          </cell>
          <cell r="E884" t="str">
            <v>m3</v>
          </cell>
          <cell r="G884">
            <v>3.69</v>
          </cell>
          <cell r="M884">
            <v>4.03</v>
          </cell>
          <cell r="O884">
            <v>4.24</v>
          </cell>
          <cell r="Q884">
            <v>4.13</v>
          </cell>
          <cell r="S884">
            <v>4.13</v>
          </cell>
          <cell r="U884">
            <v>4.18</v>
          </cell>
          <cell r="W884">
            <v>4.2699999999999996</v>
          </cell>
        </row>
        <row r="885">
          <cell r="A885" t="str">
            <v>3 S 02 903 00</v>
          </cell>
          <cell r="B885" t="str">
            <v>Remoção manual da camada granular do pavimento</v>
          </cell>
          <cell r="E885" t="str">
            <v>m3</v>
          </cell>
          <cell r="G885">
            <v>49.73</v>
          </cell>
          <cell r="M885">
            <v>58.21</v>
          </cell>
          <cell r="O885">
            <v>58.52</v>
          </cell>
          <cell r="Q885">
            <v>57.82</v>
          </cell>
          <cell r="S885">
            <v>57.82</v>
          </cell>
          <cell r="U885">
            <v>57.93</v>
          </cell>
          <cell r="W885">
            <v>58.38</v>
          </cell>
        </row>
        <row r="886">
          <cell r="A886" t="str">
            <v>3 S 02 999 00</v>
          </cell>
          <cell r="B886" t="str">
            <v>Peneiramento</v>
          </cell>
          <cell r="E886" t="str">
            <v>m3</v>
          </cell>
          <cell r="G886">
            <v>5.81</v>
          </cell>
          <cell r="M886">
            <v>6.98</v>
          </cell>
          <cell r="O886">
            <v>6.98</v>
          </cell>
          <cell r="Q886">
            <v>6.98</v>
          </cell>
          <cell r="S886">
            <v>6.98</v>
          </cell>
          <cell r="U886">
            <v>6.98</v>
          </cell>
          <cell r="W886">
            <v>6.98</v>
          </cell>
        </row>
        <row r="887">
          <cell r="A887" t="str">
            <v>3 S 03 310 00</v>
          </cell>
          <cell r="B887" t="str">
            <v>Concreto ciclópico</v>
          </cell>
          <cell r="E887" t="str">
            <v>m3</v>
          </cell>
          <cell r="G887">
            <v>166.47</v>
          </cell>
          <cell r="M887">
            <v>183.45</v>
          </cell>
          <cell r="O887">
            <v>187.34</v>
          </cell>
          <cell r="Q887">
            <v>180.79</v>
          </cell>
          <cell r="S887">
            <v>189.32</v>
          </cell>
          <cell r="U887">
            <v>178.38</v>
          </cell>
          <cell r="W887">
            <v>184.44</v>
          </cell>
        </row>
        <row r="888">
          <cell r="A888" t="str">
            <v>3 S 03 329 00</v>
          </cell>
          <cell r="B888" t="str">
            <v>Concreto de cimento (confecção e lançamento)</v>
          </cell>
          <cell r="E888" t="str">
            <v>m3</v>
          </cell>
          <cell r="G888">
            <v>209.35</v>
          </cell>
          <cell r="M888">
            <v>229.42</v>
          </cell>
          <cell r="O888">
            <v>234.67</v>
          </cell>
          <cell r="Q888">
            <v>225.85</v>
          </cell>
          <cell r="S888">
            <v>237.3</v>
          </cell>
          <cell r="U888">
            <v>221.98</v>
          </cell>
          <cell r="W888">
            <v>230.34</v>
          </cell>
        </row>
        <row r="889">
          <cell r="A889" t="str">
            <v>3 S 03 329 01</v>
          </cell>
          <cell r="B889" t="str">
            <v>Concreto de cimento(confecção manual e lançamento)</v>
          </cell>
          <cell r="E889" t="str">
            <v>m3</v>
          </cell>
          <cell r="G889">
            <v>242.57</v>
          </cell>
          <cell r="M889">
            <v>268.77999999999997</v>
          </cell>
          <cell r="O889">
            <v>274.27</v>
          </cell>
          <cell r="Q889">
            <v>265.27</v>
          </cell>
          <cell r="S889">
            <v>277.31</v>
          </cell>
          <cell r="U889">
            <v>261.26</v>
          </cell>
          <cell r="W889">
            <v>270.02</v>
          </cell>
        </row>
        <row r="890">
          <cell r="A890" t="str">
            <v>3 S 03 340 02</v>
          </cell>
          <cell r="B890" t="str">
            <v>Argamassa cimento areia 1-6</v>
          </cell>
          <cell r="E890" t="str">
            <v>m3</v>
          </cell>
          <cell r="G890">
            <v>180.21</v>
          </cell>
          <cell r="M890">
            <v>196.36</v>
          </cell>
          <cell r="O890">
            <v>200.78</v>
          </cell>
          <cell r="Q890">
            <v>193</v>
          </cell>
          <cell r="S890">
            <v>202.39</v>
          </cell>
          <cell r="U890">
            <v>188.74</v>
          </cell>
          <cell r="W890">
            <v>196.1</v>
          </cell>
        </row>
        <row r="891">
          <cell r="A891" t="str">
            <v>3 S 03 340 03</v>
          </cell>
          <cell r="B891" t="str">
            <v>Argamassa cimento solo 1:10</v>
          </cell>
          <cell r="E891" t="str">
            <v>m3</v>
          </cell>
          <cell r="G891">
            <v>113.44</v>
          </cell>
          <cell r="M891">
            <v>125.25</v>
          </cell>
          <cell r="O891">
            <v>127.58</v>
          </cell>
          <cell r="Q891">
            <v>123.54</v>
          </cell>
          <cell r="S891">
            <v>128.30000000000001</v>
          </cell>
          <cell r="U891">
            <v>121.61</v>
          </cell>
          <cell r="W891">
            <v>125.17</v>
          </cell>
        </row>
        <row r="892">
          <cell r="A892" t="str">
            <v>3 S 03 353 00</v>
          </cell>
          <cell r="B892" t="str">
            <v>Dobragem e colocação de armadura</v>
          </cell>
          <cell r="E892" t="str">
            <v>kg</v>
          </cell>
          <cell r="G892">
            <v>3.89</v>
          </cell>
          <cell r="M892">
            <v>4.34</v>
          </cell>
          <cell r="O892">
            <v>4.55</v>
          </cell>
          <cell r="Q892">
            <v>4.55</v>
          </cell>
          <cell r="S892">
            <v>4.55</v>
          </cell>
          <cell r="U892">
            <v>4.84</v>
          </cell>
          <cell r="W892">
            <v>4.84</v>
          </cell>
        </row>
        <row r="893">
          <cell r="A893" t="str">
            <v>3 S 03 370 00</v>
          </cell>
          <cell r="B893" t="str">
            <v>Forma comum de madeira</v>
          </cell>
          <cell r="E893" t="str">
            <v>m2</v>
          </cell>
          <cell r="G893">
            <v>27.81</v>
          </cell>
          <cell r="M893">
            <v>30.76</v>
          </cell>
          <cell r="O893">
            <v>30.84</v>
          </cell>
          <cell r="Q893">
            <v>31.06</v>
          </cell>
          <cell r="S893">
            <v>31.01</v>
          </cell>
          <cell r="U893">
            <v>34.01</v>
          </cell>
          <cell r="W893">
            <v>34.01</v>
          </cell>
        </row>
        <row r="894">
          <cell r="A894" t="str">
            <v>3 S 03 940 01</v>
          </cell>
          <cell r="B894" t="str">
            <v>Reaterro e compactação p/ bueiro</v>
          </cell>
          <cell r="E894" t="str">
            <v>m3</v>
          </cell>
          <cell r="G894">
            <v>13.94</v>
          </cell>
          <cell r="M894">
            <v>16.04</v>
          </cell>
          <cell r="O894">
            <v>16.04</v>
          </cell>
          <cell r="Q894">
            <v>15.98</v>
          </cell>
          <cell r="S894">
            <v>15.98</v>
          </cell>
          <cell r="U894">
            <v>15.82</v>
          </cell>
          <cell r="W894">
            <v>15.82</v>
          </cell>
        </row>
        <row r="895">
          <cell r="A895" t="str">
            <v>3 S 03 940 02</v>
          </cell>
          <cell r="B895" t="str">
            <v>Reaterro apiloado</v>
          </cell>
          <cell r="E895" t="str">
            <v>m3</v>
          </cell>
          <cell r="G895">
            <v>8.75</v>
          </cell>
          <cell r="M895">
            <v>10.5</v>
          </cell>
          <cell r="O895">
            <v>10.5</v>
          </cell>
          <cell r="Q895">
            <v>10.5</v>
          </cell>
          <cell r="S895">
            <v>10.5</v>
          </cell>
          <cell r="U895">
            <v>10.5</v>
          </cell>
          <cell r="W895">
            <v>10.5</v>
          </cell>
        </row>
        <row r="896">
          <cell r="A896" t="str">
            <v>3 S 03 950 00</v>
          </cell>
          <cell r="B896" t="str">
            <v>Limpeza de ponte</v>
          </cell>
          <cell r="E896" t="str">
            <v>m</v>
          </cell>
          <cell r="G896">
            <v>2.14</v>
          </cell>
          <cell r="M896">
            <v>2.52</v>
          </cell>
          <cell r="O896">
            <v>2.5299999999999998</v>
          </cell>
          <cell r="Q896">
            <v>2.5</v>
          </cell>
          <cell r="S896">
            <v>2.5</v>
          </cell>
          <cell r="U896">
            <v>2.52</v>
          </cell>
          <cell r="W896">
            <v>2.52</v>
          </cell>
        </row>
        <row r="897">
          <cell r="A897" t="str">
            <v>3 S 04 000 00</v>
          </cell>
          <cell r="B897" t="str">
            <v>Escavação manual em material de 1a categoria</v>
          </cell>
          <cell r="E897" t="str">
            <v>m3</v>
          </cell>
          <cell r="G897">
            <v>15.79</v>
          </cell>
          <cell r="M897">
            <v>18.95</v>
          </cell>
          <cell r="O897">
            <v>18.95</v>
          </cell>
          <cell r="Q897">
            <v>18.95</v>
          </cell>
          <cell r="S897">
            <v>18.95</v>
          </cell>
          <cell r="U897">
            <v>18.95</v>
          </cell>
          <cell r="W897">
            <v>18.95</v>
          </cell>
        </row>
        <row r="898">
          <cell r="A898" t="str">
            <v>3 S 04 000 01</v>
          </cell>
          <cell r="B898" t="str">
            <v>Escavação manual em material de 2a categoria</v>
          </cell>
          <cell r="E898" t="str">
            <v>m3</v>
          </cell>
          <cell r="G898">
            <v>21.06</v>
          </cell>
          <cell r="M898">
            <v>25.27</v>
          </cell>
          <cell r="O898">
            <v>25.27</v>
          </cell>
          <cell r="Q898">
            <v>25.27</v>
          </cell>
          <cell r="S898">
            <v>25.27</v>
          </cell>
          <cell r="U898">
            <v>25.27</v>
          </cell>
          <cell r="W898">
            <v>25.27</v>
          </cell>
        </row>
        <row r="899">
          <cell r="A899" t="str">
            <v>3 S 04 001 00</v>
          </cell>
          <cell r="B899" t="str">
            <v>Escavação mecaniz. de vala em mater. de 1a cat.</v>
          </cell>
          <cell r="E899" t="str">
            <v>m3</v>
          </cell>
          <cell r="G899">
            <v>3.82</v>
          </cell>
          <cell r="M899">
            <v>4.37</v>
          </cell>
          <cell r="O899">
            <v>4.37</v>
          </cell>
          <cell r="Q899">
            <v>4.26</v>
          </cell>
          <cell r="S899">
            <v>4.26</v>
          </cell>
          <cell r="U899">
            <v>4.45</v>
          </cell>
          <cell r="W899">
            <v>4.45</v>
          </cell>
        </row>
        <row r="900">
          <cell r="A900" t="str">
            <v>3 S 04 010 00</v>
          </cell>
          <cell r="B900" t="str">
            <v>Escavação mecaniz.de vala em material de 2a cat.</v>
          </cell>
          <cell r="E900" t="str">
            <v>m3</v>
          </cell>
          <cell r="G900">
            <v>4.7699999999999996</v>
          </cell>
          <cell r="M900">
            <v>5.46</v>
          </cell>
          <cell r="O900">
            <v>5.46</v>
          </cell>
          <cell r="Q900">
            <v>5.32</v>
          </cell>
          <cell r="S900">
            <v>5.32</v>
          </cell>
          <cell r="U900">
            <v>5.57</v>
          </cell>
          <cell r="W900">
            <v>5.57</v>
          </cell>
        </row>
        <row r="901">
          <cell r="A901" t="str">
            <v>3 S 04 020 00</v>
          </cell>
          <cell r="B901" t="str">
            <v>Escavação e carga de material de 3a cat. em valas</v>
          </cell>
          <cell r="E901" t="str">
            <v>m3</v>
          </cell>
          <cell r="G901">
            <v>46.48</v>
          </cell>
          <cell r="M901">
            <v>50.78</v>
          </cell>
          <cell r="O901">
            <v>52.49</v>
          </cell>
          <cell r="Q901">
            <v>51.87</v>
          </cell>
          <cell r="S901">
            <v>62.39</v>
          </cell>
          <cell r="U901">
            <v>62.63</v>
          </cell>
          <cell r="W901">
            <v>62.63</v>
          </cell>
        </row>
        <row r="902">
          <cell r="A902" t="str">
            <v>3 S 04 300 16</v>
          </cell>
          <cell r="B902" t="str">
            <v>Bueiro met. chapa múltipla D=1,60m galv.</v>
          </cell>
          <cell r="E902" t="str">
            <v>m</v>
          </cell>
          <cell r="G902">
            <v>852.26</v>
          </cell>
          <cell r="M902">
            <v>990.04</v>
          </cell>
          <cell r="O902">
            <v>1036.74</v>
          </cell>
          <cell r="Q902">
            <v>1034.93</v>
          </cell>
          <cell r="S902">
            <v>1036.1500000000001</v>
          </cell>
          <cell r="U902">
            <v>1034.3399999999999</v>
          </cell>
          <cell r="W902">
            <v>1034.51</v>
          </cell>
        </row>
        <row r="903">
          <cell r="A903" t="str">
            <v>3 S 04 300 20</v>
          </cell>
          <cell r="B903" t="str">
            <v>Bueiro met. chapa múltipla D=2,00m galv.</v>
          </cell>
          <cell r="E903" t="str">
            <v>m</v>
          </cell>
          <cell r="G903">
            <v>1061.68</v>
          </cell>
          <cell r="M903">
            <v>1217.3399999999999</v>
          </cell>
          <cell r="O903">
            <v>1285.8</v>
          </cell>
          <cell r="Q903">
            <v>1283.8499999999999</v>
          </cell>
          <cell r="S903">
            <v>1285.08</v>
          </cell>
          <cell r="U903">
            <v>1282.6300000000001</v>
          </cell>
          <cell r="W903">
            <v>1282.81</v>
          </cell>
        </row>
        <row r="904">
          <cell r="A904" t="str">
            <v>3 S 04 301 16</v>
          </cell>
          <cell r="B904" t="str">
            <v>Bueiro met.chapas múlt. D=1,60 m rev. epoxy</v>
          </cell>
          <cell r="E904" t="str">
            <v>m</v>
          </cell>
          <cell r="G904">
            <v>928.35</v>
          </cell>
          <cell r="M904">
            <v>1074.95</v>
          </cell>
          <cell r="O904">
            <v>1085.56</v>
          </cell>
          <cell r="Q904">
            <v>1084.3599999999999</v>
          </cell>
          <cell r="S904">
            <v>1085.5899999999999</v>
          </cell>
          <cell r="U904">
            <v>1083.77</v>
          </cell>
          <cell r="W904">
            <v>1083.95</v>
          </cell>
        </row>
        <row r="905">
          <cell r="A905" t="str">
            <v>3 S 04 301 20</v>
          </cell>
          <cell r="B905" t="str">
            <v>Bueiro met. chapas múlt. D=2,00 m rev. epoxy</v>
          </cell>
          <cell r="E905" t="str">
            <v>m</v>
          </cell>
          <cell r="G905">
            <v>1155.49</v>
          </cell>
          <cell r="M905">
            <v>1322.33</v>
          </cell>
          <cell r="O905">
            <v>1346.44</v>
          </cell>
          <cell r="Q905">
            <v>1344.58</v>
          </cell>
          <cell r="S905">
            <v>1345.8</v>
          </cell>
          <cell r="U905">
            <v>1343.36</v>
          </cell>
          <cell r="W905">
            <v>1343.53</v>
          </cell>
        </row>
        <row r="906">
          <cell r="A906" t="str">
            <v>3 S 04 310 16</v>
          </cell>
          <cell r="B906" t="str">
            <v>Bueiro met. s/interrupção tráf. D=1,60 m galv.</v>
          </cell>
          <cell r="E906" t="str">
            <v>m</v>
          </cell>
          <cell r="G906">
            <v>1667.71</v>
          </cell>
          <cell r="M906">
            <v>1957.4</v>
          </cell>
          <cell r="O906">
            <v>1958.05</v>
          </cell>
          <cell r="Q906">
            <v>1892.17</v>
          </cell>
          <cell r="S906">
            <v>1893.36</v>
          </cell>
          <cell r="U906">
            <v>1891.69</v>
          </cell>
          <cell r="W906">
            <v>1892.56</v>
          </cell>
        </row>
        <row r="907">
          <cell r="A907" t="str">
            <v>3 S 04 310 20</v>
          </cell>
          <cell r="B907" t="str">
            <v>Bueiro met. s/interrupção tráf. D=2,00 m galv.</v>
          </cell>
          <cell r="E907" t="str">
            <v>m</v>
          </cell>
          <cell r="G907">
            <v>2013.11</v>
          </cell>
          <cell r="M907">
            <v>2434.67</v>
          </cell>
          <cell r="O907">
            <v>2435.4499999999998</v>
          </cell>
          <cell r="Q907">
            <v>2282.92</v>
          </cell>
          <cell r="S907">
            <v>2284.36</v>
          </cell>
          <cell r="U907">
            <v>2282.35</v>
          </cell>
          <cell r="W907">
            <v>2283.39</v>
          </cell>
        </row>
        <row r="908">
          <cell r="A908" t="str">
            <v>3 S 04 311 16</v>
          </cell>
          <cell r="B908" t="str">
            <v>Bueiro met.s/interrupção tráf. D=1,60 m rev. epoxy</v>
          </cell>
          <cell r="E908" t="str">
            <v>m</v>
          </cell>
          <cell r="G908">
            <v>1700.88</v>
          </cell>
          <cell r="M908">
            <v>2030.38</v>
          </cell>
          <cell r="O908">
            <v>2031.03</v>
          </cell>
          <cell r="Q908">
            <v>1828.85</v>
          </cell>
          <cell r="S908">
            <v>1830.05</v>
          </cell>
          <cell r="U908">
            <v>1828.37</v>
          </cell>
          <cell r="W908">
            <v>1829.25</v>
          </cell>
        </row>
        <row r="909">
          <cell r="A909" t="str">
            <v>3 S 04 311 20</v>
          </cell>
          <cell r="B909" t="str">
            <v>Bueiro met.s/interrupção tráf. D=2,00 m rev. epoxy</v>
          </cell>
          <cell r="E909" t="str">
            <v>m</v>
          </cell>
          <cell r="G909">
            <v>2222.9899999999998</v>
          </cell>
          <cell r="M909">
            <v>2441.5700000000002</v>
          </cell>
          <cell r="O909">
            <v>2442.35</v>
          </cell>
          <cell r="Q909">
            <v>2288.87</v>
          </cell>
          <cell r="S909">
            <v>2290.3000000000002</v>
          </cell>
          <cell r="U909">
            <v>2288.29</v>
          </cell>
          <cell r="W909">
            <v>2289.34</v>
          </cell>
        </row>
        <row r="910">
          <cell r="A910" t="str">
            <v>3 S 04 590 00</v>
          </cell>
          <cell r="B910" t="str">
            <v>Assentamento de dreno profundo</v>
          </cell>
          <cell r="E910" t="str">
            <v>m</v>
          </cell>
          <cell r="G910">
            <v>34.85</v>
          </cell>
          <cell r="M910">
            <v>40.54</v>
          </cell>
          <cell r="O910">
            <v>40.96</v>
          </cell>
          <cell r="Q910">
            <v>40.409999999999997</v>
          </cell>
          <cell r="S910">
            <v>41.48</v>
          </cell>
          <cell r="U910">
            <v>41.29</v>
          </cell>
          <cell r="W910">
            <v>41.68</v>
          </cell>
        </row>
        <row r="911">
          <cell r="A911" t="str">
            <v>3 S 04 999 08</v>
          </cell>
          <cell r="B911" t="str">
            <v>Selo de argila apiloado com solo local</v>
          </cell>
          <cell r="E911" t="str">
            <v>m3</v>
          </cell>
          <cell r="G911">
            <v>8.75</v>
          </cell>
          <cell r="M911">
            <v>10.5</v>
          </cell>
          <cell r="O911">
            <v>10.5</v>
          </cell>
          <cell r="Q911">
            <v>10.5</v>
          </cell>
          <cell r="S911">
            <v>10.5</v>
          </cell>
          <cell r="U911">
            <v>10.5</v>
          </cell>
          <cell r="W911">
            <v>10.5</v>
          </cell>
        </row>
        <row r="912">
          <cell r="A912" t="str">
            <v>3 S 05 000 00</v>
          </cell>
          <cell r="B912" t="str">
            <v>Enrocamento de pedra arrumada</v>
          </cell>
          <cell r="E912" t="str">
            <v>m3</v>
          </cell>
          <cell r="G912">
            <v>61.59</v>
          </cell>
          <cell r="M912">
            <v>72.58</v>
          </cell>
          <cell r="O912">
            <v>73.02</v>
          </cell>
          <cell r="Q912">
            <v>72.75</v>
          </cell>
          <cell r="S912">
            <v>74.23</v>
          </cell>
          <cell r="U912">
            <v>74.31</v>
          </cell>
          <cell r="W912">
            <v>74.47</v>
          </cell>
        </row>
        <row r="913">
          <cell r="A913" t="str">
            <v>3 S 05 001 00</v>
          </cell>
          <cell r="B913" t="str">
            <v>Enrocamento de pedra jogada</v>
          </cell>
          <cell r="E913" t="str">
            <v>m3</v>
          </cell>
          <cell r="G913">
            <v>40.799999999999997</v>
          </cell>
          <cell r="M913">
            <v>47.86</v>
          </cell>
          <cell r="O913">
            <v>48.23</v>
          </cell>
          <cell r="Q913">
            <v>48</v>
          </cell>
          <cell r="S913">
            <v>49.23</v>
          </cell>
          <cell r="U913">
            <v>49.3</v>
          </cell>
          <cell r="W913">
            <v>49.43</v>
          </cell>
        </row>
        <row r="914">
          <cell r="A914" t="str">
            <v>3 S 05 101 01</v>
          </cell>
          <cell r="B914" t="str">
            <v>Revestimento vegetal com mudas</v>
          </cell>
          <cell r="E914" t="str">
            <v>m2</v>
          </cell>
          <cell r="G914">
            <v>2.96</v>
          </cell>
          <cell r="M914">
            <v>3.46</v>
          </cell>
          <cell r="O914">
            <v>3.47</v>
          </cell>
          <cell r="Q914">
            <v>3.42</v>
          </cell>
          <cell r="S914">
            <v>3.42</v>
          </cell>
          <cell r="U914">
            <v>3.45</v>
          </cell>
          <cell r="W914">
            <v>3.45</v>
          </cell>
        </row>
        <row r="915">
          <cell r="A915" t="str">
            <v>3 S 05 101 02</v>
          </cell>
          <cell r="B915" t="str">
            <v>Revestimento vegetal com grama em leivas</v>
          </cell>
          <cell r="E915" t="str">
            <v>m2</v>
          </cell>
          <cell r="G915">
            <v>3.17</v>
          </cell>
          <cell r="M915">
            <v>3.69</v>
          </cell>
          <cell r="O915">
            <v>3.7</v>
          </cell>
          <cell r="Q915">
            <v>3.64</v>
          </cell>
          <cell r="S915">
            <v>3.64</v>
          </cell>
          <cell r="U915">
            <v>3.67</v>
          </cell>
          <cell r="W915">
            <v>3.68</v>
          </cell>
        </row>
        <row r="916">
          <cell r="A916" t="str">
            <v>3 S 08 001 00</v>
          </cell>
          <cell r="B916" t="str">
            <v>Reconformação da plataforma</v>
          </cell>
          <cell r="E916" t="str">
            <v>ha</v>
          </cell>
          <cell r="G916">
            <v>105.07</v>
          </cell>
          <cell r="M916">
            <v>110.09</v>
          </cell>
          <cell r="O916">
            <v>120.63</v>
          </cell>
          <cell r="Q916">
            <v>117.37</v>
          </cell>
          <cell r="S916">
            <v>117.37</v>
          </cell>
          <cell r="U916">
            <v>119.63</v>
          </cell>
          <cell r="W916">
            <v>121.02</v>
          </cell>
        </row>
        <row r="917">
          <cell r="A917" t="str">
            <v>3 S 08 100 00</v>
          </cell>
          <cell r="B917" t="str">
            <v>Tapa buraco</v>
          </cell>
          <cell r="E917" t="str">
            <v>m3</v>
          </cell>
          <cell r="G917">
            <v>92.24</v>
          </cell>
          <cell r="M917">
            <v>110.38</v>
          </cell>
          <cell r="O917">
            <v>110.38</v>
          </cell>
          <cell r="Q917">
            <v>110.34</v>
          </cell>
          <cell r="S917">
            <v>110.34</v>
          </cell>
          <cell r="U917">
            <v>110.28</v>
          </cell>
          <cell r="W917">
            <v>110.28</v>
          </cell>
        </row>
        <row r="918">
          <cell r="A918" t="str">
            <v>3 S 08 101 01</v>
          </cell>
          <cell r="B918" t="str">
            <v>Remendo profundo com demolição manual</v>
          </cell>
          <cell r="E918" t="str">
            <v>m3</v>
          </cell>
          <cell r="G918">
            <v>109.06</v>
          </cell>
          <cell r="M918">
            <v>129.85</v>
          </cell>
          <cell r="O918">
            <v>129.85</v>
          </cell>
          <cell r="Q918">
            <v>129.75</v>
          </cell>
          <cell r="S918">
            <v>129.75</v>
          </cell>
          <cell r="U918">
            <v>129.52000000000001</v>
          </cell>
          <cell r="W918">
            <v>129.52000000000001</v>
          </cell>
        </row>
        <row r="919">
          <cell r="A919" t="str">
            <v>3 S 08 101 02</v>
          </cell>
          <cell r="B919" t="str">
            <v>Remendo profundo com demolição mecanizada</v>
          </cell>
          <cell r="E919" t="str">
            <v>m3</v>
          </cell>
          <cell r="G919">
            <v>80</v>
          </cell>
          <cell r="M919">
            <v>94.79</v>
          </cell>
          <cell r="O919">
            <v>94.79</v>
          </cell>
          <cell r="Q919">
            <v>94.15</v>
          </cell>
          <cell r="S919">
            <v>94.15</v>
          </cell>
          <cell r="U919">
            <v>94.25</v>
          </cell>
          <cell r="W919">
            <v>94.25</v>
          </cell>
        </row>
        <row r="920">
          <cell r="A920" t="str">
            <v>3 S 08 102 00</v>
          </cell>
          <cell r="B920" t="str">
            <v>Limpeza ench. juntas pav. concr. a quente (consv)</v>
          </cell>
          <cell r="E920" t="str">
            <v>m</v>
          </cell>
          <cell r="G920">
            <v>1.32</v>
          </cell>
          <cell r="M920">
            <v>1.53</v>
          </cell>
          <cell r="O920">
            <v>1.54</v>
          </cell>
          <cell r="Q920">
            <v>1.51</v>
          </cell>
          <cell r="S920">
            <v>1.52</v>
          </cell>
          <cell r="U920">
            <v>1.51</v>
          </cell>
          <cell r="W920">
            <v>1.52</v>
          </cell>
        </row>
        <row r="921">
          <cell r="A921" t="str">
            <v>3 S 08 102 01</v>
          </cell>
          <cell r="B921" t="str">
            <v>Limpeza ench. juntas pav. concr. a frio (consv)</v>
          </cell>
          <cell r="E921" t="str">
            <v>m</v>
          </cell>
          <cell r="G921">
            <v>1.06</v>
          </cell>
          <cell r="M921">
            <v>1.23</v>
          </cell>
          <cell r="O921">
            <v>1.23</v>
          </cell>
          <cell r="Q921">
            <v>1.2</v>
          </cell>
          <cell r="S921">
            <v>1.2</v>
          </cell>
          <cell r="U921">
            <v>1.23</v>
          </cell>
          <cell r="W921">
            <v>1.23</v>
          </cell>
        </row>
        <row r="922">
          <cell r="A922" t="str">
            <v>3 S 08 103 00</v>
          </cell>
          <cell r="B922" t="str">
            <v>Selagem de trinca</v>
          </cell>
          <cell r="E922" t="str">
            <v>l</v>
          </cell>
          <cell r="G922">
            <v>0.82</v>
          </cell>
          <cell r="M922">
            <v>0.96</v>
          </cell>
          <cell r="O922">
            <v>0.96</v>
          </cell>
          <cell r="Q922">
            <v>0.94</v>
          </cell>
          <cell r="S922">
            <v>0.94</v>
          </cell>
          <cell r="U922">
            <v>0.95</v>
          </cell>
          <cell r="W922">
            <v>0.95</v>
          </cell>
        </row>
        <row r="923">
          <cell r="A923" t="str">
            <v>3 S 08 104 01</v>
          </cell>
          <cell r="B923" t="str">
            <v>Combate à exsudação com areia</v>
          </cell>
          <cell r="E923" t="str">
            <v>m2</v>
          </cell>
          <cell r="G923">
            <v>0.28999999999999998</v>
          </cell>
          <cell r="M923">
            <v>0.32</v>
          </cell>
          <cell r="O923">
            <v>0.32</v>
          </cell>
          <cell r="Q923">
            <v>0.32</v>
          </cell>
          <cell r="S923">
            <v>0.32</v>
          </cell>
          <cell r="U923">
            <v>0.32</v>
          </cell>
          <cell r="W923">
            <v>0.32</v>
          </cell>
        </row>
        <row r="924">
          <cell r="A924" t="str">
            <v>3 S 08 104 02</v>
          </cell>
          <cell r="B924" t="str">
            <v>Combate à exsudação com pedrisco</v>
          </cell>
          <cell r="E924" t="str">
            <v>m2</v>
          </cell>
          <cell r="G924">
            <v>0.34</v>
          </cell>
          <cell r="M924">
            <v>0.39</v>
          </cell>
          <cell r="O924">
            <v>0.39</v>
          </cell>
          <cell r="Q924">
            <v>0.39</v>
          </cell>
          <cell r="S924">
            <v>0.39</v>
          </cell>
          <cell r="U924">
            <v>0.39</v>
          </cell>
          <cell r="W924">
            <v>0.39</v>
          </cell>
        </row>
        <row r="925">
          <cell r="A925" t="str">
            <v>3 S 08 109 00</v>
          </cell>
          <cell r="B925" t="str">
            <v>Correção de defeitos com mistura betuminosa</v>
          </cell>
          <cell r="E925" t="str">
            <v>m3</v>
          </cell>
          <cell r="G925">
            <v>61.12</v>
          </cell>
          <cell r="M925">
            <v>69.45</v>
          </cell>
          <cell r="O925">
            <v>69.45</v>
          </cell>
          <cell r="Q925">
            <v>68.17</v>
          </cell>
          <cell r="S925">
            <v>68.17</v>
          </cell>
          <cell r="U925">
            <v>69.8</v>
          </cell>
          <cell r="W925">
            <v>69.78</v>
          </cell>
        </row>
        <row r="926">
          <cell r="A926" t="str">
            <v>3 S 08 109 12</v>
          </cell>
          <cell r="B926" t="str">
            <v>Correção de defeitos por fresagem descontínua</v>
          </cell>
          <cell r="E926" t="str">
            <v>m3</v>
          </cell>
          <cell r="G926">
            <v>155.58000000000001</v>
          </cell>
          <cell r="M926">
            <v>152.16</v>
          </cell>
          <cell r="O926">
            <v>152.65</v>
          </cell>
          <cell r="Q926">
            <v>151.75</v>
          </cell>
          <cell r="S926">
            <v>147.24</v>
          </cell>
          <cell r="U926">
            <v>139.13</v>
          </cell>
          <cell r="W926">
            <v>143.69</v>
          </cell>
        </row>
        <row r="927">
          <cell r="A927" t="str">
            <v>3 S 08 110 00</v>
          </cell>
          <cell r="B927" t="str">
            <v>Correção de defeitos por penetração</v>
          </cell>
          <cell r="E927" t="str">
            <v>m2</v>
          </cell>
          <cell r="G927">
            <v>6.73</v>
          </cell>
          <cell r="M927">
            <v>7.66</v>
          </cell>
          <cell r="O927">
            <v>7.66</v>
          </cell>
          <cell r="Q927">
            <v>7.52</v>
          </cell>
          <cell r="S927">
            <v>7.53</v>
          </cell>
          <cell r="U927">
            <v>7.71</v>
          </cell>
          <cell r="W927">
            <v>7.71</v>
          </cell>
        </row>
        <row r="928">
          <cell r="A928" t="str">
            <v>3 S 08 200 00</v>
          </cell>
          <cell r="B928" t="str">
            <v>Recomp. de guarda corpo</v>
          </cell>
          <cell r="E928" t="str">
            <v>m</v>
          </cell>
          <cell r="G928">
            <v>57.3</v>
          </cell>
          <cell r="M928">
            <v>65.900000000000006</v>
          </cell>
          <cell r="O928">
            <v>67</v>
          </cell>
          <cell r="Q928">
            <v>66.03</v>
          </cell>
          <cell r="S928">
            <v>66.64</v>
          </cell>
          <cell r="U928">
            <v>67.14</v>
          </cell>
          <cell r="W928">
            <v>67.58</v>
          </cell>
        </row>
        <row r="929">
          <cell r="A929" t="str">
            <v>3 S 08 200 01</v>
          </cell>
          <cell r="B929" t="str">
            <v>Recomposição de sarjeta em alvenaria de tijolo</v>
          </cell>
          <cell r="E929" t="str">
            <v>m2</v>
          </cell>
          <cell r="G929">
            <v>25.78</v>
          </cell>
          <cell r="M929">
            <v>29.96</v>
          </cell>
          <cell r="O929">
            <v>30.01</v>
          </cell>
          <cell r="Q929">
            <v>29.93</v>
          </cell>
          <cell r="S929">
            <v>30.03</v>
          </cell>
          <cell r="U929">
            <v>29.89</v>
          </cell>
          <cell r="W929">
            <v>29.96</v>
          </cell>
        </row>
        <row r="930">
          <cell r="A930" t="str">
            <v>3 S 08 300 01</v>
          </cell>
          <cell r="B930" t="str">
            <v>Limpeza de sarjeta e meio fio</v>
          </cell>
          <cell r="E930" t="str">
            <v>m</v>
          </cell>
          <cell r="G930">
            <v>0.17</v>
          </cell>
          <cell r="M930">
            <v>0.21</v>
          </cell>
          <cell r="O930">
            <v>0.21</v>
          </cell>
          <cell r="Q930">
            <v>0.21</v>
          </cell>
          <cell r="S930">
            <v>0.21</v>
          </cell>
          <cell r="U930">
            <v>0.21</v>
          </cell>
          <cell r="W930">
            <v>0.21</v>
          </cell>
        </row>
        <row r="931">
          <cell r="A931" t="str">
            <v>3 S 08 301 01</v>
          </cell>
          <cell r="B931" t="str">
            <v>Limpeza de valeta de corte</v>
          </cell>
          <cell r="E931" t="str">
            <v>m</v>
          </cell>
          <cell r="G931">
            <v>0.26</v>
          </cell>
          <cell r="M931">
            <v>0.32</v>
          </cell>
          <cell r="O931">
            <v>0.32</v>
          </cell>
          <cell r="Q931">
            <v>0.32</v>
          </cell>
          <cell r="S931">
            <v>0.32</v>
          </cell>
          <cell r="U931">
            <v>0.32</v>
          </cell>
          <cell r="W931">
            <v>0.32</v>
          </cell>
        </row>
        <row r="932">
          <cell r="A932" t="str">
            <v>3 S 08 301 02</v>
          </cell>
          <cell r="B932" t="str">
            <v>Limpeza de vala de drenagem</v>
          </cell>
          <cell r="E932" t="str">
            <v>m</v>
          </cell>
          <cell r="G932">
            <v>1.06</v>
          </cell>
          <cell r="M932">
            <v>1.28</v>
          </cell>
          <cell r="O932">
            <v>1.28</v>
          </cell>
          <cell r="Q932">
            <v>1.28</v>
          </cell>
          <cell r="S932">
            <v>1.28</v>
          </cell>
          <cell r="U932">
            <v>1.28</v>
          </cell>
          <cell r="W932">
            <v>1.28</v>
          </cell>
        </row>
        <row r="933">
          <cell r="A933" t="str">
            <v>3 S 08 301 03</v>
          </cell>
          <cell r="B933" t="str">
            <v>Limpeza de descida d'água</v>
          </cell>
          <cell r="E933" t="str">
            <v>m</v>
          </cell>
          <cell r="G933">
            <v>0.35</v>
          </cell>
          <cell r="M933">
            <v>0.42</v>
          </cell>
          <cell r="O933">
            <v>0.42</v>
          </cell>
          <cell r="Q933">
            <v>0.42</v>
          </cell>
          <cell r="S933">
            <v>0.42</v>
          </cell>
          <cell r="U933">
            <v>0.42</v>
          </cell>
          <cell r="W933">
            <v>0.42</v>
          </cell>
        </row>
        <row r="934">
          <cell r="A934" t="str">
            <v>3 S 08 302 01</v>
          </cell>
          <cell r="B934" t="str">
            <v>Limpeza de bueiro</v>
          </cell>
          <cell r="E934" t="str">
            <v>m3</v>
          </cell>
          <cell r="G934">
            <v>5.81</v>
          </cell>
          <cell r="M934">
            <v>6.98</v>
          </cell>
          <cell r="O934">
            <v>6.98</v>
          </cell>
          <cell r="Q934">
            <v>6.98</v>
          </cell>
          <cell r="S934">
            <v>6.98</v>
          </cell>
          <cell r="U934">
            <v>6.98</v>
          </cell>
          <cell r="W934">
            <v>6.98</v>
          </cell>
        </row>
        <row r="935">
          <cell r="A935" t="str">
            <v>3 S 08 302 02</v>
          </cell>
          <cell r="B935" t="str">
            <v>Desobstrução de bueiro</v>
          </cell>
          <cell r="E935" t="str">
            <v>m3</v>
          </cell>
          <cell r="G935">
            <v>16.98</v>
          </cell>
          <cell r="M935">
            <v>20.37</v>
          </cell>
          <cell r="O935">
            <v>20.37</v>
          </cell>
          <cell r="Q935">
            <v>20.37</v>
          </cell>
          <cell r="S935">
            <v>20.37</v>
          </cell>
          <cell r="U935">
            <v>20.37</v>
          </cell>
          <cell r="W935">
            <v>20.37</v>
          </cell>
        </row>
        <row r="936">
          <cell r="A936" t="str">
            <v>3 S 08 302 03</v>
          </cell>
          <cell r="B936" t="str">
            <v>Assentamento de tubo D=0,60 m</v>
          </cell>
          <cell r="E936" t="str">
            <v>m</v>
          </cell>
          <cell r="G936">
            <v>123.51</v>
          </cell>
          <cell r="M936">
            <v>134.66999999999999</v>
          </cell>
          <cell r="O936">
            <v>138.94</v>
          </cell>
          <cell r="Q936">
            <v>136.88</v>
          </cell>
          <cell r="S936">
            <v>139.09</v>
          </cell>
          <cell r="U936">
            <v>140.54</v>
          </cell>
          <cell r="W936">
            <v>142.22999999999999</v>
          </cell>
        </row>
        <row r="937">
          <cell r="A937" t="str">
            <v>3 S 08 302 04</v>
          </cell>
          <cell r="B937" t="str">
            <v>Assentamento de tubo D=0,80 m</v>
          </cell>
          <cell r="E937" t="str">
            <v>m</v>
          </cell>
          <cell r="G937">
            <v>186.91</v>
          </cell>
          <cell r="M937">
            <v>203.38</v>
          </cell>
          <cell r="O937">
            <v>210.07</v>
          </cell>
          <cell r="Q937">
            <v>206.79</v>
          </cell>
          <cell r="S937">
            <v>210.44</v>
          </cell>
          <cell r="U937">
            <v>212.33</v>
          </cell>
          <cell r="W937">
            <v>215.06</v>
          </cell>
        </row>
        <row r="938">
          <cell r="A938" t="str">
            <v>3 S 08 302 05</v>
          </cell>
          <cell r="B938" t="str">
            <v>Assentamento de tubo D=1,0 m</v>
          </cell>
          <cell r="E938" t="str">
            <v>m</v>
          </cell>
          <cell r="G938">
            <v>275.91000000000003</v>
          </cell>
          <cell r="M938">
            <v>299.38</v>
          </cell>
          <cell r="O938">
            <v>309.63</v>
          </cell>
          <cell r="Q938">
            <v>304.77</v>
          </cell>
          <cell r="S938">
            <v>310.23</v>
          </cell>
          <cell r="U938">
            <v>313.17</v>
          </cell>
          <cell r="W938">
            <v>317.20999999999998</v>
          </cell>
        </row>
        <row r="939">
          <cell r="A939" t="str">
            <v>3 S 08 302 06</v>
          </cell>
          <cell r="B939" t="str">
            <v>Assentamento de tubo D=1,20 m</v>
          </cell>
          <cell r="E939" t="str">
            <v>m</v>
          </cell>
          <cell r="G939">
            <v>396.82</v>
          </cell>
          <cell r="M939">
            <v>432.17</v>
          </cell>
          <cell r="O939">
            <v>446.58</v>
          </cell>
          <cell r="Q939">
            <v>440.3</v>
          </cell>
          <cell r="S939">
            <v>447.32</v>
          </cell>
          <cell r="U939">
            <v>452.65</v>
          </cell>
          <cell r="W939">
            <v>457.82</v>
          </cell>
        </row>
        <row r="940">
          <cell r="A940" t="str">
            <v>3 S 08 400 00</v>
          </cell>
          <cell r="B940" t="str">
            <v>Limpeza de placa de sinalização</v>
          </cell>
          <cell r="E940" t="str">
            <v>m2</v>
          </cell>
          <cell r="G940">
            <v>2.6</v>
          </cell>
          <cell r="M940">
            <v>3.06</v>
          </cell>
          <cell r="O940">
            <v>3.06</v>
          </cell>
          <cell r="Q940">
            <v>3.02</v>
          </cell>
          <cell r="S940">
            <v>3.02</v>
          </cell>
          <cell r="U940">
            <v>3.05</v>
          </cell>
          <cell r="W940">
            <v>3.05</v>
          </cell>
        </row>
        <row r="941">
          <cell r="A941" t="str">
            <v>3 S 08 400 01</v>
          </cell>
          <cell r="B941" t="str">
            <v>Recomposição placa de sinalização</v>
          </cell>
          <cell r="E941" t="str">
            <v>m2</v>
          </cell>
          <cell r="G941">
            <v>10.85</v>
          </cell>
          <cell r="M941">
            <v>12.72</v>
          </cell>
          <cell r="O941">
            <v>12.73</v>
          </cell>
          <cell r="Q941">
            <v>12.55</v>
          </cell>
          <cell r="S941">
            <v>12.55</v>
          </cell>
          <cell r="U941">
            <v>12.66</v>
          </cell>
          <cell r="W941">
            <v>12.66</v>
          </cell>
        </row>
        <row r="942">
          <cell r="A942" t="str">
            <v>3 S 08 400 02</v>
          </cell>
          <cell r="B942" t="str">
            <v>Substituição de balizador</v>
          </cell>
          <cell r="E942" t="str">
            <v>un</v>
          </cell>
          <cell r="G942">
            <v>13.4</v>
          </cell>
          <cell r="M942">
            <v>15.4</v>
          </cell>
          <cell r="O942">
            <v>15.52</v>
          </cell>
          <cell r="Q942">
            <v>15.31</v>
          </cell>
          <cell r="S942">
            <v>15.41</v>
          </cell>
          <cell r="U942">
            <v>15.37</v>
          </cell>
          <cell r="W942">
            <v>15.45</v>
          </cell>
        </row>
        <row r="943">
          <cell r="A943" t="str">
            <v>3 S 08 401 00</v>
          </cell>
          <cell r="B943" t="str">
            <v>Recomposição de defensa metálica</v>
          </cell>
          <cell r="E943" t="str">
            <v>m</v>
          </cell>
          <cell r="G943">
            <v>104.13</v>
          </cell>
          <cell r="M943">
            <v>125.77</v>
          </cell>
          <cell r="O943">
            <v>127.92</v>
          </cell>
          <cell r="Q943">
            <v>127.96</v>
          </cell>
          <cell r="S943">
            <v>127.96</v>
          </cell>
          <cell r="U943">
            <v>128</v>
          </cell>
          <cell r="W943">
            <v>128</v>
          </cell>
        </row>
        <row r="944">
          <cell r="A944" t="str">
            <v>3 S 08 402 00</v>
          </cell>
          <cell r="B944" t="str">
            <v>Caiação</v>
          </cell>
          <cell r="E944" t="str">
            <v>m2</v>
          </cell>
          <cell r="G944">
            <v>0.8</v>
          </cell>
          <cell r="M944">
            <v>0.98</v>
          </cell>
          <cell r="O944">
            <v>0.97</v>
          </cell>
          <cell r="Q944">
            <v>0.97</v>
          </cell>
          <cell r="S944">
            <v>0.97</v>
          </cell>
          <cell r="U944">
            <v>0.97</v>
          </cell>
          <cell r="W944">
            <v>0.97</v>
          </cell>
        </row>
        <row r="945">
          <cell r="A945" t="str">
            <v>3 S 08 403 00</v>
          </cell>
          <cell r="B945" t="str">
            <v>Renovação de sinalização horizontal</v>
          </cell>
          <cell r="E945" t="str">
            <v>m2</v>
          </cell>
          <cell r="G945">
            <v>17.86</v>
          </cell>
          <cell r="M945">
            <v>19.66</v>
          </cell>
          <cell r="O945">
            <v>19.87</v>
          </cell>
          <cell r="Q945">
            <v>19.72</v>
          </cell>
          <cell r="S945">
            <v>19.72</v>
          </cell>
          <cell r="U945">
            <v>19.97</v>
          </cell>
          <cell r="W945">
            <v>21.7</v>
          </cell>
        </row>
        <row r="946">
          <cell r="A946" t="str">
            <v>3 S 08 404 00</v>
          </cell>
          <cell r="B946" t="str">
            <v>Recomp. tot. cerca c/ mourão de conc. secção quad.</v>
          </cell>
          <cell r="E946" t="str">
            <v>m</v>
          </cell>
          <cell r="G946">
            <v>11.94</v>
          </cell>
          <cell r="M946">
            <v>14.47</v>
          </cell>
          <cell r="O946">
            <v>14.72</v>
          </cell>
          <cell r="Q946">
            <v>14.97</v>
          </cell>
          <cell r="S946">
            <v>14.05</v>
          </cell>
          <cell r="U946">
            <v>14.52</v>
          </cell>
          <cell r="W946">
            <v>14.56</v>
          </cell>
        </row>
        <row r="947">
          <cell r="A947" t="str">
            <v>3 S 08 404 01</v>
          </cell>
          <cell r="B947" t="str">
            <v>Recomp. parc. cerca de conc. seção quad. - mourão</v>
          </cell>
          <cell r="E947" t="str">
            <v>m</v>
          </cell>
          <cell r="G947">
            <v>9.98</v>
          </cell>
          <cell r="M947">
            <v>12.39</v>
          </cell>
          <cell r="O947">
            <v>12.62</v>
          </cell>
          <cell r="Q947">
            <v>12.57</v>
          </cell>
          <cell r="S947">
            <v>11.65</v>
          </cell>
          <cell r="U947">
            <v>12.1</v>
          </cell>
          <cell r="W947">
            <v>12.12</v>
          </cell>
        </row>
        <row r="948">
          <cell r="A948" t="str">
            <v>3 S 08 404 02</v>
          </cell>
          <cell r="B948" t="str">
            <v>Recomp. parc. cerca c/ mourão de concr.-arame</v>
          </cell>
          <cell r="E948" t="str">
            <v>m</v>
          </cell>
          <cell r="G948">
            <v>2.42</v>
          </cell>
          <cell r="M948">
            <v>2.7</v>
          </cell>
          <cell r="O948">
            <v>2.71</v>
          </cell>
          <cell r="Q948">
            <v>3.03</v>
          </cell>
          <cell r="S948">
            <v>3.03</v>
          </cell>
          <cell r="U948">
            <v>3.05</v>
          </cell>
          <cell r="W948">
            <v>3.05</v>
          </cell>
        </row>
        <row r="949">
          <cell r="A949" t="str">
            <v>3 S 08 404 03</v>
          </cell>
          <cell r="B949" t="str">
            <v>Recomp. tot. cerca c/ mourão concr. seção triang.</v>
          </cell>
          <cell r="E949" t="str">
            <v>m</v>
          </cell>
          <cell r="G949">
            <v>10.06</v>
          </cell>
          <cell r="M949">
            <v>11.95</v>
          </cell>
          <cell r="O949">
            <v>12.13</v>
          </cell>
          <cell r="Q949">
            <v>12.41</v>
          </cell>
          <cell r="S949">
            <v>11.95</v>
          </cell>
          <cell r="U949">
            <v>12.25</v>
          </cell>
          <cell r="W949">
            <v>12.28</v>
          </cell>
        </row>
        <row r="950">
          <cell r="A950" t="str">
            <v>3 S 08 404 04</v>
          </cell>
          <cell r="B950" t="str">
            <v>Recomp. parc. cerca c/ mourão concr. seção triang.</v>
          </cell>
          <cell r="E950" t="str">
            <v>m</v>
          </cell>
          <cell r="G950">
            <v>8.44</v>
          </cell>
          <cell r="M950">
            <v>10.15</v>
          </cell>
          <cell r="O950">
            <v>10.34</v>
          </cell>
          <cell r="Q950">
            <v>10.26</v>
          </cell>
          <cell r="S950">
            <v>9.7899999999999991</v>
          </cell>
          <cell r="U950">
            <v>10.09</v>
          </cell>
          <cell r="W950">
            <v>10.14</v>
          </cell>
        </row>
        <row r="951">
          <cell r="A951" t="str">
            <v>3 S 08 414 00</v>
          </cell>
          <cell r="B951" t="str">
            <v>Recomposição total de cerca com mourão de madeira</v>
          </cell>
          <cell r="E951" t="str">
            <v>m</v>
          </cell>
          <cell r="G951">
            <v>4.66</v>
          </cell>
          <cell r="M951">
            <v>6.83</v>
          </cell>
          <cell r="O951">
            <v>6.84</v>
          </cell>
          <cell r="Q951">
            <v>7.16</v>
          </cell>
          <cell r="S951">
            <v>7.16</v>
          </cell>
          <cell r="U951">
            <v>7.26</v>
          </cell>
          <cell r="W951">
            <v>7.26</v>
          </cell>
        </row>
        <row r="952">
          <cell r="A952" t="str">
            <v>3 S 08 414 01</v>
          </cell>
          <cell r="B952" t="str">
            <v>Recomposição parcial cerca de madeira - mourão</v>
          </cell>
          <cell r="E952" t="str">
            <v>m</v>
          </cell>
          <cell r="G952">
            <v>3.53</v>
          </cell>
          <cell r="M952">
            <v>5.62</v>
          </cell>
          <cell r="O952">
            <v>5.64</v>
          </cell>
          <cell r="Q952">
            <v>5.61</v>
          </cell>
          <cell r="S952">
            <v>5.61</v>
          </cell>
          <cell r="U952">
            <v>5.69</v>
          </cell>
          <cell r="W952">
            <v>5.71</v>
          </cell>
        </row>
        <row r="953">
          <cell r="A953" t="str">
            <v>3 S 08 414 02</v>
          </cell>
          <cell r="B953" t="str">
            <v>Recomp. parcial cerca c/ mourão de madeira - arame</v>
          </cell>
          <cell r="E953" t="str">
            <v>m</v>
          </cell>
          <cell r="G953">
            <v>1.9</v>
          </cell>
          <cell r="M953">
            <v>2.0699999999999998</v>
          </cell>
          <cell r="O953">
            <v>2.0699999999999998</v>
          </cell>
          <cell r="Q953">
            <v>2.4</v>
          </cell>
          <cell r="S953">
            <v>2.4</v>
          </cell>
          <cell r="U953">
            <v>2.42</v>
          </cell>
          <cell r="W953">
            <v>2.42</v>
          </cell>
        </row>
        <row r="954">
          <cell r="A954" t="str">
            <v>3 S 08 500 00</v>
          </cell>
          <cell r="B954" t="str">
            <v>Recomposição manual de aterro</v>
          </cell>
          <cell r="E954" t="str">
            <v>m3</v>
          </cell>
          <cell r="G954">
            <v>45.61</v>
          </cell>
          <cell r="M954">
            <v>51.9</v>
          </cell>
          <cell r="O954">
            <v>52</v>
          </cell>
          <cell r="Q954">
            <v>51.45</v>
          </cell>
          <cell r="S954">
            <v>51.45</v>
          </cell>
          <cell r="U954">
            <v>51.57</v>
          </cell>
          <cell r="W954">
            <v>51.64</v>
          </cell>
        </row>
        <row r="955">
          <cell r="A955" t="str">
            <v>3 S 08 501 00</v>
          </cell>
          <cell r="B955" t="str">
            <v>Recomposição mecanizada de aterro</v>
          </cell>
          <cell r="E955" t="str">
            <v>m3</v>
          </cell>
          <cell r="G955">
            <v>14.25</v>
          </cell>
          <cell r="M955">
            <v>14.94</v>
          </cell>
          <cell r="O955">
            <v>15.04</v>
          </cell>
          <cell r="Q955">
            <v>14.76</v>
          </cell>
          <cell r="S955">
            <v>14.76</v>
          </cell>
          <cell r="U955">
            <v>15.13</v>
          </cell>
          <cell r="W955">
            <v>15.2</v>
          </cell>
        </row>
        <row r="956">
          <cell r="A956" t="str">
            <v>3 S 08 510 00</v>
          </cell>
          <cell r="B956" t="str">
            <v>Remoção manual de barreira em solo</v>
          </cell>
          <cell r="E956" t="str">
            <v>m3</v>
          </cell>
          <cell r="G956">
            <v>11.4</v>
          </cell>
          <cell r="M956">
            <v>13</v>
          </cell>
          <cell r="O956">
            <v>13</v>
          </cell>
          <cell r="Q956">
            <v>12.73</v>
          </cell>
          <cell r="S956">
            <v>12.73</v>
          </cell>
          <cell r="U956">
            <v>12.83</v>
          </cell>
          <cell r="W956">
            <v>12.83</v>
          </cell>
        </row>
        <row r="957">
          <cell r="A957" t="str">
            <v>3 S 08 510 01</v>
          </cell>
          <cell r="B957" t="str">
            <v>Remoção manual de barreira em rocha</v>
          </cell>
          <cell r="E957" t="str">
            <v>m3</v>
          </cell>
          <cell r="G957">
            <v>14.25</v>
          </cell>
          <cell r="M957">
            <v>16.260000000000002</v>
          </cell>
          <cell r="O957">
            <v>16.260000000000002</v>
          </cell>
          <cell r="Q957">
            <v>15.91</v>
          </cell>
          <cell r="S957">
            <v>15.91</v>
          </cell>
          <cell r="U957">
            <v>16.04</v>
          </cell>
          <cell r="W957">
            <v>16.04</v>
          </cell>
        </row>
        <row r="958">
          <cell r="A958" t="str">
            <v>3 S 08 511 00</v>
          </cell>
          <cell r="B958" t="str">
            <v>Remoção mecanizada de barreira - solo</v>
          </cell>
          <cell r="E958" t="str">
            <v>m3</v>
          </cell>
          <cell r="G958">
            <v>2.9</v>
          </cell>
          <cell r="M958">
            <v>3.16</v>
          </cell>
          <cell r="O958">
            <v>3.23</v>
          </cell>
          <cell r="Q958">
            <v>3.13</v>
          </cell>
          <cell r="S958">
            <v>3.13</v>
          </cell>
          <cell r="U958">
            <v>3.16</v>
          </cell>
          <cell r="W958">
            <v>3.18</v>
          </cell>
        </row>
        <row r="959">
          <cell r="A959" t="str">
            <v>3 S 08 512 00</v>
          </cell>
          <cell r="B959" t="str">
            <v>Remoção mecanizada de barreira - rocha</v>
          </cell>
          <cell r="E959" t="str">
            <v>m3</v>
          </cell>
          <cell r="G959">
            <v>4.45</v>
          </cell>
          <cell r="M959">
            <v>4.84</v>
          </cell>
          <cell r="O959">
            <v>4.95</v>
          </cell>
          <cell r="Q959">
            <v>4.79</v>
          </cell>
          <cell r="S959">
            <v>4.79</v>
          </cell>
          <cell r="U959">
            <v>4.84</v>
          </cell>
          <cell r="W959">
            <v>4.87</v>
          </cell>
        </row>
        <row r="960">
          <cell r="A960" t="str">
            <v>3 S 08 513 00</v>
          </cell>
          <cell r="B960" t="str">
            <v>Remoção de matacões</v>
          </cell>
          <cell r="E960" t="str">
            <v>m3</v>
          </cell>
          <cell r="G960">
            <v>37</v>
          </cell>
          <cell r="M960">
            <v>42.05</v>
          </cell>
          <cell r="O960">
            <v>43.7</v>
          </cell>
          <cell r="Q960">
            <v>43.09</v>
          </cell>
          <cell r="S960">
            <v>46.84</v>
          </cell>
          <cell r="U960">
            <v>47.07</v>
          </cell>
          <cell r="W960">
            <v>47.26</v>
          </cell>
        </row>
        <row r="961">
          <cell r="A961" t="str">
            <v>3 S 08 900 00</v>
          </cell>
          <cell r="B961" t="str">
            <v>Roçada manual</v>
          </cell>
          <cell r="E961" t="str">
            <v>ha</v>
          </cell>
          <cell r="G961">
            <v>484.84</v>
          </cell>
          <cell r="M961">
            <v>581.79999999999995</v>
          </cell>
          <cell r="O961">
            <v>581.79999999999995</v>
          </cell>
          <cell r="Q961">
            <v>581.79999999999995</v>
          </cell>
          <cell r="S961">
            <v>581.79999999999995</v>
          </cell>
          <cell r="U961">
            <v>581.79999999999995</v>
          </cell>
          <cell r="W961">
            <v>581.79999999999995</v>
          </cell>
        </row>
        <row r="962">
          <cell r="A962" t="str">
            <v>3 S 08 900 01</v>
          </cell>
          <cell r="B962" t="str">
            <v>Roçada de capim colonião</v>
          </cell>
          <cell r="E962" t="str">
            <v>ha</v>
          </cell>
          <cell r="G962">
            <v>1163.6300000000001</v>
          </cell>
          <cell r="M962">
            <v>1396.33</v>
          </cell>
          <cell r="O962">
            <v>1396.33</v>
          </cell>
          <cell r="Q962">
            <v>1396.33</v>
          </cell>
          <cell r="S962">
            <v>1396.33</v>
          </cell>
          <cell r="U962">
            <v>1396.33</v>
          </cell>
          <cell r="W962">
            <v>1396.33</v>
          </cell>
        </row>
        <row r="963">
          <cell r="A963" t="str">
            <v>3 S 08 901 00</v>
          </cell>
          <cell r="B963" t="str">
            <v>Roçada mecanizada</v>
          </cell>
          <cell r="E963" t="str">
            <v>ha</v>
          </cell>
          <cell r="G963">
            <v>169.16</v>
          </cell>
          <cell r="M963">
            <v>189.77</v>
          </cell>
          <cell r="O963">
            <v>189.77</v>
          </cell>
          <cell r="Q963">
            <v>183.79</v>
          </cell>
          <cell r="S963">
            <v>183.79</v>
          </cell>
          <cell r="U963">
            <v>192.44</v>
          </cell>
          <cell r="W963">
            <v>192.6</v>
          </cell>
        </row>
        <row r="964">
          <cell r="A964" t="str">
            <v>3 S 08 901 01</v>
          </cell>
          <cell r="B964" t="str">
            <v>Corte e limpeza de áreas gramadas</v>
          </cell>
          <cell r="E964" t="str">
            <v>m2</v>
          </cell>
          <cell r="G964">
            <v>0.05</v>
          </cell>
          <cell r="M964">
            <v>0.06</v>
          </cell>
          <cell r="O964">
            <v>0.06</v>
          </cell>
          <cell r="Q964">
            <v>0.05</v>
          </cell>
          <cell r="S964">
            <v>0.05</v>
          </cell>
          <cell r="U964">
            <v>0.06</v>
          </cell>
          <cell r="W964">
            <v>0.06</v>
          </cell>
        </row>
        <row r="965">
          <cell r="A965" t="str">
            <v>3 S 08 910 00</v>
          </cell>
          <cell r="B965" t="str">
            <v>Capina manual</v>
          </cell>
          <cell r="E965" t="str">
            <v>m2</v>
          </cell>
          <cell r="G965">
            <v>0.19</v>
          </cell>
          <cell r="M965">
            <v>0.23</v>
          </cell>
          <cell r="O965">
            <v>0.23</v>
          </cell>
          <cell r="Q965">
            <v>0.23</v>
          </cell>
          <cell r="S965">
            <v>0.23</v>
          </cell>
          <cell r="U965">
            <v>0.23</v>
          </cell>
          <cell r="W965">
            <v>0.23</v>
          </cell>
        </row>
        <row r="966">
          <cell r="A966" t="str">
            <v>3 S 09 001 00</v>
          </cell>
          <cell r="B966" t="str">
            <v>Transporte local c/ basc. 5m3 em rodov. não pav.</v>
          </cell>
          <cell r="E966" t="str">
            <v>tkm</v>
          </cell>
          <cell r="G966">
            <v>0.49</v>
          </cell>
          <cell r="M966">
            <v>0.54</v>
          </cell>
          <cell r="O966">
            <v>0.54</v>
          </cell>
          <cell r="Q966">
            <v>0.52</v>
          </cell>
          <cell r="S966">
            <v>0.52</v>
          </cell>
          <cell r="U966">
            <v>0.52</v>
          </cell>
          <cell r="W966">
            <v>0.52</v>
          </cell>
        </row>
        <row r="967">
          <cell r="A967" t="str">
            <v>3 S 09 001 06</v>
          </cell>
          <cell r="B967" t="str">
            <v>Transporte local c/ basc. 10m3 em rodov. não pav.</v>
          </cell>
          <cell r="E967" t="str">
            <v>tkm</v>
          </cell>
          <cell r="G967">
            <v>0.49</v>
          </cell>
          <cell r="M967">
            <v>0.54</v>
          </cell>
          <cell r="O967">
            <v>0.55000000000000004</v>
          </cell>
          <cell r="Q967">
            <v>0.53</v>
          </cell>
          <cell r="S967">
            <v>0.53</v>
          </cell>
          <cell r="U967">
            <v>0.53</v>
          </cell>
          <cell r="W967">
            <v>0.54</v>
          </cell>
        </row>
        <row r="968">
          <cell r="A968" t="str">
            <v>3 S 09 001 41</v>
          </cell>
          <cell r="B968" t="str">
            <v>Transp. local c/ carroceria 4t em rodov. não pav.</v>
          </cell>
          <cell r="E968" t="str">
            <v>tkm</v>
          </cell>
          <cell r="G968">
            <v>0.68</v>
          </cell>
          <cell r="M968">
            <v>0.77</v>
          </cell>
          <cell r="O968">
            <v>0.78</v>
          </cell>
          <cell r="Q968">
            <v>0.75</v>
          </cell>
          <cell r="S968">
            <v>0.75</v>
          </cell>
          <cell r="U968">
            <v>0.77</v>
          </cell>
          <cell r="W968">
            <v>0.77</v>
          </cell>
        </row>
        <row r="969">
          <cell r="A969" t="str">
            <v>3 S 09 001 90</v>
          </cell>
          <cell r="B969" t="str">
            <v>Transporte comercial c/ carroc. rodov. não pav.</v>
          </cell>
          <cell r="E969" t="str">
            <v>tkm</v>
          </cell>
          <cell r="G969">
            <v>0.32</v>
          </cell>
          <cell r="M969">
            <v>0.35</v>
          </cell>
          <cell r="O969">
            <v>0.36</v>
          </cell>
          <cell r="Q969">
            <v>0.35</v>
          </cell>
          <cell r="S969">
            <v>0.35</v>
          </cell>
          <cell r="U969">
            <v>0.35</v>
          </cell>
          <cell r="W969">
            <v>0.36</v>
          </cell>
        </row>
        <row r="970">
          <cell r="A970" t="str">
            <v>3 S 09 002 00</v>
          </cell>
          <cell r="B970" t="str">
            <v>Transporte local basc. 5m3 em rodov. pav.</v>
          </cell>
          <cell r="E970" t="str">
            <v>tkm</v>
          </cell>
          <cell r="G970">
            <v>0.39</v>
          </cell>
          <cell r="M970">
            <v>0.43</v>
          </cell>
          <cell r="O970">
            <v>0.43</v>
          </cell>
          <cell r="Q970">
            <v>0.41</v>
          </cell>
          <cell r="S970">
            <v>0.41</v>
          </cell>
          <cell r="U970">
            <v>0.42</v>
          </cell>
          <cell r="W970">
            <v>0.42</v>
          </cell>
        </row>
        <row r="971">
          <cell r="A971" t="str">
            <v>3 S 09 002 03</v>
          </cell>
          <cell r="B971" t="str">
            <v>Transporte local de material para remendos</v>
          </cell>
          <cell r="E971" t="str">
            <v>tkm</v>
          </cell>
          <cell r="G971">
            <v>0.56000000000000005</v>
          </cell>
          <cell r="M971">
            <v>0.64</v>
          </cell>
          <cell r="O971">
            <v>0.64</v>
          </cell>
          <cell r="Q971">
            <v>0.62</v>
          </cell>
          <cell r="S971">
            <v>0.62</v>
          </cell>
          <cell r="U971">
            <v>0.63</v>
          </cell>
          <cell r="W971">
            <v>0.63</v>
          </cell>
        </row>
        <row r="972">
          <cell r="A972" t="str">
            <v>3 S 09 002 06</v>
          </cell>
          <cell r="B972" t="str">
            <v>Transporte local c/ basc. 10m3 em rodov. pav.</v>
          </cell>
          <cell r="E972" t="str">
            <v>tkm</v>
          </cell>
          <cell r="G972">
            <v>0.36</v>
          </cell>
          <cell r="M972">
            <v>0.4</v>
          </cell>
          <cell r="O972">
            <v>0.41</v>
          </cell>
          <cell r="Q972">
            <v>0.39</v>
          </cell>
          <cell r="S972">
            <v>0.39</v>
          </cell>
          <cell r="U972">
            <v>0.4</v>
          </cell>
          <cell r="W972">
            <v>0.41</v>
          </cell>
        </row>
        <row r="973">
          <cell r="A973" t="str">
            <v>3 S 09 002 41</v>
          </cell>
          <cell r="B973" t="str">
            <v>Transp. local c/ carroceria 4t em rodov. pav.</v>
          </cell>
          <cell r="E973" t="str">
            <v>tkm</v>
          </cell>
          <cell r="G973">
            <v>0.53</v>
          </cell>
          <cell r="M973">
            <v>0.6</v>
          </cell>
          <cell r="O973">
            <v>0.6</v>
          </cell>
          <cell r="Q973">
            <v>0.59</v>
          </cell>
          <cell r="S973">
            <v>0.59</v>
          </cell>
          <cell r="U973">
            <v>0.6</v>
          </cell>
          <cell r="W973">
            <v>0.6</v>
          </cell>
        </row>
        <row r="974">
          <cell r="A974" t="str">
            <v>3 S 09 002 90</v>
          </cell>
          <cell r="B974" t="str">
            <v>Transporte comercial c/ carroceria rodov. pav.</v>
          </cell>
          <cell r="E974" t="str">
            <v>tkm</v>
          </cell>
          <cell r="G974">
            <v>0.21</v>
          </cell>
          <cell r="M974">
            <v>0.23</v>
          </cell>
          <cell r="O974">
            <v>0.24</v>
          </cell>
          <cell r="Q974">
            <v>0.23</v>
          </cell>
          <cell r="S974">
            <v>0.23</v>
          </cell>
          <cell r="U974">
            <v>0.23</v>
          </cell>
          <cell r="W974">
            <v>0.24</v>
          </cell>
        </row>
        <row r="975">
          <cell r="A975" t="str">
            <v>3 S 09 102 00</v>
          </cell>
          <cell r="B975" t="str">
            <v>Transporte local material betuminoso</v>
          </cell>
          <cell r="E975" t="str">
            <v>tkm</v>
          </cell>
          <cell r="G975">
            <v>0.91</v>
          </cell>
          <cell r="M975">
            <v>1.03</v>
          </cell>
          <cell r="O975">
            <v>1.03</v>
          </cell>
          <cell r="Q975">
            <v>0.99</v>
          </cell>
          <cell r="S975">
            <v>0.99</v>
          </cell>
          <cell r="U975">
            <v>1.04</v>
          </cell>
          <cell r="W975">
            <v>1.04</v>
          </cell>
        </row>
        <row r="976">
          <cell r="A976" t="str">
            <v>3 S 09 201 70</v>
          </cell>
          <cell r="B976" t="str">
            <v>Transp. local água c/ cam. tanque rodov. não pav.</v>
          </cell>
          <cell r="E976" t="str">
            <v>tkm</v>
          </cell>
          <cell r="G976">
            <v>0.95</v>
          </cell>
          <cell r="M976">
            <v>1.07</v>
          </cell>
          <cell r="O976">
            <v>1.07</v>
          </cell>
          <cell r="Q976">
            <v>1.03</v>
          </cell>
          <cell r="S976">
            <v>1.03</v>
          </cell>
          <cell r="U976">
            <v>1.06</v>
          </cell>
          <cell r="W976">
            <v>1.06</v>
          </cell>
        </row>
        <row r="977">
          <cell r="A977" t="str">
            <v>3 S 09 202 70</v>
          </cell>
          <cell r="B977" t="str">
            <v>Transp. local água c/ cam. tanque em rodov. pav.</v>
          </cell>
          <cell r="E977" t="str">
            <v>tkm</v>
          </cell>
          <cell r="G977">
            <v>0.74</v>
          </cell>
          <cell r="M977">
            <v>0.84</v>
          </cell>
          <cell r="O977">
            <v>0.84</v>
          </cell>
          <cell r="Q977">
            <v>0.8</v>
          </cell>
          <cell r="S977">
            <v>0.8</v>
          </cell>
          <cell r="U977">
            <v>0.83</v>
          </cell>
          <cell r="W977">
            <v>0.83</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cell r="Q979">
            <v>177.03</v>
          </cell>
          <cell r="S979">
            <v>184.74</v>
          </cell>
          <cell r="U979">
            <v>174.8</v>
          </cell>
          <cell r="W979">
            <v>180.27</v>
          </cell>
        </row>
        <row r="980">
          <cell r="A980" t="str">
            <v>4 S 03 323 01</v>
          </cell>
          <cell r="B980" t="str">
            <v>Conc.estr.fck=22 MPa contr.raz.uso ger.conf.e lanç</v>
          </cell>
          <cell r="E980" t="str">
            <v>m3</v>
          </cell>
          <cell r="G980">
            <v>260.76</v>
          </cell>
          <cell r="M980">
            <v>284.55</v>
          </cell>
          <cell r="O980">
            <v>291.39</v>
          </cell>
          <cell r="Q980">
            <v>279.93</v>
          </cell>
          <cell r="S980">
            <v>294.89</v>
          </cell>
          <cell r="U980">
            <v>274.35000000000002</v>
          </cell>
          <cell r="W980">
            <v>285.39</v>
          </cell>
        </row>
        <row r="981">
          <cell r="A981" t="str">
            <v>4 S 03 353 00</v>
          </cell>
          <cell r="B981" t="str">
            <v>Fornecimento, preparo colocação aço CA-50</v>
          </cell>
          <cell r="E981" t="str">
            <v>kg</v>
          </cell>
          <cell r="G981">
            <v>4.0999999999999996</v>
          </cell>
          <cell r="M981">
            <v>4.59</v>
          </cell>
          <cell r="O981">
            <v>4.8</v>
          </cell>
          <cell r="Q981">
            <v>4.8</v>
          </cell>
          <cell r="S981">
            <v>4.8</v>
          </cell>
          <cell r="U981">
            <v>5.09</v>
          </cell>
          <cell r="W981">
            <v>5.09</v>
          </cell>
        </row>
        <row r="982">
          <cell r="A982" t="str">
            <v>4 S 03 370 00</v>
          </cell>
          <cell r="B982" t="str">
            <v>Forma comum de madeira</v>
          </cell>
          <cell r="E982" t="str">
            <v>m2</v>
          </cell>
          <cell r="G982">
            <v>27.81</v>
          </cell>
          <cell r="M982">
            <v>30.76</v>
          </cell>
          <cell r="O982">
            <v>30.84</v>
          </cell>
          <cell r="Q982">
            <v>31.06</v>
          </cell>
          <cell r="S982">
            <v>31.01</v>
          </cell>
          <cell r="U982">
            <v>34.01</v>
          </cell>
          <cell r="W982">
            <v>34.01</v>
          </cell>
        </row>
        <row r="983">
          <cell r="A983" t="str">
            <v>4 S 06 000 01</v>
          </cell>
          <cell r="B983" t="str">
            <v>Defensa maleável simples (forn./ impl.)</v>
          </cell>
          <cell r="E983" t="str">
            <v>m</v>
          </cell>
          <cell r="G983">
            <v>149.19999999999999</v>
          </cell>
          <cell r="M983">
            <v>179.88</v>
          </cell>
          <cell r="O983">
            <v>183.82</v>
          </cell>
          <cell r="Q983">
            <v>183.55</v>
          </cell>
          <cell r="S983">
            <v>183.55</v>
          </cell>
          <cell r="U983">
            <v>183.61</v>
          </cell>
          <cell r="W983">
            <v>183.61</v>
          </cell>
        </row>
        <row r="984">
          <cell r="A984" t="str">
            <v>4 S 06 000 02</v>
          </cell>
          <cell r="B984" t="str">
            <v>Ancoragem de defensa maleável simples (forn/ impl)</v>
          </cell>
          <cell r="E984" t="str">
            <v>m</v>
          </cell>
          <cell r="G984">
            <v>164.22</v>
          </cell>
          <cell r="M984">
            <v>197.45</v>
          </cell>
          <cell r="O984">
            <v>201.4</v>
          </cell>
          <cell r="Q984">
            <v>200.75</v>
          </cell>
          <cell r="S984">
            <v>200.75</v>
          </cell>
          <cell r="U984">
            <v>201.01</v>
          </cell>
          <cell r="W984">
            <v>201.01</v>
          </cell>
        </row>
        <row r="985">
          <cell r="A985" t="str">
            <v>4 S 06 000 11</v>
          </cell>
          <cell r="B985" t="str">
            <v>Defensa maleável dupla (forn./ impl.)</v>
          </cell>
          <cell r="E985" t="str">
            <v>m</v>
          </cell>
          <cell r="G985">
            <v>186.7</v>
          </cell>
          <cell r="M985">
            <v>223.83</v>
          </cell>
          <cell r="O985">
            <v>228.84</v>
          </cell>
          <cell r="Q985">
            <v>228.76</v>
          </cell>
          <cell r="S985">
            <v>228.76</v>
          </cell>
          <cell r="U985">
            <v>228.84</v>
          </cell>
          <cell r="W985">
            <v>228.84</v>
          </cell>
        </row>
        <row r="986">
          <cell r="A986" t="str">
            <v>4 S 06 000 12</v>
          </cell>
          <cell r="B986" t="str">
            <v>Ancoragem de defensa maleável dupla (forn./ impl.)</v>
          </cell>
          <cell r="E986" t="str">
            <v>m</v>
          </cell>
          <cell r="G986">
            <v>204.49</v>
          </cell>
          <cell r="M986">
            <v>244.64</v>
          </cell>
          <cell r="O986">
            <v>249.65</v>
          </cell>
          <cell r="Q986">
            <v>249.13</v>
          </cell>
          <cell r="S986">
            <v>249.13</v>
          </cell>
          <cell r="U986">
            <v>249.44</v>
          </cell>
          <cell r="W986">
            <v>249.44</v>
          </cell>
        </row>
        <row r="987">
          <cell r="A987" t="str">
            <v>4 S 06 010 01</v>
          </cell>
          <cell r="B987" t="str">
            <v>Defensa semi-maleável simples (forn./ impl.)</v>
          </cell>
          <cell r="E987" t="str">
            <v>m</v>
          </cell>
          <cell r="G987">
            <v>103.56</v>
          </cell>
          <cell r="M987">
            <v>125.09</v>
          </cell>
          <cell r="O987">
            <v>127.24</v>
          </cell>
          <cell r="Q987">
            <v>127.25</v>
          </cell>
          <cell r="S987">
            <v>127.25</v>
          </cell>
          <cell r="U987">
            <v>127.3</v>
          </cell>
          <cell r="W987">
            <v>127.3</v>
          </cell>
        </row>
        <row r="988">
          <cell r="A988" t="str">
            <v>4 S 06 010 02</v>
          </cell>
          <cell r="B988" t="str">
            <v>Ancoragem defensa semi-maleável simples (forn/imp)</v>
          </cell>
          <cell r="E988" t="str">
            <v>m</v>
          </cell>
          <cell r="G988">
            <v>114.43</v>
          </cell>
          <cell r="M988">
            <v>137.81</v>
          </cell>
          <cell r="O988">
            <v>139.97</v>
          </cell>
          <cell r="Q988">
            <v>139.69999999999999</v>
          </cell>
          <cell r="S988">
            <v>139.69999999999999</v>
          </cell>
          <cell r="U988">
            <v>139.88999999999999</v>
          </cell>
          <cell r="W988">
            <v>139.88999999999999</v>
          </cell>
        </row>
        <row r="989">
          <cell r="A989" t="str">
            <v>4 S 06 010 11</v>
          </cell>
          <cell r="B989" t="str">
            <v>Defensa semi-maleável dupla (forn./ impl.)</v>
          </cell>
          <cell r="E989" t="str">
            <v>m</v>
          </cell>
          <cell r="G989">
            <v>176.82</v>
          </cell>
          <cell r="M989">
            <v>213.25</v>
          </cell>
          <cell r="O989">
            <v>217.45</v>
          </cell>
          <cell r="Q989">
            <v>217.42</v>
          </cell>
          <cell r="S989">
            <v>217.42</v>
          </cell>
          <cell r="U989">
            <v>217.49</v>
          </cell>
          <cell r="W989">
            <v>217.49</v>
          </cell>
        </row>
        <row r="990">
          <cell r="A990" t="str">
            <v>4 S 06 010 12</v>
          </cell>
          <cell r="B990" t="str">
            <v>Ancoragem defensa semi-maleável dupla (forn/ impl)</v>
          </cell>
          <cell r="E990" t="str">
            <v>m</v>
          </cell>
          <cell r="G990">
            <v>194.2</v>
          </cell>
          <cell r="M990">
            <v>233.57</v>
          </cell>
          <cell r="O990">
            <v>237.78</v>
          </cell>
          <cell r="Q990">
            <v>237.3</v>
          </cell>
          <cell r="S990">
            <v>237.3</v>
          </cell>
          <cell r="U990">
            <v>237.6</v>
          </cell>
          <cell r="W990">
            <v>237.6</v>
          </cell>
        </row>
        <row r="991">
          <cell r="A991" t="str">
            <v>4 S 06 030 11</v>
          </cell>
          <cell r="B991" t="str">
            <v>Barreira de segurança dupla DNER PRO 176/86</v>
          </cell>
          <cell r="E991" t="str">
            <v>m</v>
          </cell>
          <cell r="G991">
            <v>180.32</v>
          </cell>
          <cell r="M991">
            <v>197.95</v>
          </cell>
          <cell r="O991">
            <v>201.42</v>
          </cell>
          <cell r="Q991">
            <v>196.95</v>
          </cell>
          <cell r="S991">
            <v>202.92</v>
          </cell>
          <cell r="U991">
            <v>201.71</v>
          </cell>
          <cell r="W991">
            <v>206.11</v>
          </cell>
        </row>
        <row r="992">
          <cell r="A992" t="str">
            <v>4 S 06 100 11</v>
          </cell>
          <cell r="B992" t="str">
            <v>Pintura de faixa - tinta durabilidade - 1 ano</v>
          </cell>
          <cell r="E992" t="str">
            <v>m2</v>
          </cell>
          <cell r="G992">
            <v>6.47</v>
          </cell>
          <cell r="M992">
            <v>6.69</v>
          </cell>
          <cell r="O992">
            <v>6.87</v>
          </cell>
          <cell r="Q992">
            <v>6.85</v>
          </cell>
          <cell r="S992">
            <v>6.85</v>
          </cell>
          <cell r="U992">
            <v>7</v>
          </cell>
          <cell r="W992">
            <v>7.9</v>
          </cell>
        </row>
        <row r="993">
          <cell r="A993" t="str">
            <v>4 S 06 100 12</v>
          </cell>
          <cell r="B993" t="str">
            <v>Pint. setas e zebrado - tinta durabilidade - 1 ano</v>
          </cell>
          <cell r="E993" t="str">
            <v>m2</v>
          </cell>
          <cell r="G993">
            <v>9.74</v>
          </cell>
          <cell r="M993">
            <v>10.44</v>
          </cell>
          <cell r="O993">
            <v>10.66</v>
          </cell>
          <cell r="Q993">
            <v>10.57</v>
          </cell>
          <cell r="S993">
            <v>10.57</v>
          </cell>
          <cell r="U993">
            <v>10.77</v>
          </cell>
          <cell r="W993">
            <v>11.64</v>
          </cell>
        </row>
        <row r="994">
          <cell r="A994" t="str">
            <v>4 S 06 100 21</v>
          </cell>
          <cell r="B994" t="str">
            <v>Pintura faixa - tinta durabilidade - 2 anos</v>
          </cell>
          <cell r="E994" t="str">
            <v>m2</v>
          </cell>
          <cell r="G994">
            <v>9.5</v>
          </cell>
          <cell r="M994">
            <v>9.74</v>
          </cell>
          <cell r="O994">
            <v>9.9499999999999993</v>
          </cell>
          <cell r="Q994">
            <v>9.92</v>
          </cell>
          <cell r="S994">
            <v>9.92</v>
          </cell>
          <cell r="U994">
            <v>10.09</v>
          </cell>
          <cell r="W994">
            <v>11.81</v>
          </cell>
        </row>
        <row r="995">
          <cell r="A995" t="str">
            <v>4 S 06 100 22</v>
          </cell>
          <cell r="B995" t="str">
            <v>Pintura setas e zebrado - 2 anos</v>
          </cell>
          <cell r="E995" t="str">
            <v>m2</v>
          </cell>
          <cell r="G995">
            <v>12.61</v>
          </cell>
          <cell r="M995">
            <v>13.31</v>
          </cell>
          <cell r="O995">
            <v>13.56</v>
          </cell>
          <cell r="Q995">
            <v>13.47</v>
          </cell>
          <cell r="S995">
            <v>13.47</v>
          </cell>
          <cell r="U995">
            <v>13.7</v>
          </cell>
          <cell r="W995">
            <v>15.38</v>
          </cell>
        </row>
        <row r="996">
          <cell r="A996" t="str">
            <v>4 S 06 110 01</v>
          </cell>
          <cell r="B996" t="str">
            <v>Pintura faixa c/termoplástico-3 anos (p/ aspersão)</v>
          </cell>
          <cell r="E996" t="str">
            <v>m2</v>
          </cell>
          <cell r="G996">
            <v>22.73</v>
          </cell>
          <cell r="M996">
            <v>27.63</v>
          </cell>
          <cell r="O996">
            <v>27.8</v>
          </cell>
          <cell r="Q996">
            <v>27.16</v>
          </cell>
          <cell r="S996">
            <v>27.16</v>
          </cell>
          <cell r="U996">
            <v>27.31</v>
          </cell>
          <cell r="W996">
            <v>26.93</v>
          </cell>
        </row>
        <row r="997">
          <cell r="A997" t="str">
            <v>4 S 06 110 02</v>
          </cell>
          <cell r="B997" t="str">
            <v>Pintura setas e zebrado term.-3 anos (p/ aspersão)</v>
          </cell>
          <cell r="E997" t="str">
            <v>m2</v>
          </cell>
          <cell r="G997">
            <v>28.38</v>
          </cell>
          <cell r="M997">
            <v>34.22</v>
          </cell>
          <cell r="O997">
            <v>34.42</v>
          </cell>
          <cell r="Q997">
            <v>33.69</v>
          </cell>
          <cell r="S997">
            <v>33.69</v>
          </cell>
          <cell r="U997">
            <v>33.909999999999997</v>
          </cell>
          <cell r="W997">
            <v>33.5</v>
          </cell>
        </row>
        <row r="998">
          <cell r="A998" t="str">
            <v>4 S 06 110 03</v>
          </cell>
          <cell r="B998" t="str">
            <v>Pintura setas e zebrado term.-5 anos (p/ extrusão)</v>
          </cell>
          <cell r="E998" t="str">
            <v>m2</v>
          </cell>
          <cell r="G998">
            <v>32.29</v>
          </cell>
          <cell r="M998">
            <v>38.83</v>
          </cell>
          <cell r="O998">
            <v>39.03</v>
          </cell>
          <cell r="Q998">
            <v>38.159999999999997</v>
          </cell>
          <cell r="S998">
            <v>38.159999999999997</v>
          </cell>
          <cell r="U998">
            <v>38.39</v>
          </cell>
          <cell r="W998">
            <v>38.01</v>
          </cell>
        </row>
        <row r="999">
          <cell r="A999" t="str">
            <v>4 S 06 120 01</v>
          </cell>
          <cell r="B999" t="str">
            <v>Forn. e colocação de tacha reflet. monodirecional</v>
          </cell>
          <cell r="E999" t="str">
            <v>und</v>
          </cell>
          <cell r="G999">
            <v>8.09</v>
          </cell>
          <cell r="M999">
            <v>8.3000000000000007</v>
          </cell>
          <cell r="O999">
            <v>8.3000000000000007</v>
          </cell>
          <cell r="Q999">
            <v>8.26</v>
          </cell>
          <cell r="S999">
            <v>9.98</v>
          </cell>
          <cell r="U999">
            <v>8.2799999999999994</v>
          </cell>
          <cell r="W999">
            <v>10.01</v>
          </cell>
        </row>
        <row r="1000">
          <cell r="A1000" t="str">
            <v>4 S 06 120 11</v>
          </cell>
          <cell r="B1000" t="str">
            <v>Forn. e colocação de tachão reflet. monodirecional</v>
          </cell>
          <cell r="E1000" t="str">
            <v>und</v>
          </cell>
          <cell r="G1000">
            <v>22.75</v>
          </cell>
          <cell r="M1000">
            <v>23.2</v>
          </cell>
          <cell r="O1000">
            <v>23.2</v>
          </cell>
          <cell r="Q1000">
            <v>23.1</v>
          </cell>
          <cell r="S1000">
            <v>25.09</v>
          </cell>
          <cell r="U1000">
            <v>23.15</v>
          </cell>
          <cell r="W1000">
            <v>23.16</v>
          </cell>
        </row>
        <row r="1001">
          <cell r="A1001" t="str">
            <v>4 S 06 121 01</v>
          </cell>
          <cell r="B1001" t="str">
            <v>Forn. e colocação de tacha reflet. bidirecional</v>
          </cell>
          <cell r="E1001" t="str">
            <v>und</v>
          </cell>
          <cell r="G1001">
            <v>8.76</v>
          </cell>
          <cell r="M1001">
            <v>8.9600000000000009</v>
          </cell>
          <cell r="O1001">
            <v>8.9600000000000009</v>
          </cell>
          <cell r="Q1001">
            <v>8.92</v>
          </cell>
          <cell r="S1001">
            <v>10.64</v>
          </cell>
          <cell r="U1001">
            <v>8.94</v>
          </cell>
          <cell r="W1001">
            <v>10.67</v>
          </cell>
        </row>
        <row r="1002">
          <cell r="A1002" t="str">
            <v>4 S 06 121 11</v>
          </cell>
          <cell r="B1002" t="str">
            <v>Forn. e colocação de tachão reflet. bidirecional</v>
          </cell>
          <cell r="E1002" t="str">
            <v>und</v>
          </cell>
          <cell r="G1002">
            <v>24.07</v>
          </cell>
          <cell r="M1002">
            <v>24.52</v>
          </cell>
          <cell r="O1002">
            <v>24.53</v>
          </cell>
          <cell r="Q1002">
            <v>24.42</v>
          </cell>
          <cell r="S1002">
            <v>26.41</v>
          </cell>
          <cell r="U1002">
            <v>24.48</v>
          </cell>
          <cell r="W1002">
            <v>26.74</v>
          </cell>
        </row>
        <row r="1003">
          <cell r="A1003" t="str">
            <v>4 S 06 200 01</v>
          </cell>
          <cell r="B1003" t="str">
            <v>Forn. e implantação placa sinaliz. semi-refletiva</v>
          </cell>
          <cell r="E1003" t="str">
            <v>m2</v>
          </cell>
          <cell r="G1003">
            <v>179.37</v>
          </cell>
          <cell r="M1003">
            <v>186.49</v>
          </cell>
          <cell r="O1003">
            <v>186.91</v>
          </cell>
          <cell r="Q1003">
            <v>190.43</v>
          </cell>
          <cell r="S1003">
            <v>190.43</v>
          </cell>
          <cell r="U1003">
            <v>186.69</v>
          </cell>
          <cell r="W1003">
            <v>186.53</v>
          </cell>
        </row>
        <row r="1004">
          <cell r="A1004" t="str">
            <v>4 S 06 200 02</v>
          </cell>
          <cell r="B1004" t="str">
            <v>Forn. e implantação placa sinaliz. tot.refletiva</v>
          </cell>
          <cell r="E1004" t="str">
            <v>m2</v>
          </cell>
          <cell r="G1004">
            <v>235.42</v>
          </cell>
          <cell r="M1004">
            <v>244.14</v>
          </cell>
          <cell r="O1004">
            <v>246.95</v>
          </cell>
          <cell r="Q1004">
            <v>247.75</v>
          </cell>
          <cell r="S1004">
            <v>247.75</v>
          </cell>
          <cell r="U1004">
            <v>242.17</v>
          </cell>
          <cell r="W1004">
            <v>242.06</v>
          </cell>
        </row>
        <row r="1005">
          <cell r="A1005" t="str">
            <v>4 S 06 200 91</v>
          </cell>
          <cell r="B1005" t="str">
            <v>Remoção de placa de sinalização</v>
          </cell>
          <cell r="E1005" t="str">
            <v>m2</v>
          </cell>
          <cell r="G1005">
            <v>10.210000000000001</v>
          </cell>
          <cell r="M1005">
            <v>11.74</v>
          </cell>
          <cell r="O1005">
            <v>11.76</v>
          </cell>
          <cell r="Q1005">
            <v>11.47</v>
          </cell>
          <cell r="S1005">
            <v>11.47</v>
          </cell>
          <cell r="U1005">
            <v>11.64</v>
          </cell>
          <cell r="W1005">
            <v>11.64</v>
          </cell>
        </row>
        <row r="1006">
          <cell r="A1006" t="str">
            <v>4 S 06 200 92</v>
          </cell>
          <cell r="B1006" t="str">
            <v>Recuperação de chapa p/placa de sinalização</v>
          </cell>
          <cell r="E1006" t="str">
            <v>m2</v>
          </cell>
          <cell r="G1006">
            <v>16.34</v>
          </cell>
          <cell r="M1006">
            <v>19.260000000000002</v>
          </cell>
          <cell r="O1006">
            <v>18.73</v>
          </cell>
          <cell r="Q1006">
            <v>18.73</v>
          </cell>
          <cell r="S1006">
            <v>18.87</v>
          </cell>
          <cell r="U1006">
            <v>18.739999999999998</v>
          </cell>
          <cell r="W1006">
            <v>18.739999999999998</v>
          </cell>
        </row>
        <row r="1007">
          <cell r="A1007" t="str">
            <v>4 S 06 202 01</v>
          </cell>
          <cell r="B1007" t="str">
            <v>Confecção de placa sinalização semi-refletiva</v>
          </cell>
          <cell r="E1007" t="str">
            <v>m2</v>
          </cell>
          <cell r="G1007">
            <v>143.52000000000001</v>
          </cell>
          <cell r="M1007">
            <v>147.25</v>
          </cell>
          <cell r="O1007">
            <v>147.65</v>
          </cell>
          <cell r="Q1007">
            <v>150.28</v>
          </cell>
          <cell r="S1007">
            <v>150.28</v>
          </cell>
          <cell r="U1007">
            <v>149.41999999999999</v>
          </cell>
          <cell r="W1007">
            <v>149.28</v>
          </cell>
        </row>
        <row r="1008">
          <cell r="A1008" t="str">
            <v>4 S 06 202 11</v>
          </cell>
          <cell r="B1008" t="str">
            <v>Confecção placa sinalização tot.refletiva</v>
          </cell>
          <cell r="E1008" t="str">
            <v>m2</v>
          </cell>
          <cell r="G1008">
            <v>199.57</v>
          </cell>
          <cell r="M1008">
            <v>204.9</v>
          </cell>
          <cell r="O1008">
            <v>207.69</v>
          </cell>
          <cell r="Q1008">
            <v>207.6</v>
          </cell>
          <cell r="S1008">
            <v>207.6</v>
          </cell>
          <cell r="U1008">
            <v>204.89</v>
          </cell>
          <cell r="W1008">
            <v>204.81</v>
          </cell>
        </row>
        <row r="1009">
          <cell r="A1009" t="str">
            <v>4 S 06 202 21</v>
          </cell>
          <cell r="B1009" t="str">
            <v>Conf.placa sinal.semi-refletiva chapa recuperada</v>
          </cell>
          <cell r="E1009" t="str">
            <v>m2</v>
          </cell>
          <cell r="G1009">
            <v>62.27</v>
          </cell>
          <cell r="M1009">
            <v>67.98</v>
          </cell>
          <cell r="O1009">
            <v>67.849999999999994</v>
          </cell>
          <cell r="Q1009">
            <v>70.48</v>
          </cell>
          <cell r="S1009">
            <v>70.61</v>
          </cell>
          <cell r="U1009">
            <v>69.63</v>
          </cell>
          <cell r="W1009">
            <v>69.48</v>
          </cell>
        </row>
        <row r="1010">
          <cell r="A1010" t="str">
            <v>4 S 06 202 31</v>
          </cell>
          <cell r="B1010" t="str">
            <v>Conf.placa sinal.tot.refletiva - chapa recuperada</v>
          </cell>
          <cell r="E1010" t="str">
            <v>m2</v>
          </cell>
          <cell r="G1010">
            <v>116.74</v>
          </cell>
          <cell r="M1010">
            <v>123.73</v>
          </cell>
          <cell r="O1010">
            <v>125.99</v>
          </cell>
          <cell r="Q1010">
            <v>125.9</v>
          </cell>
          <cell r="S1010">
            <v>126.03</v>
          </cell>
          <cell r="U1010">
            <v>123.21</v>
          </cell>
          <cell r="W1010">
            <v>123.12</v>
          </cell>
        </row>
        <row r="1011">
          <cell r="A1011" t="str">
            <v>4 S 06 203 01</v>
          </cell>
          <cell r="B1011" t="str">
            <v>Confecção suporte e travessa p/placa sinaliz.</v>
          </cell>
          <cell r="E1011" t="str">
            <v>und</v>
          </cell>
          <cell r="G1011">
            <v>23.11</v>
          </cell>
          <cell r="M1011">
            <v>24.73</v>
          </cell>
          <cell r="O1011">
            <v>24.73</v>
          </cell>
          <cell r="Q1011">
            <v>25.84</v>
          </cell>
          <cell r="S1011">
            <v>25.84</v>
          </cell>
          <cell r="U1011">
            <v>22.75</v>
          </cell>
          <cell r="W1011">
            <v>22.73</v>
          </cell>
        </row>
        <row r="1012">
          <cell r="A1012" t="str">
            <v>4 S 06 230 01</v>
          </cell>
          <cell r="B1012" t="str">
            <v>Forn. e implantação de balizador de concreto</v>
          </cell>
          <cell r="E1012" t="str">
            <v>und</v>
          </cell>
          <cell r="G1012">
            <v>15.37</v>
          </cell>
          <cell r="M1012">
            <v>17.28</v>
          </cell>
          <cell r="O1012">
            <v>17.399999999999999</v>
          </cell>
          <cell r="Q1012">
            <v>17.09</v>
          </cell>
          <cell r="S1012">
            <v>17.18</v>
          </cell>
          <cell r="U1012">
            <v>17.22</v>
          </cell>
          <cell r="W1012">
            <v>17.3</v>
          </cell>
        </row>
        <row r="1013">
          <cell r="A1013" t="str">
            <v>4 S 09 002 00</v>
          </cell>
          <cell r="B1013" t="str">
            <v>Transporte local c/ basc. 5 m3 rodov. pav.</v>
          </cell>
          <cell r="E1013" t="str">
            <v>tkm</v>
          </cell>
          <cell r="G1013">
            <v>0.39</v>
          </cell>
          <cell r="M1013">
            <v>0.43</v>
          </cell>
          <cell r="O1013">
            <v>0.43</v>
          </cell>
          <cell r="Q1013">
            <v>0.41</v>
          </cell>
          <cell r="S1013">
            <v>0.41</v>
          </cell>
          <cell r="U1013">
            <v>0.42</v>
          </cell>
          <cell r="W1013">
            <v>0.42</v>
          </cell>
        </row>
        <row r="1014">
          <cell r="A1014" t="str">
            <v>4 S 09 002 41</v>
          </cell>
          <cell r="B1014" t="str">
            <v>Transporte local c/ carroceria 4t rodov. pav.</v>
          </cell>
          <cell r="E1014" t="str">
            <v>tkm</v>
          </cell>
          <cell r="G1014">
            <v>0.53</v>
          </cell>
          <cell r="M1014">
            <v>0.6</v>
          </cell>
          <cell r="O1014">
            <v>0.6</v>
          </cell>
          <cell r="Q1014">
            <v>0.59</v>
          </cell>
          <cell r="S1014">
            <v>0.59</v>
          </cell>
          <cell r="U1014">
            <v>0.6</v>
          </cell>
          <cell r="W1014">
            <v>0.6</v>
          </cell>
        </row>
        <row r="1015">
          <cell r="A1015" t="str">
            <v>4 S 09 202 70</v>
          </cell>
          <cell r="B1015" t="str">
            <v>Transp. local de água c/ cam. tanque rodov. pav.</v>
          </cell>
          <cell r="E1015" t="str">
            <v>tkm</v>
          </cell>
          <cell r="G1015">
            <v>0.74</v>
          </cell>
          <cell r="M1015">
            <v>0.84</v>
          </cell>
          <cell r="O1015">
            <v>0.84</v>
          </cell>
          <cell r="Q1015">
            <v>0.8</v>
          </cell>
          <cell r="S1015">
            <v>0.8</v>
          </cell>
          <cell r="U1015">
            <v>0.83</v>
          </cell>
          <cell r="W1015">
            <v>0.83</v>
          </cell>
        </row>
        <row r="1016">
          <cell r="B1016" t="str">
            <v>Restauração</v>
          </cell>
        </row>
        <row r="1017">
          <cell r="A1017" t="str">
            <v>5 S 01 000 00</v>
          </cell>
          <cell r="B1017" t="str">
            <v>Desm. dest. e limp. áreas c/ arv. diam. até 0,15m</v>
          </cell>
          <cell r="E1017" t="str">
            <v>m2</v>
          </cell>
          <cell r="G1017">
            <v>0.21</v>
          </cell>
          <cell r="M1017">
            <v>0.22</v>
          </cell>
          <cell r="O1017">
            <v>0.24</v>
          </cell>
          <cell r="Q1017">
            <v>0.23</v>
          </cell>
          <cell r="S1017">
            <v>0.23</v>
          </cell>
          <cell r="U1017">
            <v>0.23</v>
          </cell>
          <cell r="W1017">
            <v>0.23</v>
          </cell>
        </row>
        <row r="1018">
          <cell r="A1018" t="str">
            <v>5 S 01 010 00</v>
          </cell>
          <cell r="B1018" t="str">
            <v>Destocamento de árvores c/ diâm. 0,15 a 030m</v>
          </cell>
          <cell r="E1018" t="str">
            <v>und</v>
          </cell>
          <cell r="G1018">
            <v>18.46</v>
          </cell>
          <cell r="M1018">
            <v>19.72</v>
          </cell>
          <cell r="O1018">
            <v>21.1</v>
          </cell>
          <cell r="Q1018">
            <v>20.57</v>
          </cell>
          <cell r="S1018">
            <v>20.57</v>
          </cell>
          <cell r="U1018">
            <v>20.57</v>
          </cell>
          <cell r="W1018">
            <v>20.56</v>
          </cell>
        </row>
        <row r="1019">
          <cell r="A1019" t="str">
            <v>5 S 01 011 00</v>
          </cell>
          <cell r="B1019" t="str">
            <v>Destocamento de árvores c/ diâm. &gt; 0,30m</v>
          </cell>
          <cell r="E1019" t="str">
            <v>und</v>
          </cell>
          <cell r="G1019">
            <v>46.15</v>
          </cell>
          <cell r="M1019">
            <v>49.3</v>
          </cell>
          <cell r="O1019">
            <v>52.76</v>
          </cell>
          <cell r="Q1019">
            <v>51.43</v>
          </cell>
          <cell r="S1019">
            <v>51.43</v>
          </cell>
          <cell r="U1019">
            <v>51.43</v>
          </cell>
          <cell r="W1019">
            <v>51.42</v>
          </cell>
        </row>
        <row r="1020">
          <cell r="A1020" t="str">
            <v>5 S 01 100 01</v>
          </cell>
          <cell r="B1020" t="str">
            <v>Esc. carga transp. mat 1a cat DMT 50m</v>
          </cell>
          <cell r="E1020" t="str">
            <v>m3</v>
          </cell>
          <cell r="G1020">
            <v>1.0900000000000001</v>
          </cell>
          <cell r="M1020">
            <v>1.1599999999999999</v>
          </cell>
          <cell r="O1020">
            <v>1.24</v>
          </cell>
          <cell r="Q1020">
            <v>1.21</v>
          </cell>
          <cell r="S1020">
            <v>1.21</v>
          </cell>
          <cell r="U1020">
            <v>1.21</v>
          </cell>
          <cell r="W1020">
            <v>1.21</v>
          </cell>
        </row>
        <row r="1021">
          <cell r="A1021" t="str">
            <v>5 S 01 100 09</v>
          </cell>
          <cell r="B1021" t="str">
            <v>Esc. carga tr. mat 1a c. DMT 50 a 200m c/carreg</v>
          </cell>
          <cell r="E1021" t="str">
            <v>m3</v>
          </cell>
          <cell r="G1021">
            <v>3.49</v>
          </cell>
          <cell r="M1021">
            <v>3.81</v>
          </cell>
          <cell r="O1021">
            <v>4</v>
          </cell>
          <cell r="Q1021">
            <v>3.88</v>
          </cell>
          <cell r="S1021">
            <v>3.88</v>
          </cell>
          <cell r="U1021">
            <v>4.03</v>
          </cell>
          <cell r="W1021">
            <v>4.04</v>
          </cell>
        </row>
        <row r="1022">
          <cell r="A1022" t="str">
            <v>5 S 01 100 10</v>
          </cell>
          <cell r="B1022" t="str">
            <v>Esc. carga tr. mat 1a c. DMT 200 a 400m c/carreg</v>
          </cell>
          <cell r="E1022" t="str">
            <v>m3</v>
          </cell>
          <cell r="G1022">
            <v>3.8</v>
          </cell>
          <cell r="M1022">
            <v>4.1399999999999997</v>
          </cell>
          <cell r="O1022">
            <v>4.33</v>
          </cell>
          <cell r="Q1022">
            <v>4.2</v>
          </cell>
          <cell r="S1022">
            <v>4.2</v>
          </cell>
          <cell r="U1022">
            <v>4.37</v>
          </cell>
          <cell r="W1022">
            <v>4.38</v>
          </cell>
        </row>
        <row r="1023">
          <cell r="A1023" t="str">
            <v>5 S 01 100 11</v>
          </cell>
          <cell r="B1023" t="str">
            <v>Esc. carga tr. mat 1a c. DMT 400 a 600m c/carreg</v>
          </cell>
          <cell r="E1023" t="str">
            <v>m3</v>
          </cell>
          <cell r="G1023">
            <v>4.03</v>
          </cell>
          <cell r="M1023">
            <v>4.4000000000000004</v>
          </cell>
          <cell r="O1023">
            <v>4.59</v>
          </cell>
          <cell r="Q1023">
            <v>4.45</v>
          </cell>
          <cell r="S1023">
            <v>4.45</v>
          </cell>
          <cell r="U1023">
            <v>4.6399999999999997</v>
          </cell>
          <cell r="W1023">
            <v>4.6500000000000004</v>
          </cell>
        </row>
        <row r="1024">
          <cell r="A1024" t="str">
            <v>5 S 01 100 12</v>
          </cell>
          <cell r="B1024" t="str">
            <v>Esc. carga tr. mat 1a c. DMT 600 a 800m c/carreg</v>
          </cell>
          <cell r="E1024" t="str">
            <v>m3</v>
          </cell>
          <cell r="G1024">
            <v>4.33</v>
          </cell>
          <cell r="M1024">
            <v>4.72</v>
          </cell>
          <cell r="O1024">
            <v>4.92</v>
          </cell>
          <cell r="Q1024">
            <v>4.7699999999999996</v>
          </cell>
          <cell r="S1024">
            <v>4.7699999999999996</v>
          </cell>
          <cell r="U1024">
            <v>4.9800000000000004</v>
          </cell>
          <cell r="W1024">
            <v>4.99</v>
          </cell>
        </row>
        <row r="1025">
          <cell r="A1025" t="str">
            <v>5 S 01 100 13</v>
          </cell>
          <cell r="B1025" t="str">
            <v>Esc. carga tr. mat 1a c. DMT 800 a 1000m c/carreg</v>
          </cell>
          <cell r="E1025" t="str">
            <v>m3</v>
          </cell>
          <cell r="G1025">
            <v>4.57</v>
          </cell>
          <cell r="M1025">
            <v>4.9800000000000004</v>
          </cell>
          <cell r="O1025">
            <v>5.18</v>
          </cell>
          <cell r="Q1025">
            <v>5.0199999999999996</v>
          </cell>
          <cell r="S1025">
            <v>5.0199999999999996</v>
          </cell>
          <cell r="U1025">
            <v>5.26</v>
          </cell>
          <cell r="W1025">
            <v>5.27</v>
          </cell>
        </row>
        <row r="1026">
          <cell r="A1026" t="str">
            <v>5 S 01 100 14</v>
          </cell>
          <cell r="B1026" t="str">
            <v>Esc. carga tr. mat 1a c. DMT 1000 a 1200m c/carreg</v>
          </cell>
          <cell r="E1026" t="str">
            <v>m3</v>
          </cell>
          <cell r="G1026">
            <v>4.8600000000000003</v>
          </cell>
          <cell r="M1026">
            <v>5.3</v>
          </cell>
          <cell r="O1026">
            <v>5.49</v>
          </cell>
          <cell r="Q1026">
            <v>5.33</v>
          </cell>
          <cell r="S1026">
            <v>5.33</v>
          </cell>
          <cell r="U1026">
            <v>5.59</v>
          </cell>
          <cell r="W1026">
            <v>5.6</v>
          </cell>
        </row>
        <row r="1027">
          <cell r="A1027" t="str">
            <v>5 S 01 100 15</v>
          </cell>
          <cell r="B1027" t="str">
            <v>Esc. carga tr. mat 1a c. DMT 1200 a 1400m c/carreg</v>
          </cell>
          <cell r="E1027" t="str">
            <v>m3</v>
          </cell>
          <cell r="G1027">
            <v>5.04</v>
          </cell>
          <cell r="M1027">
            <v>5.49</v>
          </cell>
          <cell r="O1027">
            <v>5.69</v>
          </cell>
          <cell r="Q1027">
            <v>5.51</v>
          </cell>
          <cell r="S1027">
            <v>5.51</v>
          </cell>
          <cell r="U1027">
            <v>5.79</v>
          </cell>
          <cell r="W1027">
            <v>5.8</v>
          </cell>
        </row>
        <row r="1028">
          <cell r="A1028" t="str">
            <v>5 S 01 100 16</v>
          </cell>
          <cell r="B1028" t="str">
            <v>Esc. carga tr. mat 1a c. DMT 1400 a 1600m c/carreg</v>
          </cell>
          <cell r="E1028" t="str">
            <v>m3</v>
          </cell>
          <cell r="G1028">
            <v>5.18</v>
          </cell>
          <cell r="M1028">
            <v>5.64</v>
          </cell>
          <cell r="O1028">
            <v>5.84</v>
          </cell>
          <cell r="Q1028">
            <v>5.65</v>
          </cell>
          <cell r="S1028">
            <v>5.65</v>
          </cell>
          <cell r="U1028">
            <v>5.94</v>
          </cell>
          <cell r="W1028">
            <v>5.96</v>
          </cell>
        </row>
        <row r="1029">
          <cell r="A1029" t="str">
            <v>5 S 01 100 17</v>
          </cell>
          <cell r="B1029" t="str">
            <v>Esc. carga tr. mat 1a c. DMT 1600 a 1800m c/carreg</v>
          </cell>
          <cell r="E1029" t="str">
            <v>m3</v>
          </cell>
          <cell r="G1029">
            <v>5.41</v>
          </cell>
          <cell r="M1029">
            <v>5.88</v>
          </cell>
          <cell r="O1029">
            <v>6.09</v>
          </cell>
          <cell r="Q1029">
            <v>5.89</v>
          </cell>
          <cell r="S1029">
            <v>5.89</v>
          </cell>
          <cell r="U1029">
            <v>6.21</v>
          </cell>
          <cell r="W1029">
            <v>6.22</v>
          </cell>
        </row>
        <row r="1030">
          <cell r="A1030" t="str">
            <v>5 S 01 100 18</v>
          </cell>
          <cell r="B1030" t="str">
            <v>Esc. carga tr. mat 1a c. DMT 1800 a 2000m c/carreg</v>
          </cell>
          <cell r="E1030" t="str">
            <v>m3</v>
          </cell>
          <cell r="G1030">
            <v>5.62</v>
          </cell>
          <cell r="M1030">
            <v>6.12</v>
          </cell>
          <cell r="O1030">
            <v>6.33</v>
          </cell>
          <cell r="Q1030">
            <v>6.13</v>
          </cell>
          <cell r="S1030">
            <v>6.13</v>
          </cell>
          <cell r="U1030">
            <v>6.46</v>
          </cell>
          <cell r="W1030">
            <v>6.47</v>
          </cell>
        </row>
        <row r="1031">
          <cell r="A1031" t="str">
            <v>5 S 01 100 19</v>
          </cell>
          <cell r="B1031" t="str">
            <v>Esc. carga tr. mat 1a c. DMT 2000 a 3000m c/carreg</v>
          </cell>
          <cell r="E1031" t="str">
            <v>m3</v>
          </cell>
          <cell r="G1031">
            <v>6.41</v>
          </cell>
          <cell r="M1031">
            <v>6.98</v>
          </cell>
          <cell r="O1031">
            <v>7.19</v>
          </cell>
          <cell r="Q1031">
            <v>6.96</v>
          </cell>
          <cell r="S1031">
            <v>6.96</v>
          </cell>
          <cell r="U1031">
            <v>7.36</v>
          </cell>
          <cell r="W1031">
            <v>7.37</v>
          </cell>
        </row>
        <row r="1032">
          <cell r="A1032" t="str">
            <v>5 S 01 100 20</v>
          </cell>
          <cell r="B1032" t="str">
            <v>Esc. carga tr. mat 1a c. DMT 3000 a 5000m c/carreg</v>
          </cell>
          <cell r="E1032" t="str">
            <v>m3</v>
          </cell>
          <cell r="G1032">
            <v>8.51</v>
          </cell>
          <cell r="M1032">
            <v>9.25</v>
          </cell>
          <cell r="O1032">
            <v>9.48</v>
          </cell>
          <cell r="Q1032">
            <v>9.17</v>
          </cell>
          <cell r="S1032">
            <v>9.17</v>
          </cell>
          <cell r="U1032">
            <v>9.75</v>
          </cell>
          <cell r="W1032">
            <v>9.76</v>
          </cell>
        </row>
        <row r="1033">
          <cell r="A1033" t="str">
            <v>5 S 01 100 22</v>
          </cell>
          <cell r="B1033" t="str">
            <v>Esc. carga transp. mat 1a cat DMT 50 a 200m c/e</v>
          </cell>
          <cell r="E1033" t="str">
            <v>m3</v>
          </cell>
          <cell r="G1033">
            <v>3.73</v>
          </cell>
          <cell r="M1033">
            <v>3.89</v>
          </cell>
          <cell r="O1033">
            <v>3.89</v>
          </cell>
          <cell r="Q1033">
            <v>3.35</v>
          </cell>
          <cell r="S1033">
            <v>3.35</v>
          </cell>
          <cell r="U1033">
            <v>3.67</v>
          </cell>
          <cell r="W1033">
            <v>3.67</v>
          </cell>
        </row>
        <row r="1034">
          <cell r="A1034" t="str">
            <v>5 S 01 100 23</v>
          </cell>
          <cell r="B1034" t="str">
            <v>Esc. carga transp. mat 1a cat DMT 200 a 400m c/e</v>
          </cell>
          <cell r="E1034" t="str">
            <v>m3</v>
          </cell>
          <cell r="G1034">
            <v>4.08</v>
          </cell>
          <cell r="M1034">
            <v>4.28</v>
          </cell>
          <cell r="O1034">
            <v>4.28</v>
          </cell>
          <cell r="Q1034">
            <v>3.73</v>
          </cell>
          <cell r="S1034">
            <v>3.73</v>
          </cell>
          <cell r="U1034">
            <v>4.07</v>
          </cell>
          <cell r="W1034">
            <v>4.07</v>
          </cell>
        </row>
        <row r="1035">
          <cell r="A1035" t="str">
            <v>5 S 01 100 24</v>
          </cell>
          <cell r="B1035" t="str">
            <v>Esc. carga transp. mat 1a cat DMT 400 a 600m c/e</v>
          </cell>
          <cell r="E1035" t="str">
            <v>m3</v>
          </cell>
          <cell r="G1035">
            <v>4.3</v>
          </cell>
          <cell r="M1035">
            <v>4.5199999999999996</v>
          </cell>
          <cell r="O1035">
            <v>4.5199999999999996</v>
          </cell>
          <cell r="Q1035">
            <v>3.96</v>
          </cell>
          <cell r="S1035">
            <v>3.96</v>
          </cell>
          <cell r="U1035">
            <v>4.33</v>
          </cell>
          <cell r="W1035">
            <v>4.33</v>
          </cell>
        </row>
        <row r="1036">
          <cell r="A1036" t="str">
            <v>5 S 01 100 25</v>
          </cell>
          <cell r="B1036" t="str">
            <v>Esc. carga transp. mat 1a cat DMT 600 a 800m c/e</v>
          </cell>
          <cell r="E1036" t="str">
            <v>m3</v>
          </cell>
          <cell r="G1036">
            <v>4.57</v>
          </cell>
          <cell r="M1036">
            <v>4.8099999999999996</v>
          </cell>
          <cell r="O1036">
            <v>4.82</v>
          </cell>
          <cell r="Q1036">
            <v>4.24</v>
          </cell>
          <cell r="S1036">
            <v>4.24</v>
          </cell>
          <cell r="U1036">
            <v>4.63</v>
          </cell>
          <cell r="W1036">
            <v>4.6399999999999997</v>
          </cell>
        </row>
        <row r="1037">
          <cell r="A1037" t="str">
            <v>5 S 01 100 26</v>
          </cell>
          <cell r="B1037" t="str">
            <v>Esc. carga transp. mat 1a cat DMT 800 a 1000m c/e</v>
          </cell>
          <cell r="E1037" t="str">
            <v>m3</v>
          </cell>
          <cell r="G1037">
            <v>4.8600000000000003</v>
          </cell>
          <cell r="M1037">
            <v>5.12</v>
          </cell>
          <cell r="O1037">
            <v>5.13</v>
          </cell>
          <cell r="Q1037">
            <v>4.55</v>
          </cell>
          <cell r="S1037">
            <v>4.55</v>
          </cell>
          <cell r="U1037">
            <v>4.96</v>
          </cell>
          <cell r="W1037">
            <v>4.96</v>
          </cell>
        </row>
        <row r="1038">
          <cell r="A1038" t="str">
            <v>5 S 01 100 27</v>
          </cell>
          <cell r="B1038" t="str">
            <v>Esc. carga transp. mat 1a cat DMT 1000 a 1200m c/e</v>
          </cell>
          <cell r="E1038" t="str">
            <v>m3</v>
          </cell>
          <cell r="G1038">
            <v>5.0999999999999996</v>
          </cell>
          <cell r="M1038">
            <v>5.38</v>
          </cell>
          <cell r="O1038">
            <v>5.39</v>
          </cell>
          <cell r="Q1038">
            <v>4.8</v>
          </cell>
          <cell r="S1038">
            <v>4.8</v>
          </cell>
          <cell r="U1038">
            <v>5.23</v>
          </cell>
          <cell r="W1038">
            <v>5.23</v>
          </cell>
        </row>
        <row r="1039">
          <cell r="A1039" t="str">
            <v>5 S 01 100 28</v>
          </cell>
          <cell r="B1039" t="str">
            <v>Esc. carga transp. mat 1a cat DMT 1200 a 1400m c/e</v>
          </cell>
          <cell r="E1039" t="str">
            <v>m3</v>
          </cell>
          <cell r="G1039">
            <v>5.29</v>
          </cell>
          <cell r="M1039">
            <v>5.58</v>
          </cell>
          <cell r="O1039">
            <v>5.6</v>
          </cell>
          <cell r="Q1039">
            <v>5</v>
          </cell>
          <cell r="S1039">
            <v>5</v>
          </cell>
          <cell r="U1039">
            <v>5.45</v>
          </cell>
          <cell r="W1039">
            <v>5.45</v>
          </cell>
        </row>
        <row r="1040">
          <cell r="A1040" t="str">
            <v>5 S 01 100 29</v>
          </cell>
          <cell r="B1040" t="str">
            <v>Esc. carga transp. mat 1a cat DMT 1400 a 1600m c/e</v>
          </cell>
          <cell r="E1040" t="str">
            <v>m3</v>
          </cell>
          <cell r="G1040">
            <v>5.53</v>
          </cell>
          <cell r="M1040">
            <v>5.85</v>
          </cell>
          <cell r="O1040">
            <v>5.87</v>
          </cell>
          <cell r="Q1040">
            <v>5.26</v>
          </cell>
          <cell r="S1040">
            <v>5.26</v>
          </cell>
          <cell r="U1040">
            <v>5.73</v>
          </cell>
          <cell r="W1040">
            <v>5.74</v>
          </cell>
        </row>
        <row r="1041">
          <cell r="A1041" t="str">
            <v>5 S 01 100 30</v>
          </cell>
          <cell r="B1041" t="str">
            <v>Esc. carga transp .mat 1a cat DMT 1600 a 1800m c/e</v>
          </cell>
          <cell r="E1041" t="str">
            <v>m3</v>
          </cell>
          <cell r="G1041">
            <v>5.69</v>
          </cell>
          <cell r="M1041">
            <v>6.02</v>
          </cell>
          <cell r="O1041">
            <v>6.04</v>
          </cell>
          <cell r="Q1041">
            <v>5.42</v>
          </cell>
          <cell r="S1041">
            <v>5.42</v>
          </cell>
          <cell r="U1041">
            <v>5.91</v>
          </cell>
          <cell r="W1041">
            <v>5.91</v>
          </cell>
        </row>
        <row r="1042">
          <cell r="A1042" t="str">
            <v>5 S 01 100 31</v>
          </cell>
          <cell r="B1042" t="str">
            <v>Esc. carga transp. mat 1a cat DMT 1800 a 2000m c/e</v>
          </cell>
          <cell r="E1042" t="str">
            <v>m3</v>
          </cell>
          <cell r="G1042">
            <v>5.88</v>
          </cell>
          <cell r="M1042">
            <v>6.23</v>
          </cell>
          <cell r="O1042">
            <v>6.25</v>
          </cell>
          <cell r="Q1042">
            <v>5.62</v>
          </cell>
          <cell r="S1042">
            <v>5.62</v>
          </cell>
          <cell r="U1042">
            <v>6.13</v>
          </cell>
          <cell r="W1042">
            <v>6.13</v>
          </cell>
        </row>
        <row r="1043">
          <cell r="A1043" t="str">
            <v>5 S 01 100 32</v>
          </cell>
          <cell r="B1043" t="str">
            <v>Esc. carga transp. mat 1a cat DMT 2000 a 3000m c/e</v>
          </cell>
          <cell r="E1043" t="str">
            <v>m3</v>
          </cell>
          <cell r="G1043">
            <v>6.66</v>
          </cell>
          <cell r="M1043">
            <v>7.07</v>
          </cell>
          <cell r="O1043">
            <v>7.1</v>
          </cell>
          <cell r="Q1043">
            <v>6.44</v>
          </cell>
          <cell r="S1043">
            <v>6.44</v>
          </cell>
          <cell r="U1043">
            <v>7.01</v>
          </cell>
          <cell r="W1043">
            <v>7.01</v>
          </cell>
        </row>
        <row r="1044">
          <cell r="A1044" t="str">
            <v>5 S 01 100 33</v>
          </cell>
          <cell r="B1044" t="str">
            <v>Esc. carga transp. mat 1a cat DMT 3000 a 5000m c/e</v>
          </cell>
          <cell r="E1044" t="str">
            <v>m3</v>
          </cell>
          <cell r="G1044">
            <v>8.81</v>
          </cell>
          <cell r="M1044">
            <v>9.39</v>
          </cell>
          <cell r="O1044">
            <v>9.44</v>
          </cell>
          <cell r="Q1044">
            <v>8.6999999999999993</v>
          </cell>
          <cell r="S1044">
            <v>8.6999999999999993</v>
          </cell>
          <cell r="U1044">
            <v>9.4600000000000009</v>
          </cell>
          <cell r="W1044">
            <v>9.4600000000000009</v>
          </cell>
        </row>
        <row r="1045">
          <cell r="A1045" t="str">
            <v>5 S 01 101 01</v>
          </cell>
          <cell r="B1045" t="str">
            <v>Esc. carga transp. mat 2a cat DMT 50m</v>
          </cell>
          <cell r="E1045" t="str">
            <v>m3</v>
          </cell>
          <cell r="G1045">
            <v>1.89</v>
          </cell>
          <cell r="M1045">
            <v>2.0099999999999998</v>
          </cell>
          <cell r="O1045">
            <v>2.16</v>
          </cell>
          <cell r="Q1045">
            <v>2.1</v>
          </cell>
          <cell r="S1045">
            <v>2.1</v>
          </cell>
          <cell r="U1045">
            <v>2.1</v>
          </cell>
          <cell r="W1045">
            <v>2.1</v>
          </cell>
        </row>
        <row r="1046">
          <cell r="A1046" t="str">
            <v>5 S 01 101 09</v>
          </cell>
          <cell r="B1046" t="str">
            <v>Esc. carga tr. mat 2a c. DMT 50 a 200m c/carreg</v>
          </cell>
          <cell r="E1046" t="str">
            <v>m3</v>
          </cell>
          <cell r="G1046">
            <v>5.58</v>
          </cell>
          <cell r="M1046">
            <v>6.06</v>
          </cell>
          <cell r="O1046">
            <v>6.39</v>
          </cell>
          <cell r="Q1046">
            <v>6.21</v>
          </cell>
          <cell r="S1046">
            <v>6.21</v>
          </cell>
          <cell r="U1046">
            <v>6.39</v>
          </cell>
          <cell r="W1046">
            <v>6.4</v>
          </cell>
        </row>
        <row r="1047">
          <cell r="A1047" t="str">
            <v>5 S 01 101 10</v>
          </cell>
          <cell r="B1047" t="str">
            <v>Esc. carga tr. mat 2a c. DMT 200 a 400m c/carreg</v>
          </cell>
          <cell r="E1047" t="str">
            <v>m3</v>
          </cell>
          <cell r="G1047">
            <v>6.03</v>
          </cell>
          <cell r="M1047">
            <v>6.55</v>
          </cell>
          <cell r="O1047">
            <v>6.89</v>
          </cell>
          <cell r="Q1047">
            <v>6.69</v>
          </cell>
          <cell r="S1047">
            <v>6.69</v>
          </cell>
          <cell r="U1047">
            <v>6.9</v>
          </cell>
          <cell r="W1047">
            <v>6.92</v>
          </cell>
        </row>
        <row r="1048">
          <cell r="A1048" t="str">
            <v>5 S 01 101 11</v>
          </cell>
          <cell r="B1048" t="str">
            <v>Esc. carga tr. mat 2a c. DMT 400 a 600m c/carreg</v>
          </cell>
          <cell r="E1048" t="str">
            <v>m3</v>
          </cell>
          <cell r="G1048">
            <v>6.29</v>
          </cell>
          <cell r="M1048">
            <v>6.84</v>
          </cell>
          <cell r="O1048">
            <v>7.17</v>
          </cell>
          <cell r="Q1048">
            <v>6.96</v>
          </cell>
          <cell r="S1048">
            <v>6.96</v>
          </cell>
          <cell r="U1048">
            <v>7.2</v>
          </cell>
          <cell r="W1048">
            <v>7.22</v>
          </cell>
        </row>
        <row r="1049">
          <cell r="A1049" t="str">
            <v>5 S 01 101 12</v>
          </cell>
          <cell r="B1049" t="str">
            <v>Esc. carga tr. mat 2a c. DMT 600 a 800m c/carreg</v>
          </cell>
          <cell r="E1049" t="str">
            <v>m3</v>
          </cell>
          <cell r="G1049">
            <v>6.7</v>
          </cell>
          <cell r="M1049">
            <v>7.28</v>
          </cell>
          <cell r="O1049">
            <v>7.62</v>
          </cell>
          <cell r="Q1049">
            <v>7.4</v>
          </cell>
          <cell r="S1049">
            <v>7.4</v>
          </cell>
          <cell r="U1049">
            <v>7.67</v>
          </cell>
          <cell r="W1049">
            <v>7.68</v>
          </cell>
        </row>
        <row r="1050">
          <cell r="A1050" t="str">
            <v>5 S 01 101 13</v>
          </cell>
          <cell r="B1050" t="str">
            <v>Esc. carga tr. mat 2a c. DMT 800 a 1000m c/carreg</v>
          </cell>
          <cell r="E1050" t="str">
            <v>m3</v>
          </cell>
          <cell r="G1050">
            <v>6.99</v>
          </cell>
          <cell r="M1050">
            <v>7.59</v>
          </cell>
          <cell r="O1050">
            <v>7.93</v>
          </cell>
          <cell r="Q1050">
            <v>7.7</v>
          </cell>
          <cell r="S1050">
            <v>7.7</v>
          </cell>
          <cell r="U1050">
            <v>7.99</v>
          </cell>
          <cell r="W1050">
            <v>8.01</v>
          </cell>
        </row>
        <row r="1051">
          <cell r="A1051" t="str">
            <v>5 S 01 101 14</v>
          </cell>
          <cell r="B1051" t="str">
            <v>Esc. carga tr. mat 2a c. DMT 1000 a 1200m c/carreg</v>
          </cell>
          <cell r="E1051" t="str">
            <v>m3</v>
          </cell>
          <cell r="G1051">
            <v>7.17</v>
          </cell>
          <cell r="M1051">
            <v>7.78</v>
          </cell>
          <cell r="O1051">
            <v>8.1300000000000008</v>
          </cell>
          <cell r="Q1051">
            <v>7.89</v>
          </cell>
          <cell r="S1051">
            <v>7.89</v>
          </cell>
          <cell r="U1051">
            <v>8.1999999999999993</v>
          </cell>
          <cell r="W1051">
            <v>8.2200000000000006</v>
          </cell>
        </row>
        <row r="1052">
          <cell r="A1052" t="str">
            <v>5 S 01 101 15</v>
          </cell>
          <cell r="B1052" t="str">
            <v>Esc. carga tr. mat 2a c. DMT 1200 a 1400m c/carreg</v>
          </cell>
          <cell r="E1052" t="str">
            <v>m3</v>
          </cell>
          <cell r="G1052">
            <v>7.46</v>
          </cell>
          <cell r="M1052">
            <v>8.1</v>
          </cell>
          <cell r="O1052">
            <v>8.4499999999999993</v>
          </cell>
          <cell r="Q1052">
            <v>8.19</v>
          </cell>
          <cell r="S1052">
            <v>8.19</v>
          </cell>
          <cell r="U1052">
            <v>8.5299999999999994</v>
          </cell>
          <cell r="W1052">
            <v>8.5500000000000007</v>
          </cell>
        </row>
        <row r="1053">
          <cell r="A1053" t="str">
            <v>5 S 01 101 16</v>
          </cell>
          <cell r="B1053" t="str">
            <v>Esc. carga tr. mat 2a c. DMT 1400 a 1600m c/carreg</v>
          </cell>
          <cell r="E1053" t="str">
            <v>m3</v>
          </cell>
          <cell r="G1053">
            <v>7.7</v>
          </cell>
          <cell r="M1053">
            <v>8.36</v>
          </cell>
          <cell r="O1053">
            <v>8.7100000000000009</v>
          </cell>
          <cell r="Q1053">
            <v>8.4499999999999993</v>
          </cell>
          <cell r="S1053">
            <v>8.4499999999999993</v>
          </cell>
          <cell r="U1053">
            <v>8.8000000000000007</v>
          </cell>
          <cell r="W1053">
            <v>8.82</v>
          </cell>
        </row>
        <row r="1054">
          <cell r="A1054" t="str">
            <v>5 S 01 101 17</v>
          </cell>
          <cell r="B1054" t="str">
            <v>Esc. carga tr. mat 2a c. DMT 1600 a 1800m c/carreg</v>
          </cell>
          <cell r="E1054" t="str">
            <v>m3</v>
          </cell>
          <cell r="G1054">
            <v>7.84</v>
          </cell>
          <cell r="M1054">
            <v>8.51</v>
          </cell>
          <cell r="O1054">
            <v>8.86</v>
          </cell>
          <cell r="Q1054">
            <v>8.59</v>
          </cell>
          <cell r="S1054">
            <v>8.59</v>
          </cell>
          <cell r="U1054">
            <v>8.9600000000000009</v>
          </cell>
          <cell r="W1054">
            <v>8.98</v>
          </cell>
        </row>
        <row r="1055">
          <cell r="A1055" t="str">
            <v>5 S 01 101 18</v>
          </cell>
          <cell r="B1055" t="str">
            <v>Esc. carga tr. mat 2a c. DMT 1800 a 2000m c/carreg</v>
          </cell>
          <cell r="E1055" t="str">
            <v>m3</v>
          </cell>
          <cell r="G1055">
            <v>8.19</v>
          </cell>
          <cell r="M1055">
            <v>8.89</v>
          </cell>
          <cell r="O1055">
            <v>9.25</v>
          </cell>
          <cell r="Q1055">
            <v>8.9600000000000009</v>
          </cell>
          <cell r="S1055">
            <v>8.9600000000000009</v>
          </cell>
          <cell r="U1055">
            <v>9.36</v>
          </cell>
          <cell r="W1055">
            <v>9.3800000000000008</v>
          </cell>
        </row>
        <row r="1056">
          <cell r="A1056" t="str">
            <v>5 S 01 101 19</v>
          </cell>
          <cell r="B1056" t="str">
            <v>Esc. carga tr. mat 2a c. DMT 2000 a 3000m c/carreg</v>
          </cell>
          <cell r="E1056" t="str">
            <v>m3</v>
          </cell>
          <cell r="G1056">
            <v>9.08</v>
          </cell>
          <cell r="M1056">
            <v>9.86</v>
          </cell>
          <cell r="O1056">
            <v>10.220000000000001</v>
          </cell>
          <cell r="Q1056">
            <v>9.9</v>
          </cell>
          <cell r="S1056">
            <v>9.9</v>
          </cell>
          <cell r="U1056">
            <v>10.38</v>
          </cell>
          <cell r="W1056">
            <v>10.4</v>
          </cell>
        </row>
        <row r="1057">
          <cell r="A1057" t="str">
            <v>5 S 01 101 20</v>
          </cell>
          <cell r="B1057" t="str">
            <v>Esc. carga tr. mat 2a c. DMT 3000 a 5000m c/carreg</v>
          </cell>
          <cell r="E1057" t="str">
            <v>m3</v>
          </cell>
          <cell r="G1057">
            <v>11.46</v>
          </cell>
          <cell r="M1057">
            <v>12.43</v>
          </cell>
          <cell r="O1057">
            <v>12.81</v>
          </cell>
          <cell r="Q1057">
            <v>12.4</v>
          </cell>
          <cell r="S1057">
            <v>12.4</v>
          </cell>
          <cell r="U1057">
            <v>13.09</v>
          </cell>
          <cell r="W1057">
            <v>13.11</v>
          </cell>
        </row>
        <row r="1058">
          <cell r="A1058" t="str">
            <v>5 S 01 101 22</v>
          </cell>
          <cell r="B1058" t="str">
            <v>Esc. carga transp. mat 2a cat DMT 50 a 200m c/e</v>
          </cell>
          <cell r="E1058" t="str">
            <v>m3</v>
          </cell>
          <cell r="G1058">
            <v>5.24</v>
          </cell>
          <cell r="M1058">
            <v>5.45</v>
          </cell>
          <cell r="O1058">
            <v>5.46</v>
          </cell>
          <cell r="Q1058">
            <v>4.6500000000000004</v>
          </cell>
          <cell r="S1058">
            <v>4.6500000000000004</v>
          </cell>
          <cell r="U1058">
            <v>5.0999999999999996</v>
          </cell>
          <cell r="W1058">
            <v>5.0999999999999996</v>
          </cell>
        </row>
        <row r="1059">
          <cell r="A1059" t="str">
            <v>5 S 01 101 23</v>
          </cell>
          <cell r="B1059" t="str">
            <v>Esc. carga transp. mat 2a cat DMT 200 a 400m c/e</v>
          </cell>
          <cell r="E1059" t="str">
            <v>m3</v>
          </cell>
          <cell r="G1059">
            <v>5.58</v>
          </cell>
          <cell r="M1059">
            <v>5.82</v>
          </cell>
          <cell r="O1059">
            <v>5.83</v>
          </cell>
          <cell r="Q1059">
            <v>5.01</v>
          </cell>
          <cell r="S1059">
            <v>5.01</v>
          </cell>
          <cell r="U1059">
            <v>5.48</v>
          </cell>
          <cell r="W1059">
            <v>5.48</v>
          </cell>
        </row>
        <row r="1060">
          <cell r="A1060" t="str">
            <v>5 S 01 101 24</v>
          </cell>
          <cell r="B1060" t="str">
            <v>Esc. carga transp. mat 2a cat DMT 400 a 600m c/e</v>
          </cell>
          <cell r="E1060" t="str">
            <v>m3</v>
          </cell>
          <cell r="G1060">
            <v>5.96</v>
          </cell>
          <cell r="M1060">
            <v>6.24</v>
          </cell>
          <cell r="O1060">
            <v>6.26</v>
          </cell>
          <cell r="Q1060">
            <v>5.42</v>
          </cell>
          <cell r="S1060">
            <v>5.42</v>
          </cell>
          <cell r="U1060">
            <v>5.92</v>
          </cell>
          <cell r="W1060">
            <v>5.93</v>
          </cell>
        </row>
        <row r="1061">
          <cell r="A1061" t="str">
            <v>5 S 01 101 25</v>
          </cell>
          <cell r="B1061" t="str">
            <v>Esc. carga transp. mat 2a cat DMT 600 a 800m c/e</v>
          </cell>
          <cell r="E1061" t="str">
            <v>m3</v>
          </cell>
          <cell r="G1061">
            <v>6.31</v>
          </cell>
          <cell r="M1061">
            <v>6.62</v>
          </cell>
          <cell r="O1061">
            <v>6.63</v>
          </cell>
          <cell r="Q1061">
            <v>5.79</v>
          </cell>
          <cell r="S1061">
            <v>5.79</v>
          </cell>
          <cell r="U1061">
            <v>6.32</v>
          </cell>
          <cell r="W1061">
            <v>6.32</v>
          </cell>
        </row>
        <row r="1062">
          <cell r="A1062" t="str">
            <v>5 S 01 101 26</v>
          </cell>
          <cell r="B1062" t="str">
            <v>Esc. carga transp. mat 2a cat DMT 800 a 1000m c/e</v>
          </cell>
          <cell r="E1062" t="str">
            <v>m3</v>
          </cell>
          <cell r="G1062">
            <v>6.56</v>
          </cell>
          <cell r="M1062">
            <v>6.89</v>
          </cell>
          <cell r="O1062">
            <v>6.91</v>
          </cell>
          <cell r="Q1062">
            <v>6.05</v>
          </cell>
          <cell r="S1062">
            <v>6.05</v>
          </cell>
          <cell r="U1062">
            <v>6.6</v>
          </cell>
          <cell r="W1062">
            <v>6.61</v>
          </cell>
        </row>
        <row r="1063">
          <cell r="A1063" t="str">
            <v>5 S 01 101 27</v>
          </cell>
          <cell r="B1063" t="str">
            <v>Esc. carga transp. mat 2a cat DMT 1000 a 1200m c/e</v>
          </cell>
          <cell r="E1063" t="str">
            <v>m3</v>
          </cell>
          <cell r="G1063">
            <v>6.87</v>
          </cell>
          <cell r="M1063">
            <v>7.22</v>
          </cell>
          <cell r="O1063">
            <v>7.24</v>
          </cell>
          <cell r="Q1063">
            <v>6.37</v>
          </cell>
          <cell r="S1063">
            <v>6.37</v>
          </cell>
          <cell r="U1063">
            <v>6.95</v>
          </cell>
          <cell r="W1063">
            <v>6.96</v>
          </cell>
        </row>
        <row r="1064">
          <cell r="A1064" t="str">
            <v>5 S 01 101 28</v>
          </cell>
          <cell r="B1064" t="str">
            <v>Esc. carga transp. mat 2a cat DMT 1200 a 1400m c/e</v>
          </cell>
          <cell r="E1064" t="str">
            <v>m3</v>
          </cell>
          <cell r="G1064">
            <v>7.23</v>
          </cell>
          <cell r="M1064">
            <v>7.61</v>
          </cell>
          <cell r="O1064">
            <v>7.64</v>
          </cell>
          <cell r="Q1064">
            <v>6.76</v>
          </cell>
          <cell r="S1064">
            <v>6.76</v>
          </cell>
          <cell r="U1064">
            <v>7.36</v>
          </cell>
          <cell r="W1064">
            <v>7.37</v>
          </cell>
        </row>
        <row r="1065">
          <cell r="A1065" t="str">
            <v>5 S 01 101 29</v>
          </cell>
          <cell r="B1065" t="str">
            <v>Esc. carga transp. mat 2a cat DMT 1400 a 1600m c/e</v>
          </cell>
          <cell r="E1065" t="str">
            <v>m3</v>
          </cell>
          <cell r="G1065">
            <v>7.42</v>
          </cell>
          <cell r="M1065">
            <v>7.82</v>
          </cell>
          <cell r="O1065">
            <v>7.85</v>
          </cell>
          <cell r="Q1065">
            <v>6.96</v>
          </cell>
          <cell r="S1065">
            <v>6.96</v>
          </cell>
          <cell r="U1065">
            <v>7.58</v>
          </cell>
          <cell r="W1065">
            <v>7.59</v>
          </cell>
        </row>
        <row r="1066">
          <cell r="A1066" t="str">
            <v>5 S 01 101 30</v>
          </cell>
          <cell r="B1066" t="str">
            <v>Esc. carga transp. mat 2a cat DMT 1600 a 1800m c/e</v>
          </cell>
          <cell r="E1066" t="str">
            <v>m3</v>
          </cell>
          <cell r="G1066">
            <v>7.57</v>
          </cell>
          <cell r="M1066">
            <v>7.98</v>
          </cell>
          <cell r="O1066">
            <v>8.01</v>
          </cell>
          <cell r="Q1066">
            <v>7.11</v>
          </cell>
          <cell r="S1066">
            <v>7.11</v>
          </cell>
          <cell r="U1066">
            <v>7.75</v>
          </cell>
          <cell r="W1066">
            <v>7.76</v>
          </cell>
        </row>
        <row r="1067">
          <cell r="A1067" t="str">
            <v>5 S 01 101 31</v>
          </cell>
          <cell r="B1067" t="str">
            <v>Esc. carga transp. mat 2a cat DMT 1800 a 2000m c/e</v>
          </cell>
          <cell r="E1067" t="str">
            <v>m3</v>
          </cell>
          <cell r="G1067">
            <v>7.9</v>
          </cell>
          <cell r="M1067">
            <v>8.33</v>
          </cell>
          <cell r="O1067">
            <v>8.36</v>
          </cell>
          <cell r="Q1067">
            <v>7.45</v>
          </cell>
          <cell r="S1067">
            <v>7.45</v>
          </cell>
          <cell r="U1067">
            <v>8.1199999999999992</v>
          </cell>
          <cell r="W1067">
            <v>8.1300000000000008</v>
          </cell>
        </row>
        <row r="1068">
          <cell r="A1068" t="str">
            <v>5 S 01 101 32</v>
          </cell>
          <cell r="B1068" t="str">
            <v>Esc. carga transp. mat 2a cat DMT 2000 a 3000m c/e</v>
          </cell>
          <cell r="E1068" t="str">
            <v>m3</v>
          </cell>
          <cell r="G1068">
            <v>8.85</v>
          </cell>
          <cell r="M1068">
            <v>9.36</v>
          </cell>
          <cell r="O1068">
            <v>9.41</v>
          </cell>
          <cell r="Q1068">
            <v>8.4600000000000009</v>
          </cell>
          <cell r="S1068">
            <v>8.4600000000000009</v>
          </cell>
          <cell r="U1068">
            <v>9.2100000000000009</v>
          </cell>
          <cell r="W1068">
            <v>9.2200000000000006</v>
          </cell>
        </row>
        <row r="1069">
          <cell r="A1069" t="str">
            <v>5 S 01 101 33</v>
          </cell>
          <cell r="B1069" t="str">
            <v>Esc. carga transp. mat 2a cat DMT 3000 a 5000m c/e</v>
          </cell>
          <cell r="E1069" t="str">
            <v>m3</v>
          </cell>
          <cell r="G1069">
            <v>11.22</v>
          </cell>
          <cell r="M1069">
            <v>11.93</v>
          </cell>
          <cell r="O1069">
            <v>12</v>
          </cell>
          <cell r="Q1069">
            <v>10.96</v>
          </cell>
          <cell r="S1069">
            <v>10.96</v>
          </cell>
          <cell r="U1069">
            <v>11.91</v>
          </cell>
          <cell r="W1069">
            <v>11.92</v>
          </cell>
        </row>
        <row r="1070">
          <cell r="A1070" t="str">
            <v>5 S 01 102 01</v>
          </cell>
          <cell r="B1070" t="str">
            <v>Esc. carga transp. mat 3a cat DMT até 50m</v>
          </cell>
          <cell r="E1070" t="str">
            <v>m3</v>
          </cell>
          <cell r="G1070">
            <v>17.010000000000002</v>
          </cell>
          <cell r="M1070">
            <v>18.600000000000001</v>
          </cell>
          <cell r="O1070">
            <v>19.3</v>
          </cell>
          <cell r="Q1070">
            <v>18.73</v>
          </cell>
          <cell r="S1070">
            <v>20.89</v>
          </cell>
          <cell r="U1070">
            <v>20.67</v>
          </cell>
          <cell r="W1070">
            <v>20.66</v>
          </cell>
        </row>
        <row r="1071">
          <cell r="A1071" t="str">
            <v>5 S 01 102 02</v>
          </cell>
          <cell r="B1071" t="str">
            <v>Esc. carga transp. mat 3a cat DMT 50 a 200m</v>
          </cell>
          <cell r="E1071" t="str">
            <v>m3</v>
          </cell>
          <cell r="G1071">
            <v>19.05</v>
          </cell>
          <cell r="M1071">
            <v>21.02</v>
          </cell>
          <cell r="O1071">
            <v>21.71</v>
          </cell>
          <cell r="Q1071">
            <v>21.04</v>
          </cell>
          <cell r="S1071">
            <v>23.2</v>
          </cell>
          <cell r="U1071">
            <v>23.32</v>
          </cell>
          <cell r="W1071">
            <v>23.35</v>
          </cell>
        </row>
        <row r="1072">
          <cell r="A1072" t="str">
            <v>5 S 01 102 03</v>
          </cell>
          <cell r="B1072" t="str">
            <v>Esc. carga transp. mat 3a cat DMT 200 a 400m</v>
          </cell>
          <cell r="E1072" t="str">
            <v>m3</v>
          </cell>
          <cell r="G1072">
            <v>19.63</v>
          </cell>
          <cell r="M1072">
            <v>21.67</v>
          </cell>
          <cell r="O1072">
            <v>22.35</v>
          </cell>
          <cell r="Q1072">
            <v>21.66</v>
          </cell>
          <cell r="S1072">
            <v>23.82</v>
          </cell>
          <cell r="U1072">
            <v>24</v>
          </cell>
          <cell r="W1072">
            <v>24.03</v>
          </cell>
        </row>
        <row r="1073">
          <cell r="A1073" t="str">
            <v>5 S 01 102 04</v>
          </cell>
          <cell r="B1073" t="str">
            <v>Esc. carga transp. mat 3a cat DMT 400 a 600m</v>
          </cell>
          <cell r="E1073" t="str">
            <v>m3</v>
          </cell>
          <cell r="G1073">
            <v>20.309999999999999</v>
          </cell>
          <cell r="M1073">
            <v>22.44</v>
          </cell>
          <cell r="O1073">
            <v>23.12</v>
          </cell>
          <cell r="Q1073">
            <v>22.42</v>
          </cell>
          <cell r="S1073">
            <v>24.57</v>
          </cell>
          <cell r="U1073">
            <v>24.79</v>
          </cell>
          <cell r="W1073">
            <v>24.82</v>
          </cell>
        </row>
        <row r="1074">
          <cell r="A1074" t="str">
            <v>5 S 01 102 05</v>
          </cell>
          <cell r="B1074" t="str">
            <v>Esc. carga transp. mat 3a cat DMT 600 a 800m</v>
          </cell>
          <cell r="E1074" t="str">
            <v>m3</v>
          </cell>
          <cell r="G1074">
            <v>20.93</v>
          </cell>
          <cell r="M1074">
            <v>23.12</v>
          </cell>
          <cell r="O1074">
            <v>23.81</v>
          </cell>
          <cell r="Q1074">
            <v>23.08</v>
          </cell>
          <cell r="S1074">
            <v>25.24</v>
          </cell>
          <cell r="U1074">
            <v>25.52</v>
          </cell>
          <cell r="W1074">
            <v>25.55</v>
          </cell>
        </row>
        <row r="1075">
          <cell r="A1075" t="str">
            <v>5 S 01 102 06</v>
          </cell>
          <cell r="B1075" t="str">
            <v>Esc. carga transp. mat 3a cat DMT 800 a 1000m</v>
          </cell>
          <cell r="E1075" t="str">
            <v>m3</v>
          </cell>
          <cell r="G1075">
            <v>21.32</v>
          </cell>
          <cell r="M1075">
            <v>23.55</v>
          </cell>
          <cell r="O1075">
            <v>24.25</v>
          </cell>
          <cell r="Q1075">
            <v>23.5</v>
          </cell>
          <cell r="S1075">
            <v>25.65</v>
          </cell>
          <cell r="U1075">
            <v>25.97</v>
          </cell>
          <cell r="W1075">
            <v>26.01</v>
          </cell>
        </row>
        <row r="1076">
          <cell r="A1076" t="str">
            <v>5 S 01 102 07</v>
          </cell>
          <cell r="B1076" t="str">
            <v>Esc. carga transp. mat 3a cat DMT 1000 a 1200m</v>
          </cell>
          <cell r="E1076" t="str">
            <v>m3</v>
          </cell>
          <cell r="G1076">
            <v>21.71</v>
          </cell>
          <cell r="M1076">
            <v>23.98</v>
          </cell>
          <cell r="O1076">
            <v>24.68</v>
          </cell>
          <cell r="Q1076">
            <v>23.91</v>
          </cell>
          <cell r="S1076">
            <v>26.06</v>
          </cell>
          <cell r="U1076">
            <v>26.43</v>
          </cell>
          <cell r="W1076">
            <v>26.47</v>
          </cell>
        </row>
        <row r="1077">
          <cell r="A1077" t="str">
            <v>5 S 01 510 00</v>
          </cell>
          <cell r="B1077" t="str">
            <v>Compactação de aterros a 95% proctor normal</v>
          </cell>
          <cell r="E1077" t="str">
            <v>m3</v>
          </cell>
          <cell r="G1077">
            <v>1.5</v>
          </cell>
          <cell r="M1077">
            <v>1.67</v>
          </cell>
          <cell r="O1077">
            <v>1.7</v>
          </cell>
          <cell r="Q1077">
            <v>1.65</v>
          </cell>
          <cell r="S1077">
            <v>1.65</v>
          </cell>
          <cell r="U1077">
            <v>1.73</v>
          </cell>
          <cell r="W1077">
            <v>1.75</v>
          </cell>
        </row>
        <row r="1078">
          <cell r="A1078" t="str">
            <v>5 S 01 511 00</v>
          </cell>
          <cell r="B1078" t="str">
            <v>Compactação de aterros a 100% proctor normal</v>
          </cell>
          <cell r="E1078" t="str">
            <v>m3</v>
          </cell>
          <cell r="G1078">
            <v>1.78</v>
          </cell>
          <cell r="M1078">
            <v>1.99</v>
          </cell>
          <cell r="O1078">
            <v>2.02</v>
          </cell>
          <cell r="Q1078">
            <v>1.96</v>
          </cell>
          <cell r="S1078">
            <v>1.96</v>
          </cell>
          <cell r="U1078">
            <v>2.0699999999999998</v>
          </cell>
          <cell r="W1078">
            <v>2.09</v>
          </cell>
        </row>
        <row r="1079">
          <cell r="A1079" t="str">
            <v>5 S 01 513 01</v>
          </cell>
          <cell r="B1079" t="str">
            <v>Compactação de material de "bota-fora"</v>
          </cell>
          <cell r="E1079" t="str">
            <v>m3</v>
          </cell>
          <cell r="G1079">
            <v>1.1499999999999999</v>
          </cell>
          <cell r="M1079">
            <v>1.28</v>
          </cell>
          <cell r="O1079">
            <v>1.3</v>
          </cell>
          <cell r="Q1079">
            <v>1.26</v>
          </cell>
          <cell r="S1079">
            <v>1.26</v>
          </cell>
          <cell r="U1079">
            <v>1.32</v>
          </cell>
          <cell r="W1079">
            <v>1.33</v>
          </cell>
        </row>
        <row r="1080">
          <cell r="A1080" t="str">
            <v>5 S 02 100 00</v>
          </cell>
          <cell r="B1080" t="str">
            <v>Reforço do subleito</v>
          </cell>
          <cell r="E1080" t="str">
            <v>m3</v>
          </cell>
          <cell r="G1080">
            <v>7.62</v>
          </cell>
          <cell r="M1080">
            <v>8.16</v>
          </cell>
          <cell r="O1080">
            <v>8.57</v>
          </cell>
          <cell r="Q1080">
            <v>8.3800000000000008</v>
          </cell>
          <cell r="S1080">
            <v>8.3800000000000008</v>
          </cell>
          <cell r="U1080">
            <v>8.64</v>
          </cell>
          <cell r="W1080">
            <v>8.7100000000000009</v>
          </cell>
        </row>
        <row r="1081">
          <cell r="A1081" t="str">
            <v>5 S 02 110 00</v>
          </cell>
          <cell r="B1081" t="str">
            <v>Regularização do subleito</v>
          </cell>
          <cell r="E1081" t="str">
            <v>m2</v>
          </cell>
          <cell r="G1081">
            <v>0.46</v>
          </cell>
          <cell r="M1081">
            <v>0.52</v>
          </cell>
          <cell r="O1081">
            <v>0.53</v>
          </cell>
          <cell r="Q1081">
            <v>0.51</v>
          </cell>
          <cell r="S1081">
            <v>0.51</v>
          </cell>
          <cell r="U1081">
            <v>0.53</v>
          </cell>
          <cell r="W1081">
            <v>0.54</v>
          </cell>
        </row>
        <row r="1082">
          <cell r="A1082" t="str">
            <v>5 S 02 110 01</v>
          </cell>
          <cell r="B1082" t="str">
            <v>Regul. subleito c/ fresa. corte contr. aut. greide</v>
          </cell>
          <cell r="E1082" t="str">
            <v>m2</v>
          </cell>
          <cell r="G1082">
            <v>0.77</v>
          </cell>
          <cell r="M1082">
            <v>0.83</v>
          </cell>
          <cell r="O1082">
            <v>0.83</v>
          </cell>
          <cell r="Q1082">
            <v>0.81</v>
          </cell>
          <cell r="S1082">
            <v>0.81</v>
          </cell>
          <cell r="U1082">
            <v>0.78</v>
          </cell>
          <cell r="W1082">
            <v>0.78</v>
          </cell>
        </row>
        <row r="1083">
          <cell r="A1083" t="str">
            <v>5 S 02 200 00</v>
          </cell>
          <cell r="B1083" t="str">
            <v>Sub-base solo estabilizado granul. s/ mistura</v>
          </cell>
          <cell r="E1083" t="str">
            <v>m3</v>
          </cell>
          <cell r="G1083">
            <v>7.62</v>
          </cell>
          <cell r="M1083">
            <v>8.16</v>
          </cell>
          <cell r="O1083">
            <v>8.57</v>
          </cell>
          <cell r="Q1083">
            <v>8.3800000000000008</v>
          </cell>
          <cell r="S1083">
            <v>8.3800000000000008</v>
          </cell>
          <cell r="U1083">
            <v>8.64</v>
          </cell>
          <cell r="W1083">
            <v>8.7100000000000009</v>
          </cell>
        </row>
        <row r="1084">
          <cell r="A1084" t="str">
            <v>5 S 02 200 01</v>
          </cell>
          <cell r="B1084" t="str">
            <v>Base solo estabilizado granul. s/ mistura</v>
          </cell>
          <cell r="E1084" t="str">
            <v>m3</v>
          </cell>
          <cell r="G1084">
            <v>7.62</v>
          </cell>
          <cell r="M1084">
            <v>8.16</v>
          </cell>
          <cell r="O1084">
            <v>8.57</v>
          </cell>
          <cell r="Q1084">
            <v>8.3800000000000008</v>
          </cell>
          <cell r="S1084">
            <v>8.3800000000000008</v>
          </cell>
          <cell r="U1084">
            <v>8.64</v>
          </cell>
          <cell r="W1084">
            <v>8.7100000000000009</v>
          </cell>
        </row>
        <row r="1085">
          <cell r="A1085" t="str">
            <v>5 S 02 201 00</v>
          </cell>
          <cell r="B1085" t="str">
            <v>Recomposição camada de base s/ adição de material</v>
          </cell>
          <cell r="E1085" t="str">
            <v>m2</v>
          </cell>
          <cell r="G1085">
            <v>0.46</v>
          </cell>
          <cell r="M1085">
            <v>0.52</v>
          </cell>
          <cell r="O1085">
            <v>0.53</v>
          </cell>
          <cell r="Q1085">
            <v>0.51</v>
          </cell>
          <cell r="S1085">
            <v>0.51</v>
          </cell>
          <cell r="U1085">
            <v>0.53</v>
          </cell>
          <cell r="W1085">
            <v>0.54</v>
          </cell>
        </row>
        <row r="1086">
          <cell r="A1086" t="str">
            <v>5 S 02 210 00</v>
          </cell>
          <cell r="B1086" t="str">
            <v>Sub-base estabiliz. granul. c/ mist. solo na pista</v>
          </cell>
          <cell r="E1086" t="str">
            <v>m3</v>
          </cell>
          <cell r="G1086">
            <v>8.06</v>
          </cell>
          <cell r="M1086">
            <v>8.6300000000000008</v>
          </cell>
          <cell r="O1086">
            <v>9.07</v>
          </cell>
          <cell r="Q1086">
            <v>8.86</v>
          </cell>
          <cell r="S1086">
            <v>8.86</v>
          </cell>
          <cell r="U1086">
            <v>9.14</v>
          </cell>
          <cell r="W1086">
            <v>9.2100000000000009</v>
          </cell>
        </row>
        <row r="1087">
          <cell r="A1087" t="str">
            <v>5 S 02 210 01</v>
          </cell>
          <cell r="B1087" t="str">
            <v>Sub-base estab. granul.c/mist. solo-areia na pista</v>
          </cell>
          <cell r="E1087" t="str">
            <v>m3</v>
          </cell>
          <cell r="G1087">
            <v>9.2200000000000006</v>
          </cell>
          <cell r="M1087">
            <v>9.89</v>
          </cell>
          <cell r="O1087">
            <v>10.43</v>
          </cell>
          <cell r="Q1087">
            <v>10.210000000000001</v>
          </cell>
          <cell r="S1087">
            <v>10.210000000000001</v>
          </cell>
          <cell r="U1087">
            <v>10.49</v>
          </cell>
          <cell r="W1087">
            <v>10.57</v>
          </cell>
        </row>
        <row r="1088">
          <cell r="A1088" t="str">
            <v>5 S 02 210 02</v>
          </cell>
          <cell r="B1088" t="str">
            <v>Base estabiliz.granul.c/ mist. solo areia na pista</v>
          </cell>
          <cell r="E1088" t="str">
            <v>m3</v>
          </cell>
          <cell r="G1088">
            <v>9.2200000000000006</v>
          </cell>
          <cell r="M1088">
            <v>9.89</v>
          </cell>
          <cell r="O1088">
            <v>10.43</v>
          </cell>
          <cell r="Q1088">
            <v>10.210000000000001</v>
          </cell>
          <cell r="S1088">
            <v>10.210000000000001</v>
          </cell>
          <cell r="U1088">
            <v>10.49</v>
          </cell>
          <cell r="W1088">
            <v>10.57</v>
          </cell>
        </row>
        <row r="1089">
          <cell r="A1089" t="str">
            <v>5 S 02 220 00</v>
          </cell>
          <cell r="B1089" t="str">
            <v>Base estabilizada granul. c/ mistura solo-brita</v>
          </cell>
          <cell r="E1089" t="str">
            <v>m3</v>
          </cell>
          <cell r="G1089">
            <v>24.16</v>
          </cell>
          <cell r="M1089">
            <v>26.7</v>
          </cell>
          <cell r="O1089">
            <v>27.52</v>
          </cell>
          <cell r="Q1089">
            <v>26.84</v>
          </cell>
          <cell r="S1089">
            <v>27.63</v>
          </cell>
          <cell r="U1089">
            <v>27.94</v>
          </cell>
          <cell r="W1089">
            <v>28.11</v>
          </cell>
        </row>
        <row r="1090">
          <cell r="A1090" t="str">
            <v>5 S 02 230 00</v>
          </cell>
          <cell r="B1090" t="str">
            <v>Base de brita graduada</v>
          </cell>
          <cell r="E1090" t="str">
            <v>m3</v>
          </cell>
          <cell r="G1090">
            <v>37.76</v>
          </cell>
          <cell r="M1090">
            <v>42.45</v>
          </cell>
          <cell r="O1090">
            <v>43.43</v>
          </cell>
          <cell r="Q1090">
            <v>42.37</v>
          </cell>
          <cell r="S1090">
            <v>44.33</v>
          </cell>
          <cell r="U1090">
            <v>44.67</v>
          </cell>
          <cell r="W1090">
            <v>44.82</v>
          </cell>
        </row>
        <row r="1091">
          <cell r="A1091" t="str">
            <v>5 S 02 230 01</v>
          </cell>
          <cell r="B1091" t="str">
            <v>Base brita grad.c/distr.agreg. contr. autom.greide</v>
          </cell>
          <cell r="E1091" t="str">
            <v>m3</v>
          </cell>
          <cell r="G1091">
            <v>38.92</v>
          </cell>
          <cell r="M1091">
            <v>43.59</v>
          </cell>
          <cell r="O1091">
            <v>44.54</v>
          </cell>
          <cell r="Q1091">
            <v>43.48</v>
          </cell>
          <cell r="S1091">
            <v>45.44</v>
          </cell>
          <cell r="U1091">
            <v>45.52</v>
          </cell>
          <cell r="W1091">
            <v>45.66</v>
          </cell>
        </row>
        <row r="1092">
          <cell r="A1092" t="str">
            <v>5 S 02 231 00</v>
          </cell>
          <cell r="B1092" t="str">
            <v>Base de macadame hidraúlico</v>
          </cell>
          <cell r="E1092" t="str">
            <v>m3</v>
          </cell>
          <cell r="G1092">
            <v>33.340000000000003</v>
          </cell>
          <cell r="M1092">
            <v>37.42</v>
          </cell>
          <cell r="O1092">
            <v>38.22</v>
          </cell>
          <cell r="Q1092">
            <v>37.299999999999997</v>
          </cell>
          <cell r="S1092">
            <v>39.14</v>
          </cell>
          <cell r="U1092">
            <v>39.42</v>
          </cell>
          <cell r="W1092">
            <v>39.549999999999997</v>
          </cell>
        </row>
        <row r="1093">
          <cell r="A1093" t="str">
            <v>5 S 02 240 11</v>
          </cell>
          <cell r="B1093" t="str">
            <v>Recomposição camada de base c/ adição de cimento</v>
          </cell>
          <cell r="E1093" t="str">
            <v>m3</v>
          </cell>
          <cell r="G1093">
            <v>47.94</v>
          </cell>
          <cell r="M1093">
            <v>50.71</v>
          </cell>
          <cell r="O1093">
            <v>52.12</v>
          </cell>
          <cell r="Q1093">
            <v>49.73</v>
          </cell>
          <cell r="S1093">
            <v>52.63</v>
          </cell>
          <cell r="U1093">
            <v>47.84</v>
          </cell>
          <cell r="W1093">
            <v>49.94</v>
          </cell>
        </row>
        <row r="1094">
          <cell r="A1094" t="str">
            <v>5 S 02 241 01</v>
          </cell>
          <cell r="B1094" t="str">
            <v>Base de solo cimento com mistura em usina</v>
          </cell>
          <cell r="E1094" t="str">
            <v>m3</v>
          </cell>
          <cell r="G1094">
            <v>100.06</v>
          </cell>
          <cell r="M1094">
            <v>106.26</v>
          </cell>
          <cell r="O1094">
            <v>109.61</v>
          </cell>
          <cell r="Q1094">
            <v>104.53</v>
          </cell>
          <cell r="S1094">
            <v>110.6</v>
          </cell>
          <cell r="U1094">
            <v>101.46</v>
          </cell>
          <cell r="W1094">
            <v>106.14</v>
          </cell>
        </row>
        <row r="1095">
          <cell r="A1095" t="str">
            <v>5 S 02 243 01</v>
          </cell>
          <cell r="B1095" t="str">
            <v>Sub-base solo melhorado c/cimento c/mist. em usina</v>
          </cell>
          <cell r="E1095" t="str">
            <v>m3</v>
          </cell>
          <cell r="G1095">
            <v>58.51</v>
          </cell>
          <cell r="M1095">
            <v>62.16</v>
          </cell>
          <cell r="O1095">
            <v>64.09</v>
          </cell>
          <cell r="Q1095">
            <v>61.33</v>
          </cell>
          <cell r="S1095">
            <v>64.37</v>
          </cell>
          <cell r="U1095">
            <v>59.74</v>
          </cell>
          <cell r="W1095">
            <v>62.08</v>
          </cell>
        </row>
        <row r="1096">
          <cell r="A1096" t="str">
            <v>5 S 02 249 11</v>
          </cell>
          <cell r="B1096" t="str">
            <v>Recomp. base c/ demol. do rev. e incorp. à base</v>
          </cell>
          <cell r="E1096" t="str">
            <v>m3</v>
          </cell>
          <cell r="G1096">
            <v>11.45</v>
          </cell>
          <cell r="M1096">
            <v>12.76</v>
          </cell>
          <cell r="O1096">
            <v>12.8</v>
          </cell>
          <cell r="Q1096">
            <v>12.65</v>
          </cell>
          <cell r="S1096">
            <v>12.65</v>
          </cell>
          <cell r="U1096">
            <v>12.03</v>
          </cell>
          <cell r="W1096">
            <v>11.87</v>
          </cell>
        </row>
        <row r="1097">
          <cell r="A1097" t="str">
            <v>5 S 02 300 00</v>
          </cell>
          <cell r="B1097" t="str">
            <v>Imprimação</v>
          </cell>
          <cell r="E1097" t="str">
            <v>m2</v>
          </cell>
          <cell r="G1097">
            <v>0.15</v>
          </cell>
          <cell r="M1097">
            <v>0.17</v>
          </cell>
          <cell r="O1097">
            <v>0.17</v>
          </cell>
          <cell r="Q1097">
            <v>0.16</v>
          </cell>
          <cell r="S1097">
            <v>0.16</v>
          </cell>
          <cell r="U1097">
            <v>0.17</v>
          </cell>
          <cell r="W1097">
            <v>0.17</v>
          </cell>
        </row>
        <row r="1098">
          <cell r="A1098" t="str">
            <v>5 S 02 400 00</v>
          </cell>
          <cell r="B1098" t="str">
            <v>Pintura de ligação</v>
          </cell>
          <cell r="E1098" t="str">
            <v>m2</v>
          </cell>
          <cell r="G1098">
            <v>0.09</v>
          </cell>
          <cell r="M1098">
            <v>0.1</v>
          </cell>
          <cell r="O1098">
            <v>0.1</v>
          </cell>
          <cell r="Q1098">
            <v>0.09</v>
          </cell>
          <cell r="S1098">
            <v>0.09</v>
          </cell>
          <cell r="U1098">
            <v>0.1</v>
          </cell>
          <cell r="W1098">
            <v>0.1</v>
          </cell>
        </row>
        <row r="1099">
          <cell r="A1099" t="str">
            <v>5 S 02 500 00</v>
          </cell>
          <cell r="B1099" t="str">
            <v>Tratamento superficial simples c/ CAP</v>
          </cell>
          <cell r="E1099" t="str">
            <v>m2</v>
          </cell>
          <cell r="G1099">
            <v>0.44</v>
          </cell>
          <cell r="M1099">
            <v>0.5</v>
          </cell>
          <cell r="O1099">
            <v>0.5</v>
          </cell>
          <cell r="Q1099">
            <v>0.49</v>
          </cell>
          <cell r="S1099">
            <v>0.5</v>
          </cell>
          <cell r="U1099">
            <v>0.51</v>
          </cell>
          <cell r="W1099">
            <v>0.51</v>
          </cell>
        </row>
        <row r="1100">
          <cell r="A1100" t="str">
            <v>5 S 02 500 01</v>
          </cell>
          <cell r="B1100" t="str">
            <v>Tratamento superficial simples c/ emulsão</v>
          </cell>
          <cell r="E1100" t="str">
            <v>m2</v>
          </cell>
          <cell r="G1100">
            <v>0.41</v>
          </cell>
          <cell r="M1100">
            <v>0.46</v>
          </cell>
          <cell r="O1100">
            <v>0.47</v>
          </cell>
          <cell r="Q1100">
            <v>0.46</v>
          </cell>
          <cell r="S1100">
            <v>0.47</v>
          </cell>
          <cell r="U1100">
            <v>0.48</v>
          </cell>
          <cell r="W1100">
            <v>0.48</v>
          </cell>
        </row>
        <row r="1101">
          <cell r="A1101" t="str">
            <v>5 S 02 500 02</v>
          </cell>
          <cell r="B1101" t="str">
            <v>Tratamento superficial simples c/ banho diluído</v>
          </cell>
          <cell r="E1101" t="str">
            <v>m2</v>
          </cell>
          <cell r="G1101">
            <v>0.47</v>
          </cell>
          <cell r="M1101">
            <v>0.53</v>
          </cell>
          <cell r="O1101">
            <v>0.54</v>
          </cell>
          <cell r="Q1101">
            <v>0.53</v>
          </cell>
          <cell r="S1101">
            <v>0.54</v>
          </cell>
          <cell r="U1101">
            <v>0.55000000000000004</v>
          </cell>
          <cell r="W1101">
            <v>0.55000000000000004</v>
          </cell>
        </row>
        <row r="1102">
          <cell r="A1102" t="str">
            <v>5 S 02 501 00</v>
          </cell>
          <cell r="B1102" t="str">
            <v>Tratamento superficial duplo c/ CAP</v>
          </cell>
          <cell r="E1102" t="str">
            <v>m2</v>
          </cell>
          <cell r="G1102">
            <v>1.3</v>
          </cell>
          <cell r="M1102">
            <v>1.48</v>
          </cell>
          <cell r="O1102">
            <v>1.49</v>
          </cell>
          <cell r="Q1102">
            <v>1.45</v>
          </cell>
          <cell r="S1102">
            <v>1.49</v>
          </cell>
          <cell r="U1102">
            <v>1.51</v>
          </cell>
          <cell r="W1102">
            <v>1.51</v>
          </cell>
        </row>
        <row r="1103">
          <cell r="A1103" t="str">
            <v>5 S 02 501 01</v>
          </cell>
          <cell r="B1103" t="str">
            <v>Tratamento superficial duplo c/ emulsão</v>
          </cell>
          <cell r="E1103" t="str">
            <v>m2</v>
          </cell>
          <cell r="G1103">
            <v>1.29</v>
          </cell>
          <cell r="M1103">
            <v>1.47</v>
          </cell>
          <cell r="O1103">
            <v>1.49</v>
          </cell>
          <cell r="Q1103">
            <v>1.45</v>
          </cell>
          <cell r="S1103">
            <v>1.49</v>
          </cell>
          <cell r="U1103">
            <v>1.51</v>
          </cell>
          <cell r="W1103">
            <v>1.51</v>
          </cell>
        </row>
        <row r="1104">
          <cell r="A1104" t="str">
            <v>5 S 02 501 02</v>
          </cell>
          <cell r="B1104" t="str">
            <v>Tratamento superficial duplo c/ banho diluído</v>
          </cell>
          <cell r="E1104" t="str">
            <v>m2</v>
          </cell>
          <cell r="G1104">
            <v>1.42</v>
          </cell>
          <cell r="M1104">
            <v>1.61</v>
          </cell>
          <cell r="O1104">
            <v>1.63</v>
          </cell>
          <cell r="Q1104">
            <v>1.59</v>
          </cell>
          <cell r="S1104">
            <v>1.63</v>
          </cell>
          <cell r="U1104">
            <v>1.65</v>
          </cell>
          <cell r="W1104">
            <v>1.65</v>
          </cell>
        </row>
        <row r="1105">
          <cell r="A1105" t="str">
            <v>5 S 02 502 00</v>
          </cell>
          <cell r="B1105" t="str">
            <v>Tratamento superficial triplo c/ CAP</v>
          </cell>
          <cell r="E1105" t="str">
            <v>m2</v>
          </cell>
          <cell r="G1105">
            <v>1.86</v>
          </cell>
          <cell r="M1105">
            <v>2.12</v>
          </cell>
          <cell r="O1105">
            <v>2.14</v>
          </cell>
          <cell r="Q1105">
            <v>2.09</v>
          </cell>
          <cell r="S1105">
            <v>2.13</v>
          </cell>
          <cell r="U1105">
            <v>2.16</v>
          </cell>
          <cell r="W1105">
            <v>2.16</v>
          </cell>
        </row>
        <row r="1106">
          <cell r="A1106" t="str">
            <v>5 S 02 502 01</v>
          </cell>
          <cell r="B1106" t="str">
            <v>Tratamento superficial triplo c/ emulsão</v>
          </cell>
          <cell r="E1106" t="str">
            <v>m2</v>
          </cell>
          <cell r="G1106">
            <v>1.88</v>
          </cell>
          <cell r="M1106">
            <v>2.14</v>
          </cell>
          <cell r="O1106">
            <v>2.16</v>
          </cell>
          <cell r="Q1106">
            <v>2.1</v>
          </cell>
          <cell r="S1106">
            <v>2.15</v>
          </cell>
          <cell r="U1106">
            <v>2.1800000000000002</v>
          </cell>
          <cell r="W1106">
            <v>2.1800000000000002</v>
          </cell>
        </row>
        <row r="1107">
          <cell r="A1107" t="str">
            <v>5 S 02 502 02</v>
          </cell>
          <cell r="B1107" t="str">
            <v>Tratamento superficial triplo c/ banho diluído</v>
          </cell>
          <cell r="E1107" t="str">
            <v>m2</v>
          </cell>
          <cell r="G1107">
            <v>2.04</v>
          </cell>
          <cell r="M1107">
            <v>2.33</v>
          </cell>
          <cell r="O1107">
            <v>2.34</v>
          </cell>
          <cell r="Q1107">
            <v>2.29</v>
          </cell>
          <cell r="S1107">
            <v>2.34</v>
          </cell>
          <cell r="U1107">
            <v>2.37</v>
          </cell>
          <cell r="W1107">
            <v>2.37</v>
          </cell>
        </row>
        <row r="1108">
          <cell r="A1108" t="str">
            <v>5 S 02 511 01</v>
          </cell>
          <cell r="B1108" t="str">
            <v>Micro-revestimento a frio - Microflex 0,8cm</v>
          </cell>
          <cell r="E1108" t="str">
            <v>m2</v>
          </cell>
          <cell r="G1108">
            <v>1.17</v>
          </cell>
          <cell r="M1108">
            <v>1.24</v>
          </cell>
          <cell r="O1108">
            <v>1.22</v>
          </cell>
          <cell r="Q1108">
            <v>1.21</v>
          </cell>
          <cell r="S1108">
            <v>1.22</v>
          </cell>
          <cell r="U1108">
            <v>1.34</v>
          </cell>
          <cell r="W1108">
            <v>1.34</v>
          </cell>
        </row>
        <row r="1109">
          <cell r="A1109" t="str">
            <v>5 S 02 511 02</v>
          </cell>
          <cell r="B1109" t="str">
            <v>Micro-revestimento a frio - Microflex 1,5 cm</v>
          </cell>
          <cell r="E1109" t="str">
            <v>m2</v>
          </cell>
          <cell r="G1109">
            <v>2.2999999999999998</v>
          </cell>
          <cell r="M1109">
            <v>2.42</v>
          </cell>
          <cell r="O1109">
            <v>2.39</v>
          </cell>
          <cell r="Q1109">
            <v>2.36</v>
          </cell>
          <cell r="S1109">
            <v>2.38</v>
          </cell>
          <cell r="U1109">
            <v>2.63</v>
          </cell>
          <cell r="W1109">
            <v>2.63</v>
          </cell>
        </row>
        <row r="1110">
          <cell r="A1110" t="str">
            <v>5 S 02 511 03</v>
          </cell>
          <cell r="B1110" t="str">
            <v>Micro-revestimento a frio - Microflex 2,0 cm</v>
          </cell>
          <cell r="E1110" t="str">
            <v>m2</v>
          </cell>
          <cell r="G1110">
            <v>3.05</v>
          </cell>
          <cell r="M1110">
            <v>3.2</v>
          </cell>
          <cell r="O1110">
            <v>3.17</v>
          </cell>
          <cell r="Q1110">
            <v>3.13</v>
          </cell>
          <cell r="S1110">
            <v>3.16</v>
          </cell>
          <cell r="U1110">
            <v>3.5</v>
          </cell>
          <cell r="W1110">
            <v>3.5</v>
          </cell>
        </row>
        <row r="1111">
          <cell r="A1111" t="str">
            <v>5 S 02 511 04</v>
          </cell>
          <cell r="B1111" t="str">
            <v>Micro-revestimento a frio - Microflex - 2,5 cm</v>
          </cell>
          <cell r="E1111" t="str">
            <v>m2</v>
          </cell>
          <cell r="G1111">
            <v>3.59</v>
          </cell>
          <cell r="M1111">
            <v>3.78</v>
          </cell>
          <cell r="O1111">
            <v>3.73</v>
          </cell>
          <cell r="Q1111">
            <v>3.69</v>
          </cell>
          <cell r="S1111">
            <v>3.72</v>
          </cell>
          <cell r="U1111">
            <v>4.1399999999999997</v>
          </cell>
          <cell r="W1111">
            <v>4.1399999999999997</v>
          </cell>
        </row>
        <row r="1112">
          <cell r="A1112" t="str">
            <v>5 S 02 512 01</v>
          </cell>
          <cell r="B1112" t="str">
            <v>Lama asfáltica fina (granulometrias I e II)</v>
          </cell>
          <cell r="E1112" t="str">
            <v>m2</v>
          </cell>
          <cell r="G1112">
            <v>0.45</v>
          </cell>
          <cell r="M1112">
            <v>0.52</v>
          </cell>
          <cell r="O1112">
            <v>0.52</v>
          </cell>
          <cell r="Q1112">
            <v>0.51</v>
          </cell>
          <cell r="S1112">
            <v>0.51</v>
          </cell>
          <cell r="U1112">
            <v>0.52</v>
          </cell>
          <cell r="W1112">
            <v>0.52</v>
          </cell>
        </row>
        <row r="1113">
          <cell r="A1113" t="str">
            <v>5 S 02 512 02</v>
          </cell>
          <cell r="B1113" t="str">
            <v>Lama asfáltica grossa (granulometrias III e IV)</v>
          </cell>
          <cell r="E1113" t="str">
            <v>m2</v>
          </cell>
          <cell r="G1113">
            <v>0.81</v>
          </cell>
          <cell r="M1113">
            <v>0.93</v>
          </cell>
          <cell r="O1113">
            <v>0.93</v>
          </cell>
          <cell r="Q1113">
            <v>0.91</v>
          </cell>
          <cell r="S1113">
            <v>0.92</v>
          </cell>
          <cell r="U1113">
            <v>0.93</v>
          </cell>
          <cell r="W1113">
            <v>0.94</v>
          </cell>
        </row>
        <row r="1114">
          <cell r="A1114" t="str">
            <v>5 S 02 530 00</v>
          </cell>
          <cell r="B1114" t="str">
            <v>Pré-misturado a frio</v>
          </cell>
          <cell r="E1114" t="str">
            <v>m3</v>
          </cell>
          <cell r="G1114">
            <v>53.68</v>
          </cell>
          <cell r="M1114">
            <v>60.15</v>
          </cell>
          <cell r="O1114">
            <v>61.21</v>
          </cell>
          <cell r="Q1114">
            <v>59.74</v>
          </cell>
          <cell r="S1114">
            <v>61.29</v>
          </cell>
          <cell r="U1114">
            <v>62.18</v>
          </cell>
          <cell r="W1114">
            <v>62.51</v>
          </cell>
        </row>
        <row r="1115">
          <cell r="A1115" t="str">
            <v>5 S 02 531 00</v>
          </cell>
          <cell r="B1115" t="str">
            <v>Macadame betuminoso por penetração</v>
          </cell>
          <cell r="E1115" t="str">
            <v>m3</v>
          </cell>
          <cell r="G1115">
            <v>45.14</v>
          </cell>
          <cell r="M1115">
            <v>50.85</v>
          </cell>
          <cell r="O1115">
            <v>51.61</v>
          </cell>
          <cell r="Q1115">
            <v>50.49</v>
          </cell>
          <cell r="S1115">
            <v>52.38</v>
          </cell>
          <cell r="U1115">
            <v>52.92</v>
          </cell>
          <cell r="W1115">
            <v>53.03</v>
          </cell>
        </row>
        <row r="1116">
          <cell r="A1116" t="str">
            <v>5 S 02 532 00</v>
          </cell>
          <cell r="B1116" t="str">
            <v>Areia-asfalto a quente</v>
          </cell>
          <cell r="E1116" t="str">
            <v>t</v>
          </cell>
          <cell r="G1116">
            <v>36.270000000000003</v>
          </cell>
          <cell r="M1116">
            <v>38.81</v>
          </cell>
          <cell r="O1116">
            <v>39.270000000000003</v>
          </cell>
          <cell r="Q1116">
            <v>46.27</v>
          </cell>
          <cell r="S1116">
            <v>37.94</v>
          </cell>
          <cell r="U1116">
            <v>40.299999999999997</v>
          </cell>
          <cell r="W1116">
            <v>40.409999999999997</v>
          </cell>
        </row>
        <row r="1117">
          <cell r="A1117" t="str">
            <v>5 S 02 540 01</v>
          </cell>
          <cell r="B1117" t="str">
            <v>Conc. betumin.usinado a quente - capa de rolamento</v>
          </cell>
          <cell r="E1117" t="str">
            <v>t</v>
          </cell>
          <cell r="G1117">
            <v>31.51</v>
          </cell>
          <cell r="M1117">
            <v>34.35</v>
          </cell>
          <cell r="O1117">
            <v>34.75</v>
          </cell>
          <cell r="Q1117">
            <v>38.18</v>
          </cell>
          <cell r="S1117">
            <v>34.299999999999997</v>
          </cell>
          <cell r="U1117">
            <v>35.909999999999997</v>
          </cell>
          <cell r="W1117">
            <v>35.99</v>
          </cell>
        </row>
        <row r="1118">
          <cell r="A1118" t="str">
            <v>5 S 02 540 02</v>
          </cell>
          <cell r="B1118" t="str">
            <v>Concreto betuminoso usinado a quente - binder</v>
          </cell>
          <cell r="E1118" t="str">
            <v>t</v>
          </cell>
          <cell r="G1118">
            <v>30.9</v>
          </cell>
          <cell r="M1118">
            <v>33.799999999999997</v>
          </cell>
          <cell r="O1118">
            <v>34.22</v>
          </cell>
          <cell r="Q1118">
            <v>37.630000000000003</v>
          </cell>
          <cell r="S1118">
            <v>33.78</v>
          </cell>
          <cell r="U1118">
            <v>35.03</v>
          </cell>
          <cell r="W1118">
            <v>35.11</v>
          </cell>
        </row>
        <row r="1119">
          <cell r="A1119" t="str">
            <v>5 S 02 540 11</v>
          </cell>
          <cell r="B1119" t="str">
            <v>CBUQ reciclado a quente no local</v>
          </cell>
          <cell r="E1119" t="str">
            <v>t</v>
          </cell>
          <cell r="G1119">
            <v>67.680000000000007</v>
          </cell>
          <cell r="M1119">
            <v>68.760000000000005</v>
          </cell>
          <cell r="O1119" t="str">
            <v>excluído</v>
          </cell>
          <cell r="Q1119" t="str">
            <v>excluído</v>
          </cell>
          <cell r="S1119" t="str">
            <v>excluído</v>
          </cell>
          <cell r="U1119" t="str">
            <v>excluído</v>
          </cell>
          <cell r="W1119" t="str">
            <v>excluído</v>
          </cell>
        </row>
        <row r="1120">
          <cell r="A1120" t="str">
            <v>5 S 02 540 12</v>
          </cell>
          <cell r="B1120" t="str">
            <v>CBUQ reciclado em usina fixa</v>
          </cell>
          <cell r="E1120" t="str">
            <v>t</v>
          </cell>
          <cell r="G1120">
            <v>27.12</v>
          </cell>
          <cell r="M1120">
            <v>29.6</v>
          </cell>
          <cell r="O1120">
            <v>29.87</v>
          </cell>
          <cell r="Q1120">
            <v>33.380000000000003</v>
          </cell>
          <cell r="S1120">
            <v>29.35</v>
          </cell>
          <cell r="U1120">
            <v>30.55</v>
          </cell>
          <cell r="W1120">
            <v>30.62</v>
          </cell>
        </row>
        <row r="1121">
          <cell r="A1121" t="str">
            <v>5 S 02 600 00</v>
          </cell>
          <cell r="B1121" t="str">
            <v>Manta sintét. p/ recap.asfál.- fornec. e aplicação</v>
          </cell>
          <cell r="E1121" t="str">
            <v>m2</v>
          </cell>
          <cell r="G1121">
            <v>4.05</v>
          </cell>
          <cell r="M1121">
            <v>4.21</v>
          </cell>
          <cell r="O1121">
            <v>4.68</v>
          </cell>
          <cell r="Q1121">
            <v>4.21</v>
          </cell>
          <cell r="S1121">
            <v>4.21</v>
          </cell>
          <cell r="U1121">
            <v>4.21</v>
          </cell>
          <cell r="W1121">
            <v>4.22</v>
          </cell>
        </row>
        <row r="1122">
          <cell r="A1122" t="str">
            <v>5 S 02 607 00</v>
          </cell>
          <cell r="B1122" t="str">
            <v>Concreto cimento portland c/ equip. pequeno porte</v>
          </cell>
          <cell r="E1122" t="str">
            <v>m3</v>
          </cell>
          <cell r="G1122">
            <v>280.62</v>
          </cell>
          <cell r="M1122">
            <v>304.66000000000003</v>
          </cell>
          <cell r="O1122">
            <v>312.11</v>
          </cell>
          <cell r="Q1122">
            <v>299.72000000000003</v>
          </cell>
          <cell r="S1122">
            <v>315.47000000000003</v>
          </cell>
          <cell r="U1122">
            <v>294.66000000000003</v>
          </cell>
          <cell r="W1122">
            <v>306.18</v>
          </cell>
        </row>
        <row r="1123">
          <cell r="A1123" t="str">
            <v>5 S 02 702 00</v>
          </cell>
          <cell r="B1123" t="str">
            <v>Limpeza e enchimento de junta de pavimento de conc</v>
          </cell>
          <cell r="E1123" t="str">
            <v>m</v>
          </cell>
          <cell r="G1123">
            <v>2.87</v>
          </cell>
          <cell r="M1123">
            <v>2.8</v>
          </cell>
          <cell r="O1123">
            <v>2.64</v>
          </cell>
          <cell r="Q1123">
            <v>2.5099999999999998</v>
          </cell>
          <cell r="S1123">
            <v>2.52</v>
          </cell>
          <cell r="U1123">
            <v>2.57</v>
          </cell>
          <cell r="W1123">
            <v>2.5499999999999998</v>
          </cell>
        </row>
        <row r="1124">
          <cell r="A1124" t="str">
            <v>5 S 02 905 00</v>
          </cell>
          <cell r="B1124" t="str">
            <v>Remoção mecanizada de revestimento betuminoso</v>
          </cell>
          <cell r="E1124" t="str">
            <v>m3</v>
          </cell>
          <cell r="G1124">
            <v>5.33</v>
          </cell>
          <cell r="M1124">
            <v>5.88</v>
          </cell>
          <cell r="O1124">
            <v>6.16</v>
          </cell>
          <cell r="Q1124">
            <v>6</v>
          </cell>
          <cell r="S1124">
            <v>6</v>
          </cell>
          <cell r="U1124">
            <v>6.05</v>
          </cell>
          <cell r="W1124">
            <v>6.23</v>
          </cell>
        </row>
        <row r="1125">
          <cell r="A1125" t="str">
            <v>5 S 02 905 01</v>
          </cell>
          <cell r="B1125" t="str">
            <v>Remoção manual de revestimento betuminoso</v>
          </cell>
          <cell r="E1125" t="str">
            <v>m3</v>
          </cell>
          <cell r="G1125">
            <v>89.15</v>
          </cell>
          <cell r="M1125">
            <v>103.64</v>
          </cell>
          <cell r="O1125">
            <v>104.36</v>
          </cell>
          <cell r="Q1125">
            <v>102.76</v>
          </cell>
          <cell r="S1125">
            <v>102.76</v>
          </cell>
          <cell r="U1125">
            <v>103.02</v>
          </cell>
          <cell r="W1125">
            <v>104.05</v>
          </cell>
        </row>
        <row r="1126">
          <cell r="A1126" t="str">
            <v>5 S 02 906 00</v>
          </cell>
          <cell r="B1126" t="str">
            <v>Remoção mecanizada da camada granular pavimento</v>
          </cell>
          <cell r="E1126" t="str">
            <v>m3</v>
          </cell>
          <cell r="G1126">
            <v>3.43</v>
          </cell>
          <cell r="M1126">
            <v>3.74</v>
          </cell>
          <cell r="O1126">
            <v>3.95</v>
          </cell>
          <cell r="Q1126">
            <v>3.84</v>
          </cell>
          <cell r="S1126">
            <v>3.84</v>
          </cell>
          <cell r="U1126">
            <v>3.88</v>
          </cell>
          <cell r="W1126">
            <v>3.98</v>
          </cell>
        </row>
        <row r="1127">
          <cell r="A1127" t="str">
            <v>5 S 02 906 01</v>
          </cell>
          <cell r="B1127" t="str">
            <v>Remoção manual da camada granular do pavimento</v>
          </cell>
          <cell r="E1127" t="str">
            <v>m3</v>
          </cell>
          <cell r="G1127">
            <v>48.07</v>
          </cell>
          <cell r="M1127">
            <v>56.37</v>
          </cell>
          <cell r="O1127">
            <v>56.65</v>
          </cell>
          <cell r="Q1127">
            <v>56.02</v>
          </cell>
          <cell r="S1127">
            <v>56.02</v>
          </cell>
          <cell r="U1127">
            <v>56.12</v>
          </cell>
          <cell r="W1127">
            <v>56.53</v>
          </cell>
        </row>
        <row r="1128">
          <cell r="A1128" t="str">
            <v>5 S 02 907 00</v>
          </cell>
          <cell r="B1128" t="str">
            <v>Remoção mecanizada material de baixa capac.suporte</v>
          </cell>
          <cell r="E1128" t="str">
            <v>m3</v>
          </cell>
          <cell r="G1128">
            <v>3.37</v>
          </cell>
          <cell r="M1128">
            <v>3.69</v>
          </cell>
          <cell r="O1128">
            <v>3.89</v>
          </cell>
          <cell r="Q1128">
            <v>3.78</v>
          </cell>
          <cell r="S1128">
            <v>3.78</v>
          </cell>
          <cell r="U1128">
            <v>3.82</v>
          </cell>
          <cell r="W1128">
            <v>3.92</v>
          </cell>
        </row>
        <row r="1129">
          <cell r="A1129" t="str">
            <v>5 S 02 907 01</v>
          </cell>
          <cell r="B1129" t="str">
            <v>Remoção manual de material de baixa capac.suporte</v>
          </cell>
          <cell r="E1129" t="str">
            <v>m3</v>
          </cell>
          <cell r="G1129">
            <v>40.71</v>
          </cell>
          <cell r="M1129">
            <v>47.77</v>
          </cell>
          <cell r="O1129">
            <v>48</v>
          </cell>
          <cell r="Q1129">
            <v>47.48</v>
          </cell>
          <cell r="S1129">
            <v>47.48</v>
          </cell>
          <cell r="U1129">
            <v>47.56</v>
          </cell>
          <cell r="W1129">
            <v>47.9</v>
          </cell>
        </row>
        <row r="1130">
          <cell r="A1130" t="str">
            <v>5 S 02 908 00</v>
          </cell>
          <cell r="B1130" t="str">
            <v>Arrancamento e remoção de paralelepípedos</v>
          </cell>
          <cell r="E1130" t="str">
            <v>m2</v>
          </cell>
          <cell r="G1130">
            <v>11.4</v>
          </cell>
          <cell r="M1130">
            <v>13.14</v>
          </cell>
          <cell r="O1130">
            <v>13.14</v>
          </cell>
          <cell r="Q1130">
            <v>12.81</v>
          </cell>
          <cell r="S1130">
            <v>12.81</v>
          </cell>
          <cell r="U1130">
            <v>13.03</v>
          </cell>
          <cell r="W1130">
            <v>13.03</v>
          </cell>
        </row>
        <row r="1131">
          <cell r="A1131" t="str">
            <v>5 S 02 909 00</v>
          </cell>
          <cell r="B1131" t="str">
            <v>Arrancamento e remoção de meios-fios</v>
          </cell>
          <cell r="E1131" t="str">
            <v>m3</v>
          </cell>
          <cell r="G1131">
            <v>61.88</v>
          </cell>
          <cell r="M1131">
            <v>71.58</v>
          </cell>
          <cell r="O1131">
            <v>71.58</v>
          </cell>
          <cell r="Q1131">
            <v>69.930000000000007</v>
          </cell>
          <cell r="S1131">
            <v>69.930000000000007</v>
          </cell>
          <cell r="U1131">
            <v>71.03</v>
          </cell>
          <cell r="W1131">
            <v>71.03</v>
          </cell>
        </row>
        <row r="1132">
          <cell r="A1132" t="str">
            <v>5 S 02 990 11</v>
          </cell>
          <cell r="B1132" t="str">
            <v>Fresagem contínua do revest. betuminoso</v>
          </cell>
          <cell r="E1132" t="str">
            <v>m3</v>
          </cell>
          <cell r="G1132">
            <v>86.17</v>
          </cell>
          <cell r="M1132">
            <v>92</v>
          </cell>
          <cell r="O1132">
            <v>93.45</v>
          </cell>
          <cell r="Q1132">
            <v>93.07</v>
          </cell>
          <cell r="S1132">
            <v>93.58</v>
          </cell>
          <cell r="U1132">
            <v>96.4</v>
          </cell>
          <cell r="W1132">
            <v>97.9</v>
          </cell>
        </row>
        <row r="1133">
          <cell r="A1133" t="str">
            <v>5 S 02 990 12</v>
          </cell>
          <cell r="B1133" t="str">
            <v>Fresagem descontínua revest. betuminoso</v>
          </cell>
          <cell r="E1133" t="str">
            <v>m3</v>
          </cell>
          <cell r="G1133">
            <v>116.14</v>
          </cell>
          <cell r="M1133">
            <v>128.27000000000001</v>
          </cell>
          <cell r="O1133">
            <v>129.79</v>
          </cell>
          <cell r="Q1133">
            <v>128.9</v>
          </cell>
          <cell r="S1133">
            <v>129.41999999999999</v>
          </cell>
          <cell r="U1133">
            <v>132.26</v>
          </cell>
          <cell r="W1133">
            <v>132.56</v>
          </cell>
        </row>
        <row r="1134">
          <cell r="A1134" t="str">
            <v>5 S 04 300 16</v>
          </cell>
          <cell r="B1134" t="str">
            <v>Bueiro met. chapas múltiplas D=1,60m galv.</v>
          </cell>
          <cell r="E1134" t="str">
            <v>m</v>
          </cell>
          <cell r="G1134">
            <v>845.64</v>
          </cell>
          <cell r="M1134">
            <v>981.36</v>
          </cell>
          <cell r="O1134">
            <v>1028.1099999999999</v>
          </cell>
          <cell r="Q1134">
            <v>1026.23</v>
          </cell>
          <cell r="S1134">
            <v>1027.33</v>
          </cell>
          <cell r="U1134">
            <v>1025.5999999999999</v>
          </cell>
          <cell r="W1134">
            <v>1025.6500000000001</v>
          </cell>
        </row>
        <row r="1135">
          <cell r="A1135" t="str">
            <v>5 S 04 300 20</v>
          </cell>
          <cell r="B1135" t="str">
            <v>Bueiro met. chapas múltiplas D=2,00m galv.</v>
          </cell>
          <cell r="E1135" t="str">
            <v>m</v>
          </cell>
          <cell r="G1135">
            <v>1056.94</v>
          </cell>
          <cell r="M1135">
            <v>1210.78</v>
          </cell>
          <cell r="O1135">
            <v>1279.3399999999999</v>
          </cell>
          <cell r="Q1135">
            <v>1277.26</v>
          </cell>
          <cell r="S1135">
            <v>1278.49</v>
          </cell>
          <cell r="U1135">
            <v>1276.1500000000001</v>
          </cell>
          <cell r="W1135">
            <v>1276.2</v>
          </cell>
        </row>
        <row r="1136">
          <cell r="A1136" t="str">
            <v>5 S 04 301 16</v>
          </cell>
          <cell r="B1136" t="str">
            <v>Bueiro met. chapas múltiplas D=1,60m rev. epoxy</v>
          </cell>
          <cell r="E1136" t="str">
            <v>m</v>
          </cell>
          <cell r="G1136">
            <v>921.74</v>
          </cell>
          <cell r="M1136">
            <v>1066.28</v>
          </cell>
          <cell r="O1136">
            <v>1076.94</v>
          </cell>
          <cell r="Q1136">
            <v>1075.6600000000001</v>
          </cell>
          <cell r="S1136">
            <v>1076.77</v>
          </cell>
          <cell r="U1136">
            <v>1075.04</v>
          </cell>
          <cell r="W1136">
            <v>1075.0899999999999</v>
          </cell>
        </row>
        <row r="1137">
          <cell r="A1137" t="str">
            <v>5 S 04 301 20</v>
          </cell>
          <cell r="B1137" t="str">
            <v>Bueiro met. chapas múltiplas D=2,00m rev. epoxy</v>
          </cell>
          <cell r="E1137" t="str">
            <v>m</v>
          </cell>
          <cell r="G1137">
            <v>1150.75</v>
          </cell>
          <cell r="M1137">
            <v>1315.77</v>
          </cell>
          <cell r="O1137">
            <v>1339.98</v>
          </cell>
          <cell r="Q1137">
            <v>1337.99</v>
          </cell>
          <cell r="S1137">
            <v>1339.22</v>
          </cell>
          <cell r="U1137">
            <v>1336.88</v>
          </cell>
          <cell r="W1137">
            <v>1336.93</v>
          </cell>
        </row>
        <row r="1138">
          <cell r="A1138" t="str">
            <v>5 S 04 310 16</v>
          </cell>
          <cell r="B1138" t="str">
            <v>Bueiro met. s/ interrup. de tráf. D=1,60m galv.</v>
          </cell>
          <cell r="E1138" t="str">
            <v>m</v>
          </cell>
          <cell r="G1138">
            <v>1667.71</v>
          </cell>
          <cell r="M1138">
            <v>1957.4</v>
          </cell>
          <cell r="O1138">
            <v>1958.05</v>
          </cell>
          <cell r="Q1138">
            <v>1892.17</v>
          </cell>
          <cell r="S1138">
            <v>1893.36</v>
          </cell>
          <cell r="U1138">
            <v>1891.69</v>
          </cell>
          <cell r="W1138">
            <v>1892.56</v>
          </cell>
        </row>
        <row r="1139">
          <cell r="A1139" t="str">
            <v>5 S 04 310 20</v>
          </cell>
          <cell r="B1139" t="str">
            <v>Bueiro met. s/ interrup. de tráf. D=2,00m galv.</v>
          </cell>
          <cell r="E1139" t="str">
            <v>m</v>
          </cell>
          <cell r="G1139">
            <v>2013.11</v>
          </cell>
          <cell r="M1139">
            <v>2434.67</v>
          </cell>
          <cell r="O1139">
            <v>2435.4499999999998</v>
          </cell>
          <cell r="Q1139">
            <v>2282.92</v>
          </cell>
          <cell r="S1139">
            <v>2284.36</v>
          </cell>
          <cell r="U1139">
            <v>2282.35</v>
          </cell>
          <cell r="W1139">
            <v>2283.39</v>
          </cell>
        </row>
        <row r="1140">
          <cell r="A1140" t="str">
            <v>5 S 04 311 16</v>
          </cell>
          <cell r="B1140" t="str">
            <v>Bueiro met.s/interrupção traf. D=1,60 m rev.epoxy</v>
          </cell>
          <cell r="E1140" t="str">
            <v>m</v>
          </cell>
          <cell r="G1140">
            <v>1700.88</v>
          </cell>
          <cell r="M1140">
            <v>2030.38</v>
          </cell>
          <cell r="O1140">
            <v>2031.03</v>
          </cell>
          <cell r="Q1140">
            <v>1828.85</v>
          </cell>
          <cell r="S1140">
            <v>1830.05</v>
          </cell>
          <cell r="U1140">
            <v>1828.37</v>
          </cell>
          <cell r="W1140">
            <v>1829.25</v>
          </cell>
        </row>
        <row r="1141">
          <cell r="A1141" t="str">
            <v>5 S 04 311 20</v>
          </cell>
          <cell r="B1141" t="str">
            <v>Bueiro met.s/interrupção tráf. D=2,00 m rev. epoxy</v>
          </cell>
          <cell r="E1141" t="str">
            <v>m</v>
          </cell>
          <cell r="G1141">
            <v>2222.9899999999998</v>
          </cell>
          <cell r="M1141">
            <v>2441.5700000000002</v>
          </cell>
          <cell r="O1141">
            <v>2442.35</v>
          </cell>
          <cell r="Q1141">
            <v>2288.87</v>
          </cell>
          <cell r="S1141">
            <v>2290.3000000000002</v>
          </cell>
          <cell r="U1141">
            <v>2288.29</v>
          </cell>
          <cell r="W1141">
            <v>2289.34</v>
          </cell>
        </row>
        <row r="1142">
          <cell r="A1142" t="str">
            <v>5 S 04 999 01</v>
          </cell>
          <cell r="B1142" t="str">
            <v>Remoção de bueiros existentes</v>
          </cell>
          <cell r="E1142" t="str">
            <v>m</v>
          </cell>
          <cell r="G1142">
            <v>31.23</v>
          </cell>
          <cell r="M1142">
            <v>36.700000000000003</v>
          </cell>
          <cell r="O1142">
            <v>36.86</v>
          </cell>
          <cell r="Q1142">
            <v>36.49</v>
          </cell>
          <cell r="S1142">
            <v>36.49</v>
          </cell>
          <cell r="U1142">
            <v>36.549999999999997</v>
          </cell>
          <cell r="W1142">
            <v>36.79</v>
          </cell>
        </row>
        <row r="1143">
          <cell r="A1143" t="str">
            <v>5 S 04 999 04</v>
          </cell>
          <cell r="B1143" t="str">
            <v>Restauração de disp. danif. com concr. fck=12 MPa</v>
          </cell>
          <cell r="E1143" t="str">
            <v>m3</v>
          </cell>
          <cell r="G1143">
            <v>219.35</v>
          </cell>
          <cell r="M1143">
            <v>240.55</v>
          </cell>
          <cell r="O1143">
            <v>246.17</v>
          </cell>
          <cell r="Q1143">
            <v>237.17</v>
          </cell>
          <cell r="S1143">
            <v>248.81</v>
          </cell>
          <cell r="U1143">
            <v>233.19</v>
          </cell>
          <cell r="W1143">
            <v>241.57</v>
          </cell>
        </row>
        <row r="1144">
          <cell r="A1144" t="str">
            <v>5 S 04 999 07</v>
          </cell>
          <cell r="B1144" t="str">
            <v>Demolição de dispositivos de concreto simples</v>
          </cell>
          <cell r="E1144" t="str">
            <v>m3</v>
          </cell>
          <cell r="G1144">
            <v>56.73</v>
          </cell>
          <cell r="M1144">
            <v>67.31</v>
          </cell>
          <cell r="O1144">
            <v>67.47</v>
          </cell>
          <cell r="Q1144">
            <v>67.099999999999994</v>
          </cell>
          <cell r="S1144">
            <v>67.099999999999994</v>
          </cell>
          <cell r="U1144">
            <v>67.16</v>
          </cell>
          <cell r="W1144">
            <v>67.400000000000006</v>
          </cell>
        </row>
        <row r="1145">
          <cell r="A1145" t="str">
            <v>5 S 04 999 08</v>
          </cell>
          <cell r="B1145" t="str">
            <v>Demolição de dispositivos de concreto armado</v>
          </cell>
          <cell r="E1145" t="str">
            <v>m3</v>
          </cell>
          <cell r="G1145">
            <v>269.33</v>
          </cell>
          <cell r="M1145">
            <v>306.11</v>
          </cell>
          <cell r="O1145">
            <v>306.33</v>
          </cell>
          <cell r="Q1145">
            <v>299.20999999999998</v>
          </cell>
          <cell r="S1145">
            <v>299.20999999999998</v>
          </cell>
          <cell r="U1145">
            <v>299.27999999999997</v>
          </cell>
          <cell r="W1145">
            <v>299.58</v>
          </cell>
        </row>
        <row r="1146">
          <cell r="A1146" t="str">
            <v>5 S 05 100 00</v>
          </cell>
          <cell r="B1146" t="str">
            <v>Enleivamento</v>
          </cell>
          <cell r="E1146" t="str">
            <v>m2</v>
          </cell>
          <cell r="G1146">
            <v>3.36</v>
          </cell>
          <cell r="M1146">
            <v>3.92</v>
          </cell>
          <cell r="O1146">
            <v>3.92</v>
          </cell>
          <cell r="Q1146">
            <v>3.85</v>
          </cell>
          <cell r="S1146">
            <v>3.85</v>
          </cell>
          <cell r="U1146">
            <v>3.9</v>
          </cell>
          <cell r="W1146">
            <v>3.9</v>
          </cell>
        </row>
        <row r="1147">
          <cell r="A1147" t="str">
            <v>5 S 05 102 00</v>
          </cell>
          <cell r="B1147" t="str">
            <v>Hidrossemeadura</v>
          </cell>
          <cell r="E1147" t="str">
            <v>m2</v>
          </cell>
          <cell r="G1147">
            <v>1.1399999999999999</v>
          </cell>
          <cell r="M1147">
            <v>0.84</v>
          </cell>
          <cell r="O1147">
            <v>0.86</v>
          </cell>
          <cell r="Q1147">
            <v>0.84</v>
          </cell>
          <cell r="S1147">
            <v>0.85</v>
          </cell>
          <cell r="U1147">
            <v>0.89</v>
          </cell>
          <cell r="W1147">
            <v>0.93</v>
          </cell>
        </row>
        <row r="1148">
          <cell r="A1148" t="str">
            <v>5 S 05 300 01</v>
          </cell>
          <cell r="B1148" t="str">
            <v>Alvenaria de pedra arrumada</v>
          </cell>
          <cell r="E1148" t="str">
            <v>m3</v>
          </cell>
          <cell r="G1148">
            <v>47.78</v>
          </cell>
          <cell r="M1148">
            <v>55.63</v>
          </cell>
          <cell r="O1148">
            <v>56.22</v>
          </cell>
          <cell r="Q1148">
            <v>55.59</v>
          </cell>
          <cell r="S1148">
            <v>57.06</v>
          </cell>
          <cell r="U1148">
            <v>57.26</v>
          </cell>
          <cell r="W1148">
            <v>57.32</v>
          </cell>
        </row>
        <row r="1149">
          <cell r="A1149" t="str">
            <v>5 S 05 300 02</v>
          </cell>
          <cell r="B1149" t="str">
            <v>Enrocamento de pedra jogada</v>
          </cell>
          <cell r="E1149" t="str">
            <v>m3</v>
          </cell>
          <cell r="G1149">
            <v>27.48</v>
          </cell>
          <cell r="M1149">
            <v>31.54</v>
          </cell>
          <cell r="O1149">
            <v>32.03</v>
          </cell>
          <cell r="Q1149">
            <v>31.5</v>
          </cell>
          <cell r="S1149">
            <v>32.729999999999997</v>
          </cell>
          <cell r="U1149">
            <v>32.9</v>
          </cell>
          <cell r="W1149">
            <v>32.950000000000003</v>
          </cell>
        </row>
        <row r="1150">
          <cell r="A1150" t="str">
            <v>5 S 05 301 00</v>
          </cell>
          <cell r="B1150" t="str">
            <v>Alvenaria de pedra argamassada</v>
          </cell>
          <cell r="E1150" t="str">
            <v>m3</v>
          </cell>
          <cell r="G1150">
            <v>123.04</v>
          </cell>
          <cell r="M1150">
            <v>136.59</v>
          </cell>
          <cell r="O1150">
            <v>139.43</v>
          </cell>
          <cell r="Q1150">
            <v>135.06</v>
          </cell>
          <cell r="S1150">
            <v>140.97999999999999</v>
          </cell>
          <cell r="U1150">
            <v>133.9</v>
          </cell>
          <cell r="W1150">
            <v>137.78</v>
          </cell>
        </row>
        <row r="1151">
          <cell r="A1151" t="str">
            <v>5 S 05 302 01</v>
          </cell>
          <cell r="B1151" t="str">
            <v>Muro de gabião tipo caixa</v>
          </cell>
          <cell r="E1151" t="str">
            <v>m3</v>
          </cell>
          <cell r="G1151">
            <v>124.7</v>
          </cell>
          <cell r="M1151">
            <v>145.96</v>
          </cell>
          <cell r="O1151">
            <v>138.34</v>
          </cell>
          <cell r="Q1151">
            <v>137.43</v>
          </cell>
          <cell r="S1151">
            <v>138.84</v>
          </cell>
          <cell r="U1151">
            <v>139.61000000000001</v>
          </cell>
          <cell r="W1151">
            <v>139.63999999999999</v>
          </cell>
        </row>
        <row r="1152">
          <cell r="A1152" t="str">
            <v>5 S 05 303 01</v>
          </cell>
          <cell r="B1152" t="str">
            <v>Terra armada - ECE - greide 0,0&lt;h&lt;6,00m</v>
          </cell>
          <cell r="E1152" t="str">
            <v>m2</v>
          </cell>
          <cell r="G1152">
            <v>185.44</v>
          </cell>
          <cell r="M1152">
            <v>196.56</v>
          </cell>
          <cell r="O1152">
            <v>196.56</v>
          </cell>
          <cell r="Q1152">
            <v>218.81</v>
          </cell>
          <cell r="S1152">
            <v>218.81</v>
          </cell>
          <cell r="U1152">
            <v>218.81</v>
          </cell>
          <cell r="W1152">
            <v>218.81</v>
          </cell>
        </row>
        <row r="1153">
          <cell r="A1153" t="str">
            <v>5 S 05 303 02</v>
          </cell>
          <cell r="B1153" t="str">
            <v>Terra armada - ECE - greide 6,0&lt;h&lt;9,00</v>
          </cell>
          <cell r="E1153" t="str">
            <v>m2</v>
          </cell>
          <cell r="G1153">
            <v>208.05</v>
          </cell>
          <cell r="M1153">
            <v>220.52</v>
          </cell>
          <cell r="O1153">
            <v>220.52</v>
          </cell>
          <cell r="Q1153">
            <v>245.49</v>
          </cell>
          <cell r="S1153">
            <v>245.49</v>
          </cell>
          <cell r="U1153">
            <v>245.49</v>
          </cell>
          <cell r="W1153">
            <v>245.49</v>
          </cell>
        </row>
        <row r="1154">
          <cell r="A1154" t="str">
            <v>5 S 05 303 03</v>
          </cell>
          <cell r="B1154" t="str">
            <v>Terra armada - ECE - greide 9,0&lt;h&lt;12,00m</v>
          </cell>
          <cell r="E1154" t="str">
            <v>m2</v>
          </cell>
          <cell r="G1154">
            <v>230.67</v>
          </cell>
          <cell r="M1154">
            <v>244.38</v>
          </cell>
          <cell r="O1154">
            <v>244.38</v>
          </cell>
          <cell r="Q1154">
            <v>272.19</v>
          </cell>
          <cell r="S1154">
            <v>272.19</v>
          </cell>
          <cell r="U1154">
            <v>272.19</v>
          </cell>
          <cell r="W1154">
            <v>272.19</v>
          </cell>
        </row>
        <row r="1155">
          <cell r="A1155" t="str">
            <v>5 S 05 303 04</v>
          </cell>
          <cell r="B1155" t="str">
            <v>Terra armada - ECE - pé de talude 0,0&lt;h&lt;6,00m</v>
          </cell>
          <cell r="E1155" t="str">
            <v>m2</v>
          </cell>
          <cell r="G1155">
            <v>218.61</v>
          </cell>
          <cell r="M1155">
            <v>231.72</v>
          </cell>
          <cell r="O1155">
            <v>231.72</v>
          </cell>
          <cell r="Q1155">
            <v>257.95</v>
          </cell>
          <cell r="S1155">
            <v>257.95</v>
          </cell>
          <cell r="U1155">
            <v>257.95</v>
          </cell>
          <cell r="W1155">
            <v>257.95</v>
          </cell>
        </row>
        <row r="1156">
          <cell r="A1156" t="str">
            <v>5 S 05 303 05</v>
          </cell>
          <cell r="B1156" t="str">
            <v>Terra armada - ECE - pé de talude 6,0&lt;h&lt;9,00m</v>
          </cell>
          <cell r="E1156" t="str">
            <v>m2</v>
          </cell>
          <cell r="G1156">
            <v>245.74</v>
          </cell>
          <cell r="M1156">
            <v>260.49</v>
          </cell>
          <cell r="O1156">
            <v>260.49</v>
          </cell>
          <cell r="Q1156">
            <v>289.97000000000003</v>
          </cell>
          <cell r="S1156">
            <v>289.97000000000003</v>
          </cell>
          <cell r="U1156">
            <v>289.97000000000003</v>
          </cell>
          <cell r="W1156">
            <v>289.97000000000003</v>
          </cell>
        </row>
        <row r="1157">
          <cell r="A1157" t="str">
            <v>5 S 05 303 06</v>
          </cell>
          <cell r="B1157" t="str">
            <v>Terra armada - ECE - pé de talude 9,0&lt;h&lt;12,00m</v>
          </cell>
          <cell r="E1157" t="str">
            <v>m2</v>
          </cell>
          <cell r="G1157">
            <v>271.38</v>
          </cell>
          <cell r="M1157">
            <v>287.66000000000003</v>
          </cell>
          <cell r="O1157">
            <v>287.66000000000003</v>
          </cell>
          <cell r="Q1157">
            <v>324.2</v>
          </cell>
          <cell r="S1157">
            <v>324.2</v>
          </cell>
          <cell r="U1157">
            <v>324.2</v>
          </cell>
          <cell r="W1157">
            <v>324.2</v>
          </cell>
        </row>
        <row r="1158">
          <cell r="A1158" t="str">
            <v>5 S 05 303 07</v>
          </cell>
          <cell r="B1158" t="str">
            <v>Terra armada - ECE - encontro portante 0,0&lt;h&lt;6,0m</v>
          </cell>
          <cell r="E1158" t="str">
            <v>m2</v>
          </cell>
          <cell r="G1158">
            <v>398.04</v>
          </cell>
          <cell r="M1158">
            <v>421.92</v>
          </cell>
          <cell r="O1158">
            <v>421.92</v>
          </cell>
          <cell r="Q1158">
            <v>469.68</v>
          </cell>
          <cell r="S1158">
            <v>469.68</v>
          </cell>
          <cell r="U1158">
            <v>469.68</v>
          </cell>
          <cell r="W1158">
            <v>469.68</v>
          </cell>
        </row>
        <row r="1159">
          <cell r="A1159" t="str">
            <v>5 S 05 303 08</v>
          </cell>
          <cell r="B1159" t="str">
            <v>Terra armada - ECE - encontro portante 6,0&lt;h&lt;9,00m</v>
          </cell>
          <cell r="E1159" t="str">
            <v>m2</v>
          </cell>
          <cell r="G1159">
            <v>530.41999999999996</v>
          </cell>
          <cell r="M1159">
            <v>562.24</v>
          </cell>
          <cell r="O1159">
            <v>562.24</v>
          </cell>
          <cell r="Q1159">
            <v>625.9</v>
          </cell>
          <cell r="S1159">
            <v>625.9</v>
          </cell>
          <cell r="U1159">
            <v>625.9</v>
          </cell>
          <cell r="W1159">
            <v>625.9</v>
          </cell>
        </row>
        <row r="1160">
          <cell r="A1160" t="str">
            <v>5 S 05 303 09</v>
          </cell>
          <cell r="B1160" t="str">
            <v>Escamas de concreto armado para terra armada</v>
          </cell>
          <cell r="E1160" t="str">
            <v>m3</v>
          </cell>
          <cell r="G1160">
            <v>470.28</v>
          </cell>
          <cell r="M1160">
            <v>517.65</v>
          </cell>
          <cell r="O1160">
            <v>535.33000000000004</v>
          </cell>
          <cell r="Q1160">
            <v>524.22</v>
          </cell>
          <cell r="S1160">
            <v>539.16999999999996</v>
          </cell>
          <cell r="U1160">
            <v>533</v>
          </cell>
          <cell r="W1160">
            <v>544.04</v>
          </cell>
        </row>
        <row r="1161">
          <cell r="A1161" t="str">
            <v>5 S 05 303 10</v>
          </cell>
          <cell r="B1161" t="str">
            <v>Conc. de soleira e arrem. de maciço de terra arm.</v>
          </cell>
          <cell r="E1161" t="str">
            <v>m3</v>
          </cell>
          <cell r="G1161">
            <v>227.24</v>
          </cell>
          <cell r="M1161">
            <v>248.06</v>
          </cell>
          <cell r="O1161">
            <v>254.14</v>
          </cell>
          <cell r="Q1161">
            <v>244.32</v>
          </cell>
          <cell r="S1161">
            <v>256.86</v>
          </cell>
          <cell r="U1161">
            <v>239.95</v>
          </cell>
          <cell r="W1161">
            <v>249.1</v>
          </cell>
        </row>
        <row r="1162">
          <cell r="A1162" t="str">
            <v>5 S 05 303 11</v>
          </cell>
          <cell r="B1162" t="str">
            <v>Montagem de maciço terra armada</v>
          </cell>
          <cell r="E1162" t="str">
            <v>m2</v>
          </cell>
          <cell r="G1162">
            <v>52.96</v>
          </cell>
          <cell r="M1162">
            <v>61.95</v>
          </cell>
          <cell r="O1162">
            <v>61.95</v>
          </cell>
          <cell r="Q1162">
            <v>61.16</v>
          </cell>
          <cell r="S1162">
            <v>61.16</v>
          </cell>
          <cell r="U1162">
            <v>61.69</v>
          </cell>
          <cell r="W1162">
            <v>61.69</v>
          </cell>
        </row>
        <row r="1163">
          <cell r="A1163" t="str">
            <v>5 S 05 340 01</v>
          </cell>
          <cell r="B1163" t="str">
            <v>Execução cortina atirantada conc.armado fck=15 MPa</v>
          </cell>
          <cell r="E1163" t="str">
            <v>m3</v>
          </cell>
          <cell r="G1163">
            <v>776.35</v>
          </cell>
          <cell r="M1163">
            <v>859.06</v>
          </cell>
          <cell r="O1163">
            <v>882.36</v>
          </cell>
          <cell r="Q1163">
            <v>881.64</v>
          </cell>
          <cell r="S1163">
            <v>893.71</v>
          </cell>
          <cell r="U1163">
            <v>902.15</v>
          </cell>
          <cell r="W1163">
            <v>911.33</v>
          </cell>
        </row>
        <row r="1164">
          <cell r="A1164" t="str">
            <v>5 S 05 900 01</v>
          </cell>
          <cell r="B1164" t="str">
            <v>Execução tirante protendido cortina atirantada</v>
          </cell>
          <cell r="E1164" t="str">
            <v>m</v>
          </cell>
          <cell r="G1164">
            <v>81.75</v>
          </cell>
          <cell r="M1164">
            <v>91.9</v>
          </cell>
          <cell r="O1164">
            <v>92.75</v>
          </cell>
          <cell r="Q1164">
            <v>92.73</v>
          </cell>
          <cell r="S1164">
            <v>92.78</v>
          </cell>
          <cell r="U1164">
            <v>95.62</v>
          </cell>
          <cell r="W1164">
            <v>95.66</v>
          </cell>
        </row>
        <row r="1165">
          <cell r="A1165" t="str">
            <v>5 S 06 400 01</v>
          </cell>
          <cell r="B1165" t="str">
            <v>Cêrcas arame farp. c/ mourão conc. seção quadr.</v>
          </cell>
          <cell r="E1165" t="str">
            <v>m</v>
          </cell>
          <cell r="G1165">
            <v>12.2</v>
          </cell>
          <cell r="M1165">
            <v>14.91</v>
          </cell>
          <cell r="O1165">
            <v>15.13</v>
          </cell>
          <cell r="Q1165">
            <v>15.44</v>
          </cell>
          <cell r="S1165">
            <v>14.52</v>
          </cell>
          <cell r="U1165">
            <v>14.97</v>
          </cell>
          <cell r="W1165">
            <v>14.98</v>
          </cell>
        </row>
        <row r="1166">
          <cell r="A1166" t="str">
            <v>5 S 06 400 02</v>
          </cell>
          <cell r="B1166" t="str">
            <v>Cerca arame farp. c/ mourão de conc. seção triang</v>
          </cell>
          <cell r="E1166" t="str">
            <v>m</v>
          </cell>
          <cell r="G1166">
            <v>9.64</v>
          </cell>
          <cell r="M1166">
            <v>11.54</v>
          </cell>
          <cell r="O1166">
            <v>11.7</v>
          </cell>
          <cell r="Q1166">
            <v>12.02</v>
          </cell>
          <cell r="S1166">
            <v>11.56</v>
          </cell>
          <cell r="U1166">
            <v>11.85</v>
          </cell>
          <cell r="W1166">
            <v>11.86</v>
          </cell>
        </row>
        <row r="1167">
          <cell r="A1167" t="str">
            <v>5 S 06 410 00</v>
          </cell>
          <cell r="B1167" t="str">
            <v>Cêrcas arame farpado com suporte madeira</v>
          </cell>
          <cell r="E1167" t="str">
            <v>m</v>
          </cell>
          <cell r="G1167">
            <v>14.63</v>
          </cell>
          <cell r="M1167">
            <v>18.72</v>
          </cell>
          <cell r="O1167">
            <v>18.739999999999998</v>
          </cell>
          <cell r="Q1167">
            <v>19.04</v>
          </cell>
          <cell r="S1167">
            <v>19.04</v>
          </cell>
          <cell r="U1167">
            <v>19.13</v>
          </cell>
          <cell r="W1167">
            <v>19.149999999999999</v>
          </cell>
        </row>
        <row r="1168">
          <cell r="A1168" t="str">
            <v>5 S 09 001 07</v>
          </cell>
          <cell r="B1168" t="str">
            <v>Transporte local em rodov. não pavim.</v>
          </cell>
          <cell r="E1168" t="str">
            <v>tkm</v>
          </cell>
          <cell r="G1168">
            <v>0.49</v>
          </cell>
          <cell r="M1168">
            <v>0.54</v>
          </cell>
          <cell r="O1168">
            <v>0.55000000000000004</v>
          </cell>
          <cell r="Q1168">
            <v>0.53</v>
          </cell>
          <cell r="S1168">
            <v>0.53</v>
          </cell>
          <cell r="U1168">
            <v>0.53</v>
          </cell>
          <cell r="W1168">
            <v>0.54</v>
          </cell>
        </row>
        <row r="1169">
          <cell r="A1169" t="str">
            <v>5 S 09 001 90</v>
          </cell>
          <cell r="B1169" t="str">
            <v>Transporte comercial c/ carroc. rodov. não pav.</v>
          </cell>
          <cell r="E1169" t="str">
            <v>tkm</v>
          </cell>
          <cell r="G1169">
            <v>0.32</v>
          </cell>
          <cell r="M1169">
            <v>0.35</v>
          </cell>
          <cell r="O1169">
            <v>0.36</v>
          </cell>
          <cell r="Q1169">
            <v>0.35</v>
          </cell>
          <cell r="S1169">
            <v>0.35</v>
          </cell>
          <cell r="U1169">
            <v>0.35</v>
          </cell>
          <cell r="W1169">
            <v>0.36</v>
          </cell>
        </row>
        <row r="1170">
          <cell r="A1170" t="str">
            <v>5 S 09 002 07</v>
          </cell>
          <cell r="B1170" t="str">
            <v>Transporte local em rodov. pavim.</v>
          </cell>
          <cell r="E1170" t="str">
            <v>tkm</v>
          </cell>
          <cell r="G1170">
            <v>0.36</v>
          </cell>
          <cell r="M1170">
            <v>0.4</v>
          </cell>
          <cell r="O1170">
            <v>0.41</v>
          </cell>
          <cell r="Q1170">
            <v>0.39</v>
          </cell>
          <cell r="S1170">
            <v>0.39</v>
          </cell>
          <cell r="U1170">
            <v>0.4</v>
          </cell>
          <cell r="W1170">
            <v>0.41</v>
          </cell>
        </row>
        <row r="1171">
          <cell r="A1171" t="str">
            <v>5 S 09 002 90</v>
          </cell>
          <cell r="B1171" t="str">
            <v>Transporte comercial c/ carroceria rodov. pav.</v>
          </cell>
          <cell r="E1171" t="str">
            <v>tkm</v>
          </cell>
          <cell r="G1171">
            <v>0.21</v>
          </cell>
          <cell r="M1171">
            <v>0.23</v>
          </cell>
          <cell r="O1171">
            <v>0.24</v>
          </cell>
          <cell r="Q1171">
            <v>0.23</v>
          </cell>
          <cell r="S1171">
            <v>0.23</v>
          </cell>
          <cell r="U1171">
            <v>0.23</v>
          </cell>
          <cell r="W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U1174">
            <v>2.5099999999999998</v>
          </cell>
          <cell r="W1174">
            <v>2.5099999999999998</v>
          </cell>
          <cell r="AD1174">
            <v>1.92</v>
          </cell>
        </row>
        <row r="1175">
          <cell r="A1175" t="str">
            <v>AM02</v>
          </cell>
          <cell r="B1175" t="str">
            <v>Aço D=6,3 mm CA 25</v>
          </cell>
          <cell r="C1175" t="str">
            <v>kg</v>
          </cell>
          <cell r="D1175">
            <v>1</v>
          </cell>
          <cell r="E1175" t="str">
            <v>kg</v>
          </cell>
          <cell r="F1175">
            <v>1.93</v>
          </cell>
          <cell r="G1175">
            <v>1.93</v>
          </cell>
          <cell r="I1175">
            <v>0</v>
          </cell>
          <cell r="U1175">
            <v>2.5099999999999998</v>
          </cell>
          <cell r="W1175">
            <v>2.5099999999999998</v>
          </cell>
          <cell r="AD1175">
            <v>1.93</v>
          </cell>
        </row>
        <row r="1176">
          <cell r="A1176" t="str">
            <v>AM03</v>
          </cell>
          <cell r="B1176" t="str">
            <v>Aço D=10 mm CA 25</v>
          </cell>
          <cell r="C1176" t="str">
            <v>kg</v>
          </cell>
          <cell r="D1176">
            <v>1</v>
          </cell>
          <cell r="E1176" t="str">
            <v>kg</v>
          </cell>
          <cell r="F1176">
            <v>1.6</v>
          </cell>
          <cell r="G1176">
            <v>1.6</v>
          </cell>
          <cell r="I1176">
            <v>0</v>
          </cell>
          <cell r="U1176">
            <v>2.08</v>
          </cell>
          <cell r="W1176">
            <v>2.08</v>
          </cell>
          <cell r="AD1176">
            <v>1.6</v>
          </cell>
        </row>
        <row r="1177">
          <cell r="A1177" t="str">
            <v>AM04</v>
          </cell>
          <cell r="B1177" t="str">
            <v>Aço D=6,3 mm CA 50</v>
          </cell>
          <cell r="C1177" t="str">
            <v>kg</v>
          </cell>
          <cell r="D1177">
            <v>1</v>
          </cell>
          <cell r="E1177" t="str">
            <v>kg</v>
          </cell>
          <cell r="F1177">
            <v>1.98</v>
          </cell>
          <cell r="G1177">
            <v>1.98</v>
          </cell>
          <cell r="I1177">
            <v>0</v>
          </cell>
          <cell r="U1177">
            <v>2.4500000000000002</v>
          </cell>
          <cell r="W1177">
            <v>2.4500000000000002</v>
          </cell>
          <cell r="AD1177">
            <v>1.98</v>
          </cell>
        </row>
        <row r="1178">
          <cell r="A1178" t="str">
            <v>AM05</v>
          </cell>
          <cell r="B1178" t="str">
            <v>Aço D=10 mm CA 50</v>
          </cell>
          <cell r="C1178" t="str">
            <v>kg</v>
          </cell>
          <cell r="D1178">
            <v>1</v>
          </cell>
          <cell r="E1178" t="str">
            <v>kg</v>
          </cell>
          <cell r="F1178">
            <v>1.65</v>
          </cell>
          <cell r="G1178">
            <v>1.65</v>
          </cell>
          <cell r="I1178">
            <v>0</v>
          </cell>
          <cell r="U1178">
            <v>2.12</v>
          </cell>
          <cell r="W1178">
            <v>2.12</v>
          </cell>
          <cell r="AD1178">
            <v>1.3</v>
          </cell>
        </row>
        <row r="1179">
          <cell r="A1179" t="str">
            <v>AM06</v>
          </cell>
          <cell r="B1179" t="str">
            <v>Aço D=4,2 mm CA 60</v>
          </cell>
          <cell r="C1179" t="str">
            <v>kg</v>
          </cell>
          <cell r="D1179">
            <v>1</v>
          </cell>
          <cell r="E1179" t="str">
            <v>kg</v>
          </cell>
          <cell r="F1179">
            <v>2.1</v>
          </cell>
          <cell r="G1179">
            <v>2.1</v>
          </cell>
          <cell r="I1179">
            <v>0</v>
          </cell>
          <cell r="U1179">
            <v>2.5</v>
          </cell>
          <cell r="W1179">
            <v>2.5</v>
          </cell>
          <cell r="AD1179">
            <v>2.1</v>
          </cell>
        </row>
        <row r="1180">
          <cell r="A1180" t="str">
            <v>AM07</v>
          </cell>
          <cell r="B1180" t="str">
            <v>Aço D=5,0 mm CA 60</v>
          </cell>
          <cell r="C1180" t="str">
            <v>kg</v>
          </cell>
          <cell r="D1180">
            <v>1</v>
          </cell>
          <cell r="E1180" t="str">
            <v>kg</v>
          </cell>
          <cell r="F1180">
            <v>2.1</v>
          </cell>
          <cell r="G1180">
            <v>2.1</v>
          </cell>
          <cell r="I1180">
            <v>0</v>
          </cell>
          <cell r="U1180">
            <v>2.4500000000000002</v>
          </cell>
          <cell r="W1180">
            <v>2.4500000000000002</v>
          </cell>
          <cell r="AD1180">
            <v>2.1</v>
          </cell>
        </row>
        <row r="1181">
          <cell r="A1181" t="str">
            <v>AM08</v>
          </cell>
          <cell r="B1181" t="str">
            <v>Aço D=6,0 mm CA 60</v>
          </cell>
          <cell r="C1181" t="str">
            <v>kg</v>
          </cell>
          <cell r="D1181">
            <v>1</v>
          </cell>
          <cell r="E1181" t="str">
            <v>kg</v>
          </cell>
          <cell r="F1181">
            <v>2.17</v>
          </cell>
          <cell r="G1181">
            <v>2.17</v>
          </cell>
          <cell r="I1181">
            <v>0</v>
          </cell>
          <cell r="U1181">
            <v>2.4500000000000002</v>
          </cell>
          <cell r="W1181">
            <v>2.4500000000000002</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U1182">
            <v>6.0454999999999997</v>
          </cell>
          <cell r="W1182">
            <v>6.0454999999999997</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U1183">
            <v>10.1374</v>
          </cell>
          <cell r="W1183">
            <v>10.1374</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U1184">
            <v>2.8609</v>
          </cell>
          <cell r="W1184">
            <v>2.8609</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U1185">
            <v>3.7974999999999999</v>
          </cell>
          <cell r="W1185">
            <v>3.7974999999999999</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U1186">
            <v>5.1333000000000002</v>
          </cell>
          <cell r="W1186">
            <v>5.1333000000000002</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U1187">
            <v>7.6020000000000003</v>
          </cell>
          <cell r="W1187">
            <v>7.6020000000000003</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U1188">
            <v>11.634</v>
          </cell>
          <cell r="W1188">
            <v>11.634</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U1189">
            <v>6.4394</v>
          </cell>
          <cell r="W1189">
            <v>6.4394</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U1190">
            <v>6.0266000000000002</v>
          </cell>
          <cell r="W1190">
            <v>6.0266000000000002</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U1191">
            <v>6.2045000000000003</v>
          </cell>
          <cell r="W1191">
            <v>6.2045000000000003</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U1192">
            <v>18.136399999999998</v>
          </cell>
          <cell r="W1192">
            <v>18.1313</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U1193">
            <v>12.936</v>
          </cell>
          <cell r="W1193">
            <v>12.936</v>
          </cell>
          <cell r="AD1193">
            <v>10.8</v>
          </cell>
        </row>
        <row r="1194">
          <cell r="A1194" t="str">
            <v>AM35</v>
          </cell>
          <cell r="B1194" t="str">
            <v>Brita 1</v>
          </cell>
          <cell r="C1194" t="str">
            <v>m3</v>
          </cell>
          <cell r="D1194">
            <v>1</v>
          </cell>
          <cell r="E1194" t="str">
            <v>m3</v>
          </cell>
          <cell r="F1194">
            <v>22</v>
          </cell>
          <cell r="G1194">
            <v>22</v>
          </cell>
          <cell r="I1194">
            <v>0</v>
          </cell>
          <cell r="U1194">
            <v>23</v>
          </cell>
          <cell r="W1194">
            <v>20</v>
          </cell>
          <cell r="AD1194">
            <v>19</v>
          </cell>
        </row>
        <row r="1195">
          <cell r="A1195" t="str">
            <v>AM36</v>
          </cell>
          <cell r="B1195" t="str">
            <v>Brita 2</v>
          </cell>
          <cell r="C1195" t="str">
            <v>m3</v>
          </cell>
          <cell r="D1195">
            <v>1</v>
          </cell>
          <cell r="E1195" t="str">
            <v>m3</v>
          </cell>
          <cell r="F1195">
            <v>22</v>
          </cell>
          <cell r="G1195">
            <v>22</v>
          </cell>
          <cell r="I1195">
            <v>0</v>
          </cell>
          <cell r="U1195">
            <v>23</v>
          </cell>
          <cell r="W1195">
            <v>20</v>
          </cell>
          <cell r="AD1195">
            <v>19</v>
          </cell>
        </row>
        <row r="1196">
          <cell r="A1196" t="str">
            <v>AM37</v>
          </cell>
          <cell r="B1196" t="str">
            <v>Brita 3</v>
          </cell>
          <cell r="C1196" t="str">
            <v>m3</v>
          </cell>
          <cell r="D1196">
            <v>1</v>
          </cell>
          <cell r="E1196" t="str">
            <v>m3</v>
          </cell>
          <cell r="F1196">
            <v>22</v>
          </cell>
          <cell r="G1196">
            <v>22</v>
          </cell>
          <cell r="I1196">
            <v>0</v>
          </cell>
          <cell r="U1196">
            <v>23</v>
          </cell>
          <cell r="W1196">
            <v>20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U1197">
            <v>15.5</v>
          </cell>
          <cell r="W1197">
            <v>15.5</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U1198">
            <v>12.25</v>
          </cell>
          <cell r="W1198">
            <v>12.25</v>
          </cell>
          <cell r="AD1198">
            <v>35.625</v>
          </cell>
        </row>
        <row r="1199">
          <cell r="A1199" t="str">
            <v>F803</v>
          </cell>
          <cell r="B1199" t="str">
            <v>Macaco p/ protensão MAC 7</v>
          </cell>
          <cell r="C1199" t="str">
            <v>dia</v>
          </cell>
          <cell r="D1199">
            <v>8</v>
          </cell>
          <cell r="E1199" t="str">
            <v>h</v>
          </cell>
          <cell r="F1199">
            <v>265</v>
          </cell>
          <cell r="G1199">
            <v>33.125</v>
          </cell>
          <cell r="I1199">
            <v>0</v>
          </cell>
          <cell r="U1199">
            <v>15.5</v>
          </cell>
          <cell r="W1199">
            <v>15.5</v>
          </cell>
          <cell r="AD1199">
            <v>33.125</v>
          </cell>
        </row>
        <row r="1200">
          <cell r="A1200" t="str">
            <v>F804</v>
          </cell>
          <cell r="B1200" t="str">
            <v>Macaco p/ protensão MAC 12</v>
          </cell>
          <cell r="C1200" t="str">
            <v>dia</v>
          </cell>
          <cell r="D1200">
            <v>8</v>
          </cell>
          <cell r="E1200" t="str">
            <v>h</v>
          </cell>
          <cell r="F1200">
            <v>275</v>
          </cell>
          <cell r="G1200">
            <v>34.375</v>
          </cell>
          <cell r="I1200">
            <v>0</v>
          </cell>
          <cell r="U1200">
            <v>16.875</v>
          </cell>
          <cell r="W1200">
            <v>16.875</v>
          </cell>
          <cell r="AD1200">
            <v>34.375</v>
          </cell>
        </row>
        <row r="1201">
          <cell r="A1201" t="str">
            <v>F805</v>
          </cell>
          <cell r="B1201" t="str">
            <v>Macaco p/ protensão MAC 4</v>
          </cell>
          <cell r="C1201" t="str">
            <v>dia</v>
          </cell>
          <cell r="D1201">
            <v>8</v>
          </cell>
          <cell r="E1201" t="str">
            <v>h</v>
          </cell>
          <cell r="F1201">
            <v>257.2</v>
          </cell>
          <cell r="G1201">
            <v>32.15</v>
          </cell>
          <cell r="I1201">
            <v>0</v>
          </cell>
          <cell r="U1201">
            <v>14.375</v>
          </cell>
          <cell r="W1201">
            <v>14.375</v>
          </cell>
          <cell r="AD1201">
            <v>32.15</v>
          </cell>
        </row>
        <row r="1202">
          <cell r="A1202" t="str">
            <v>F807</v>
          </cell>
          <cell r="B1202" t="str">
            <v>Bomba hidr. alta pressão STUP</v>
          </cell>
          <cell r="C1202" t="str">
            <v>dia</v>
          </cell>
          <cell r="D1202">
            <v>8</v>
          </cell>
          <cell r="E1202" t="str">
            <v>h</v>
          </cell>
          <cell r="F1202">
            <v>373</v>
          </cell>
          <cell r="G1202">
            <v>46.625</v>
          </cell>
          <cell r="I1202">
            <v>0</v>
          </cell>
          <cell r="U1202">
            <v>51.25</v>
          </cell>
          <cell r="W1202">
            <v>51.25</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U1203">
            <v>53.125</v>
          </cell>
          <cell r="W1203">
            <v>53.125</v>
          </cell>
          <cell r="AD1203">
            <v>48.125</v>
          </cell>
        </row>
        <row r="1204">
          <cell r="A1204" t="str">
            <v>F809</v>
          </cell>
          <cell r="B1204" t="str">
            <v>Macaco p/ protensão STUP</v>
          </cell>
          <cell r="C1204" t="str">
            <v>dia</v>
          </cell>
          <cell r="D1204">
            <v>8</v>
          </cell>
          <cell r="E1204" t="str">
            <v>h</v>
          </cell>
          <cell r="F1204">
            <v>368</v>
          </cell>
          <cell r="G1204">
            <v>46</v>
          </cell>
          <cell r="I1204">
            <v>0</v>
          </cell>
          <cell r="U1204">
            <v>50.625</v>
          </cell>
          <cell r="W1204">
            <v>50.625</v>
          </cell>
          <cell r="AD1204">
            <v>46</v>
          </cell>
        </row>
        <row r="1205">
          <cell r="A1205" t="str">
            <v>F810</v>
          </cell>
          <cell r="B1205" t="str">
            <v>Macaco p/ protensão STUP</v>
          </cell>
          <cell r="C1205" t="str">
            <v>dia</v>
          </cell>
          <cell r="D1205">
            <v>8</v>
          </cell>
          <cell r="E1205" t="str">
            <v>h</v>
          </cell>
          <cell r="F1205">
            <v>426</v>
          </cell>
          <cell r="G1205">
            <v>53.25</v>
          </cell>
          <cell r="I1205">
            <v>0</v>
          </cell>
          <cell r="U1205">
            <v>58.75</v>
          </cell>
          <cell r="W1205">
            <v>58.75</v>
          </cell>
          <cell r="AD1205">
            <v>53.25</v>
          </cell>
        </row>
        <row r="1206">
          <cell r="A1206" t="str">
            <v>F811</v>
          </cell>
          <cell r="B1206" t="str">
            <v>Macaco p/ protensão STUP</v>
          </cell>
          <cell r="C1206" t="str">
            <v>dia</v>
          </cell>
          <cell r="D1206">
            <v>8</v>
          </cell>
          <cell r="E1206" t="str">
            <v>h</v>
          </cell>
          <cell r="F1206">
            <v>378</v>
          </cell>
          <cell r="G1206">
            <v>47.25</v>
          </cell>
          <cell r="I1206">
            <v>0</v>
          </cell>
          <cell r="U1206">
            <v>51.875</v>
          </cell>
          <cell r="W1206">
            <v>51.875</v>
          </cell>
          <cell r="AD1206">
            <v>47.25</v>
          </cell>
        </row>
        <row r="1207">
          <cell r="A1207" t="str">
            <v>F812</v>
          </cell>
          <cell r="B1207" t="str">
            <v>Macaco p/ protensão STUP</v>
          </cell>
          <cell r="C1207" t="str">
            <v>dia</v>
          </cell>
          <cell r="D1207">
            <v>8</v>
          </cell>
          <cell r="E1207" t="str">
            <v>h</v>
          </cell>
          <cell r="F1207">
            <v>352</v>
          </cell>
          <cell r="G1207">
            <v>44</v>
          </cell>
          <cell r="I1207">
            <v>0</v>
          </cell>
          <cell r="U1207">
            <v>48.75</v>
          </cell>
          <cell r="W1207">
            <v>48.75</v>
          </cell>
          <cell r="AD1207">
            <v>44</v>
          </cell>
        </row>
        <row r="1208">
          <cell r="A1208" t="str">
            <v>F813</v>
          </cell>
          <cell r="B1208" t="str">
            <v>Macaco p/ prot. de tirante D=32mm</v>
          </cell>
          <cell r="C1208" t="str">
            <v>dia</v>
          </cell>
          <cell r="D1208">
            <v>8</v>
          </cell>
          <cell r="E1208" t="str">
            <v>h</v>
          </cell>
          <cell r="F1208">
            <v>51.5</v>
          </cell>
          <cell r="G1208">
            <v>6.4375</v>
          </cell>
          <cell r="I1208">
            <v>0</v>
          </cell>
          <cell r="U1208">
            <v>7.7249999999999996</v>
          </cell>
          <cell r="W1208">
            <v>7.7249999999999996</v>
          </cell>
          <cell r="AD1208">
            <v>5.665</v>
          </cell>
        </row>
        <row r="1209">
          <cell r="A1209" t="str">
            <v>F814</v>
          </cell>
          <cell r="B1209" t="str">
            <v>Injeção de nata de cimento</v>
          </cell>
          <cell r="C1209" t="str">
            <v>m</v>
          </cell>
          <cell r="D1209">
            <v>1</v>
          </cell>
          <cell r="E1209" t="str">
            <v>m</v>
          </cell>
          <cell r="F1209">
            <v>5.25</v>
          </cell>
          <cell r="G1209">
            <v>5.25</v>
          </cell>
          <cell r="I1209">
            <v>0</v>
          </cell>
          <cell r="U1209">
            <v>6.3</v>
          </cell>
          <cell r="W1209">
            <v>6.3</v>
          </cell>
          <cell r="AD1209">
            <v>4.53</v>
          </cell>
        </row>
        <row r="1210">
          <cell r="A1210" t="str">
            <v>F943</v>
          </cell>
          <cell r="B1210" t="str">
            <v>Terra Armada - moldes metálicos</v>
          </cell>
          <cell r="C1210" t="str">
            <v>cj</v>
          </cell>
          <cell r="D1210">
            <v>1</v>
          </cell>
          <cell r="E1210" t="str">
            <v>m3</v>
          </cell>
          <cell r="F1210">
            <v>2.6</v>
          </cell>
          <cell r="G1210">
            <v>2.6</v>
          </cell>
          <cell r="I1210">
            <v>0</v>
          </cell>
          <cell r="U1210">
            <v>3.06</v>
          </cell>
          <cell r="W1210">
            <v>3.06</v>
          </cell>
          <cell r="AD1210">
            <v>2.6</v>
          </cell>
        </row>
        <row r="1211">
          <cell r="A1211" t="str">
            <v>M001</v>
          </cell>
          <cell r="B1211" t="str">
            <v>Gasolina</v>
          </cell>
          <cell r="C1211" t="str">
            <v>l</v>
          </cell>
          <cell r="D1211">
            <v>1</v>
          </cell>
          <cell r="E1211" t="str">
            <v>l</v>
          </cell>
          <cell r="F1211">
            <v>2.1</v>
          </cell>
          <cell r="G1211">
            <v>2.1</v>
          </cell>
          <cell r="I1211">
            <v>0</v>
          </cell>
          <cell r="U1211">
            <v>2.16</v>
          </cell>
          <cell r="W1211">
            <v>2.16</v>
          </cell>
          <cell r="AD1211">
            <v>1.68</v>
          </cell>
        </row>
        <row r="1212">
          <cell r="A1212" t="str">
            <v>M002</v>
          </cell>
          <cell r="B1212" t="str">
            <v>Diesel</v>
          </cell>
          <cell r="C1212" t="str">
            <v>l</v>
          </cell>
          <cell r="D1212">
            <v>1</v>
          </cell>
          <cell r="E1212" t="str">
            <v>l</v>
          </cell>
          <cell r="F1212">
            <v>1.39</v>
          </cell>
          <cell r="G1212">
            <v>1.39</v>
          </cell>
          <cell r="I1212">
            <v>0</v>
          </cell>
          <cell r="U1212">
            <v>1.49</v>
          </cell>
          <cell r="W1212">
            <v>1.49</v>
          </cell>
          <cell r="AD1212">
            <v>1.07</v>
          </cell>
        </row>
        <row r="1213">
          <cell r="A1213" t="str">
            <v>M003</v>
          </cell>
          <cell r="B1213" t="str">
            <v>Óleo combustível 1A</v>
          </cell>
          <cell r="C1213" t="str">
            <v>l</v>
          </cell>
          <cell r="D1213">
            <v>1</v>
          </cell>
          <cell r="E1213" t="str">
            <v>l</v>
          </cell>
          <cell r="F1213">
            <v>0.99</v>
          </cell>
          <cell r="G1213">
            <v>0.99</v>
          </cell>
          <cell r="I1213">
            <v>0</v>
          </cell>
          <cell r="U1213">
            <v>1.08</v>
          </cell>
          <cell r="W1213">
            <v>1.08</v>
          </cell>
          <cell r="AD1213">
            <v>0.8</v>
          </cell>
        </row>
        <row r="1214">
          <cell r="A1214" t="str">
            <v>M004</v>
          </cell>
          <cell r="B1214" t="str">
            <v>Álcool</v>
          </cell>
          <cell r="C1214" t="str">
            <v>l</v>
          </cell>
          <cell r="D1214">
            <v>1</v>
          </cell>
          <cell r="E1214" t="str">
            <v>l</v>
          </cell>
          <cell r="F1214">
            <v>1.52</v>
          </cell>
          <cell r="G1214">
            <v>1.52</v>
          </cell>
          <cell r="I1214">
            <v>0</v>
          </cell>
          <cell r="U1214">
            <v>1.87</v>
          </cell>
          <cell r="W1214">
            <v>1.87</v>
          </cell>
          <cell r="AD1214">
            <v>0.91</v>
          </cell>
        </row>
        <row r="1215">
          <cell r="A1215" t="str">
            <v>M005</v>
          </cell>
          <cell r="B1215" t="str">
            <v>Energia elétrica</v>
          </cell>
          <cell r="C1215" t="str">
            <v>kwh</v>
          </cell>
          <cell r="D1215">
            <v>1</v>
          </cell>
          <cell r="E1215" t="str">
            <v>kwh</v>
          </cell>
          <cell r="F1215">
            <v>0.34</v>
          </cell>
          <cell r="G1215">
            <v>0.34</v>
          </cell>
          <cell r="I1215">
            <v>0</v>
          </cell>
          <cell r="U1215">
            <v>0.38</v>
          </cell>
          <cell r="W1215">
            <v>0.38</v>
          </cell>
          <cell r="AD1215">
            <v>0.33</v>
          </cell>
        </row>
        <row r="1216">
          <cell r="A1216" t="str">
            <v>M101</v>
          </cell>
          <cell r="B1216" t="str">
            <v>Cimento asfáltico CAP-20</v>
          </cell>
          <cell r="C1216" t="str">
            <v>t</v>
          </cell>
          <cell r="D1216">
            <v>1</v>
          </cell>
          <cell r="E1216" t="str">
            <v>t</v>
          </cell>
          <cell r="F1216">
            <v>0</v>
          </cell>
          <cell r="G1216">
            <v>0</v>
          </cell>
          <cell r="I1216">
            <v>0</v>
          </cell>
          <cell r="U1216">
            <v>0</v>
          </cell>
          <cell r="W1216">
            <v>0</v>
          </cell>
          <cell r="AD1216">
            <v>0</v>
          </cell>
        </row>
        <row r="1217">
          <cell r="A1217" t="str">
            <v>M102</v>
          </cell>
          <cell r="B1217" t="str">
            <v>Cimento asfáltico CAP-40</v>
          </cell>
          <cell r="C1217" t="str">
            <v>t</v>
          </cell>
          <cell r="D1217">
            <v>1</v>
          </cell>
          <cell r="E1217" t="str">
            <v>t</v>
          </cell>
          <cell r="F1217">
            <v>0</v>
          </cell>
          <cell r="G1217">
            <v>0</v>
          </cell>
          <cell r="I1217">
            <v>0</v>
          </cell>
          <cell r="U1217">
            <v>0</v>
          </cell>
          <cell r="W1217">
            <v>0</v>
          </cell>
          <cell r="AD1217">
            <v>0</v>
          </cell>
        </row>
        <row r="1218">
          <cell r="A1218" t="str">
            <v>M103</v>
          </cell>
          <cell r="B1218" t="str">
            <v>Asfalto diluído CM-30</v>
          </cell>
          <cell r="C1218" t="str">
            <v>t</v>
          </cell>
          <cell r="D1218">
            <v>1</v>
          </cell>
          <cell r="E1218" t="str">
            <v>t</v>
          </cell>
          <cell r="F1218">
            <v>0</v>
          </cell>
          <cell r="G1218">
            <v>0</v>
          </cell>
          <cell r="I1218">
            <v>0</v>
          </cell>
          <cell r="U1218">
            <v>0</v>
          </cell>
          <cell r="W1218">
            <v>0</v>
          </cell>
          <cell r="AD1218">
            <v>0</v>
          </cell>
        </row>
        <row r="1219">
          <cell r="A1219" t="str">
            <v>M104</v>
          </cell>
          <cell r="B1219" t="str">
            <v>Emulsão asfáltica RR-1C</v>
          </cell>
          <cell r="C1219" t="str">
            <v>t</v>
          </cell>
          <cell r="D1219">
            <v>1</v>
          </cell>
          <cell r="E1219" t="str">
            <v>t</v>
          </cell>
          <cell r="F1219">
            <v>0</v>
          </cell>
          <cell r="G1219">
            <v>0</v>
          </cell>
          <cell r="I1219">
            <v>0</v>
          </cell>
          <cell r="U1219">
            <v>0</v>
          </cell>
          <cell r="W1219">
            <v>0</v>
          </cell>
          <cell r="AD1219">
            <v>0</v>
          </cell>
        </row>
        <row r="1220">
          <cell r="A1220" t="str">
            <v>M105</v>
          </cell>
          <cell r="B1220" t="str">
            <v>Emulsão asfáltica RR-2C</v>
          </cell>
          <cell r="C1220" t="str">
            <v>t</v>
          </cell>
          <cell r="D1220">
            <v>1</v>
          </cell>
          <cell r="E1220" t="str">
            <v>t</v>
          </cell>
          <cell r="F1220">
            <v>0</v>
          </cell>
          <cell r="G1220">
            <v>0</v>
          </cell>
          <cell r="I1220">
            <v>0</v>
          </cell>
          <cell r="U1220">
            <v>0</v>
          </cell>
          <cell r="W1220">
            <v>0</v>
          </cell>
          <cell r="AD1220">
            <v>0</v>
          </cell>
        </row>
        <row r="1221">
          <cell r="A1221" t="str">
            <v>M106</v>
          </cell>
          <cell r="B1221" t="str">
            <v>Cimento asfáltico CAP 7</v>
          </cell>
          <cell r="C1221" t="str">
            <v>t</v>
          </cell>
          <cell r="D1221">
            <v>1</v>
          </cell>
          <cell r="E1221" t="str">
            <v>t</v>
          </cell>
          <cell r="F1221">
            <v>0</v>
          </cell>
          <cell r="G1221">
            <v>0</v>
          </cell>
          <cell r="I1221">
            <v>0</v>
          </cell>
          <cell r="U1221">
            <v>0</v>
          </cell>
          <cell r="W1221">
            <v>0</v>
          </cell>
          <cell r="AD1221">
            <v>0</v>
          </cell>
        </row>
        <row r="1222">
          <cell r="A1222" t="str">
            <v>M107</v>
          </cell>
          <cell r="B1222" t="str">
            <v>Emulsão asfáltica RM-1C</v>
          </cell>
          <cell r="C1222" t="str">
            <v>t</v>
          </cell>
          <cell r="D1222">
            <v>1</v>
          </cell>
          <cell r="E1222" t="str">
            <v>t</v>
          </cell>
          <cell r="F1222">
            <v>0</v>
          </cell>
          <cell r="G1222">
            <v>0</v>
          </cell>
          <cell r="I1222">
            <v>0</v>
          </cell>
          <cell r="U1222">
            <v>0</v>
          </cell>
          <cell r="W1222">
            <v>0</v>
          </cell>
          <cell r="AD1222">
            <v>0</v>
          </cell>
        </row>
        <row r="1223">
          <cell r="A1223" t="str">
            <v>M108</v>
          </cell>
          <cell r="B1223" t="str">
            <v>Emulsão asfáltica RM-2C</v>
          </cell>
          <cell r="C1223" t="str">
            <v>t</v>
          </cell>
          <cell r="D1223">
            <v>1</v>
          </cell>
          <cell r="E1223" t="str">
            <v>t</v>
          </cell>
          <cell r="F1223">
            <v>0</v>
          </cell>
          <cell r="G1223">
            <v>0</v>
          </cell>
          <cell r="I1223">
            <v>0</v>
          </cell>
          <cell r="U1223">
            <v>0</v>
          </cell>
          <cell r="W1223">
            <v>0</v>
          </cell>
          <cell r="AD1223">
            <v>0</v>
          </cell>
        </row>
        <row r="1224">
          <cell r="A1224" t="str">
            <v>M109</v>
          </cell>
          <cell r="B1224" t="str">
            <v>Emulsão asfáltica RL-1C</v>
          </cell>
          <cell r="C1224" t="str">
            <v>t</v>
          </cell>
          <cell r="D1224">
            <v>1</v>
          </cell>
          <cell r="E1224" t="str">
            <v>t</v>
          </cell>
          <cell r="F1224">
            <v>0</v>
          </cell>
          <cell r="G1224">
            <v>0</v>
          </cell>
          <cell r="I1224">
            <v>0</v>
          </cell>
          <cell r="U1224">
            <v>0</v>
          </cell>
          <cell r="W1224">
            <v>0</v>
          </cell>
          <cell r="AD1224">
            <v>0</v>
          </cell>
        </row>
        <row r="1225">
          <cell r="A1225" t="str">
            <v>M110</v>
          </cell>
          <cell r="B1225" t="str">
            <v>Emulsão polim. p/ micro-rev. a frio</v>
          </cell>
          <cell r="C1225" t="str">
            <v>t</v>
          </cell>
          <cell r="D1225">
            <v>1</v>
          </cell>
          <cell r="E1225" t="str">
            <v>t</v>
          </cell>
          <cell r="F1225">
            <v>0</v>
          </cell>
          <cell r="G1225">
            <v>0</v>
          </cell>
          <cell r="I1225">
            <v>0</v>
          </cell>
          <cell r="U1225">
            <v>0</v>
          </cell>
          <cell r="W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U1226">
            <v>2.4300000000000002</v>
          </cell>
          <cell r="W1226">
            <v>2.4300000000000002</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U1227">
            <v>3.67</v>
          </cell>
          <cell r="W1227">
            <v>3.67</v>
          </cell>
          <cell r="AD1227">
            <v>2.39</v>
          </cell>
        </row>
        <row r="1228">
          <cell r="A1228" t="str">
            <v>M114</v>
          </cell>
          <cell r="B1228" t="str">
            <v>Agente rejuv. p/ recicl. a quente</v>
          </cell>
          <cell r="C1228" t="str">
            <v>t</v>
          </cell>
          <cell r="D1228">
            <v>1</v>
          </cell>
          <cell r="E1228" t="str">
            <v>t</v>
          </cell>
          <cell r="F1228">
            <v>0</v>
          </cell>
          <cell r="G1228">
            <v>0</v>
          </cell>
          <cell r="I1228">
            <v>0</v>
          </cell>
          <cell r="U1228">
            <v>0</v>
          </cell>
          <cell r="W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U1229">
            <v>0.35</v>
          </cell>
          <cell r="W1229">
            <v>0.35</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U1230">
            <v>0.36</v>
          </cell>
          <cell r="W1230">
            <v>0.38</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U1231">
            <v>3.95</v>
          </cell>
          <cell r="W1231">
            <v>3.95</v>
          </cell>
          <cell r="AD1231">
            <v>2.9</v>
          </cell>
        </row>
        <row r="1232">
          <cell r="A1232" t="str">
            <v>M319</v>
          </cell>
          <cell r="B1232" t="str">
            <v>Arame recozido nº. 18</v>
          </cell>
          <cell r="C1232" t="str">
            <v>kg</v>
          </cell>
          <cell r="D1232">
            <v>1</v>
          </cell>
          <cell r="E1232" t="str">
            <v>kg</v>
          </cell>
          <cell r="F1232">
            <v>2.8</v>
          </cell>
          <cell r="G1232">
            <v>2.8</v>
          </cell>
          <cell r="I1232">
            <v>0</v>
          </cell>
          <cell r="U1232">
            <v>3.75</v>
          </cell>
          <cell r="W1232">
            <v>3.75</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U1233">
            <v>2.65</v>
          </cell>
          <cell r="W1233">
            <v>2.65</v>
          </cell>
          <cell r="AD1233">
            <v>2</v>
          </cell>
        </row>
        <row r="1234">
          <cell r="A1234" t="str">
            <v>M321</v>
          </cell>
          <cell r="B1234" t="str">
            <v>Arame farpado nº. 16 galv. simples</v>
          </cell>
          <cell r="C1234" t="str">
            <v>rl</v>
          </cell>
          <cell r="D1234">
            <v>250</v>
          </cell>
          <cell r="E1234" t="str">
            <v>m</v>
          </cell>
          <cell r="F1234">
            <v>40</v>
          </cell>
          <cell r="G1234">
            <v>0.16</v>
          </cell>
          <cell r="I1234">
            <v>0</v>
          </cell>
          <cell r="U1234">
            <v>0.21920000000000001</v>
          </cell>
          <cell r="W1234">
            <v>0.21920000000000001</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U1235">
            <v>3.94</v>
          </cell>
          <cell r="W1235">
            <v>3.94</v>
          </cell>
          <cell r="AD1235">
            <v>3.54</v>
          </cell>
        </row>
        <row r="1236">
          <cell r="A1236" t="str">
            <v>M323</v>
          </cell>
          <cell r="B1236" t="str">
            <v>Cantoneira de aço 4" x 4" x 3/8"</v>
          </cell>
          <cell r="C1236" t="str">
            <v>kg</v>
          </cell>
          <cell r="D1236">
            <v>1</v>
          </cell>
          <cell r="E1236" t="str">
            <v>kg</v>
          </cell>
          <cell r="F1236">
            <v>2.12</v>
          </cell>
          <cell r="G1236">
            <v>2.12</v>
          </cell>
          <cell r="I1236">
            <v>0</v>
          </cell>
          <cell r="U1236">
            <v>2.0499999999999998</v>
          </cell>
          <cell r="W1236">
            <v>2</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U1237">
            <v>28500</v>
          </cell>
          <cell r="W1237">
            <v>28000</v>
          </cell>
          <cell r="AD1237">
            <v>21000</v>
          </cell>
        </row>
        <row r="1238">
          <cell r="A1238" t="str">
            <v>M325</v>
          </cell>
          <cell r="B1238" t="str">
            <v>Trilho metálico TR-37 (usado)</v>
          </cell>
          <cell r="C1238" t="str">
            <v>kg</v>
          </cell>
          <cell r="D1238">
            <v>1</v>
          </cell>
          <cell r="E1238" t="str">
            <v>kg</v>
          </cell>
          <cell r="F1238">
            <v>0.7</v>
          </cell>
          <cell r="G1238">
            <v>0.7</v>
          </cell>
          <cell r="I1238">
            <v>0</v>
          </cell>
          <cell r="U1238">
            <v>1</v>
          </cell>
          <cell r="W1238">
            <v>1</v>
          </cell>
          <cell r="AD1238">
            <v>0.72</v>
          </cell>
        </row>
        <row r="1239">
          <cell r="A1239" t="str">
            <v>M326</v>
          </cell>
          <cell r="B1239" t="str">
            <v>Série de brocas S-12 D=22 mm</v>
          </cell>
          <cell r="C1239" t="str">
            <v>un</v>
          </cell>
          <cell r="D1239">
            <v>1</v>
          </cell>
          <cell r="E1239" t="str">
            <v>un</v>
          </cell>
          <cell r="F1239">
            <v>1320.8</v>
          </cell>
          <cell r="G1239">
            <v>1320.8</v>
          </cell>
          <cell r="I1239">
            <v>0</v>
          </cell>
          <cell r="U1239">
            <v>1580.6</v>
          </cell>
          <cell r="W1239">
            <v>1580.6</v>
          </cell>
          <cell r="AD1239">
            <v>1320.8</v>
          </cell>
        </row>
        <row r="1240">
          <cell r="A1240" t="str">
            <v>M328</v>
          </cell>
          <cell r="B1240" t="str">
            <v>Luva de emenda D=32mm</v>
          </cell>
          <cell r="C1240" t="str">
            <v>un</v>
          </cell>
          <cell r="D1240">
            <v>1</v>
          </cell>
          <cell r="E1240" t="str">
            <v>un</v>
          </cell>
          <cell r="F1240">
            <v>41.5</v>
          </cell>
          <cell r="G1240">
            <v>41.5</v>
          </cell>
          <cell r="I1240">
            <v>0</v>
          </cell>
          <cell r="U1240">
            <v>48.5</v>
          </cell>
          <cell r="W1240">
            <v>48.5</v>
          </cell>
          <cell r="AD1240">
            <v>41.5</v>
          </cell>
        </row>
        <row r="1241">
          <cell r="A1241" t="str">
            <v>M330</v>
          </cell>
          <cell r="B1241" t="str">
            <v>Calha met. semicircular D=40 cm</v>
          </cell>
          <cell r="C1241" t="str">
            <v>m</v>
          </cell>
          <cell r="D1241">
            <v>1</v>
          </cell>
          <cell r="E1241" t="str">
            <v>m</v>
          </cell>
          <cell r="F1241">
            <v>61.9</v>
          </cell>
          <cell r="G1241">
            <v>61.9</v>
          </cell>
          <cell r="I1241">
            <v>0</v>
          </cell>
          <cell r="U1241">
            <v>84.6</v>
          </cell>
          <cell r="W1241">
            <v>84.6</v>
          </cell>
          <cell r="AD1241">
            <v>56</v>
          </cell>
        </row>
        <row r="1242">
          <cell r="A1242" t="str">
            <v>M331</v>
          </cell>
          <cell r="B1242" t="str">
            <v>Paraf. fixação calha met. (1/2"x1")</v>
          </cell>
          <cell r="C1242" t="str">
            <v>un</v>
          </cell>
          <cell r="D1242">
            <v>1</v>
          </cell>
          <cell r="E1242" t="str">
            <v>un</v>
          </cell>
          <cell r="F1242">
            <v>3.65</v>
          </cell>
          <cell r="G1242">
            <v>3.65</v>
          </cell>
          <cell r="I1242">
            <v>0</v>
          </cell>
          <cell r="U1242">
            <v>4.8</v>
          </cell>
          <cell r="W1242">
            <v>4.8</v>
          </cell>
          <cell r="AD1242">
            <v>3.2</v>
          </cell>
        </row>
        <row r="1243">
          <cell r="A1243" t="str">
            <v>M332</v>
          </cell>
          <cell r="B1243" t="str">
            <v>Paraf. forma de madeira (1/2"x3")</v>
          </cell>
          <cell r="C1243" t="str">
            <v>kg</v>
          </cell>
          <cell r="D1243">
            <v>1</v>
          </cell>
          <cell r="E1243" t="str">
            <v>kg</v>
          </cell>
          <cell r="F1243">
            <v>14.5</v>
          </cell>
          <cell r="G1243">
            <v>14.5</v>
          </cell>
          <cell r="I1243">
            <v>0</v>
          </cell>
          <cell r="U1243">
            <v>14.5</v>
          </cell>
          <cell r="W1243">
            <v>14</v>
          </cell>
          <cell r="AD1243">
            <v>15</v>
          </cell>
        </row>
        <row r="1244">
          <cell r="A1244" t="str">
            <v>M334</v>
          </cell>
          <cell r="B1244" t="str">
            <v>Paraf. zinc. c/ fenda 1 1/2"x3/16"</v>
          </cell>
          <cell r="C1244" t="str">
            <v>un</v>
          </cell>
          <cell r="D1244">
            <v>1</v>
          </cell>
          <cell r="E1244" t="str">
            <v>un</v>
          </cell>
          <cell r="F1244">
            <v>0.08</v>
          </cell>
          <cell r="G1244">
            <v>0.08</v>
          </cell>
          <cell r="I1244">
            <v>0</v>
          </cell>
          <cell r="U1244">
            <v>0.11</v>
          </cell>
          <cell r="W1244">
            <v>0.11</v>
          </cell>
          <cell r="AD1244">
            <v>0.08</v>
          </cell>
        </row>
        <row r="1245">
          <cell r="A1245" t="str">
            <v>M335</v>
          </cell>
          <cell r="B1245" t="str">
            <v>Paraf. zincado francês 4" x 5/16"</v>
          </cell>
          <cell r="C1245" t="str">
            <v>un</v>
          </cell>
          <cell r="D1245">
            <v>1</v>
          </cell>
          <cell r="E1245" t="str">
            <v>un</v>
          </cell>
          <cell r="F1245">
            <v>0.34</v>
          </cell>
          <cell r="G1245">
            <v>0.34</v>
          </cell>
          <cell r="I1245">
            <v>0</v>
          </cell>
          <cell r="U1245">
            <v>0.32</v>
          </cell>
          <cell r="W1245">
            <v>0.32</v>
          </cell>
          <cell r="AD1245">
            <v>0.34</v>
          </cell>
        </row>
        <row r="1246">
          <cell r="A1246" t="str">
            <v>M338</v>
          </cell>
          <cell r="B1246" t="str">
            <v>Cano de ferro D=3/4"</v>
          </cell>
          <cell r="C1246" t="str">
            <v>pç</v>
          </cell>
          <cell r="D1246">
            <v>6</v>
          </cell>
          <cell r="E1246" t="str">
            <v>m</v>
          </cell>
          <cell r="F1246">
            <v>26.5</v>
          </cell>
          <cell r="G1246">
            <v>4.416666666666667</v>
          </cell>
          <cell r="I1246">
            <v>0</v>
          </cell>
          <cell r="U1246">
            <v>4.1666999999999996</v>
          </cell>
          <cell r="W1246">
            <v>3.8332999999999999</v>
          </cell>
          <cell r="AD1246">
            <v>4.7</v>
          </cell>
        </row>
        <row r="1247">
          <cell r="A1247" t="str">
            <v>M339</v>
          </cell>
          <cell r="B1247" t="str">
            <v>Cantoneira ferro (3,0"x3,0"x3/8")</v>
          </cell>
          <cell r="C1247" t="str">
            <v>kg</v>
          </cell>
          <cell r="D1247">
            <v>1</v>
          </cell>
          <cell r="E1247" t="str">
            <v>kg</v>
          </cell>
          <cell r="F1247">
            <v>1.89</v>
          </cell>
          <cell r="G1247">
            <v>1.89</v>
          </cell>
          <cell r="I1247">
            <v>0</v>
          </cell>
          <cell r="U1247">
            <v>2.65</v>
          </cell>
          <cell r="W1247">
            <v>2.65</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U1248">
            <v>200</v>
          </cell>
          <cell r="W1248">
            <v>200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U1249">
            <v>537</v>
          </cell>
          <cell r="W1249">
            <v>537</v>
          </cell>
          <cell r="AD1249">
            <v>395</v>
          </cell>
        </row>
        <row r="1250">
          <cell r="A1250" t="str">
            <v>M342</v>
          </cell>
          <cell r="B1250" t="str">
            <v>Defensa met. maleável dupla</v>
          </cell>
          <cell r="C1250" t="str">
            <v>mod</v>
          </cell>
          <cell r="D1250">
            <v>1</v>
          </cell>
          <cell r="E1250" t="str">
            <v>mod</v>
          </cell>
          <cell r="F1250">
            <v>545</v>
          </cell>
          <cell r="G1250">
            <v>545</v>
          </cell>
          <cell r="I1250">
            <v>0</v>
          </cell>
          <cell r="U1250">
            <v>669.2</v>
          </cell>
          <cell r="W1250">
            <v>669.2</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U1251">
            <v>370</v>
          </cell>
          <cell r="W1251">
            <v>370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U1252">
            <v>635</v>
          </cell>
          <cell r="W1252">
            <v>635</v>
          </cell>
          <cell r="AD1252">
            <v>463</v>
          </cell>
        </row>
        <row r="1253">
          <cell r="A1253" t="str">
            <v>M345</v>
          </cell>
          <cell r="B1253" t="str">
            <v>Chapa de aço n. 28 (fina)</v>
          </cell>
          <cell r="C1253" t="str">
            <v>kg</v>
          </cell>
          <cell r="D1253">
            <v>1</v>
          </cell>
          <cell r="E1253" t="str">
            <v>kg</v>
          </cell>
          <cell r="F1253">
            <v>3.1</v>
          </cell>
          <cell r="G1253">
            <v>3.1</v>
          </cell>
          <cell r="I1253">
            <v>0</v>
          </cell>
          <cell r="U1253">
            <v>4.8</v>
          </cell>
          <cell r="W1253">
            <v>4.8</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U1254">
            <v>69.900000000000006</v>
          </cell>
          <cell r="W1254">
            <v>69.900000000000006</v>
          </cell>
          <cell r="AD1254">
            <v>62</v>
          </cell>
        </row>
        <row r="1255">
          <cell r="A1255" t="str">
            <v>M347</v>
          </cell>
          <cell r="B1255" t="str">
            <v>Dente p/ fresadora 1000 C</v>
          </cell>
          <cell r="C1255" t="str">
            <v>un</v>
          </cell>
          <cell r="D1255">
            <v>1</v>
          </cell>
          <cell r="E1255" t="str">
            <v>un</v>
          </cell>
          <cell r="F1255">
            <v>24.1</v>
          </cell>
          <cell r="G1255">
            <v>24.1</v>
          </cell>
          <cell r="I1255">
            <v>0</v>
          </cell>
          <cell r="U1255">
            <v>22.3</v>
          </cell>
          <cell r="W1255">
            <v>22.3</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U1256">
            <v>75.150000000000006</v>
          </cell>
          <cell r="W1256">
            <v>75.150000000000006</v>
          </cell>
          <cell r="AD1256">
            <v>55</v>
          </cell>
        </row>
        <row r="1257">
          <cell r="A1257" t="str">
            <v>M349</v>
          </cell>
          <cell r="B1257" t="str">
            <v>Dente p/ fresadora 2000 DC</v>
          </cell>
          <cell r="C1257" t="str">
            <v>un</v>
          </cell>
          <cell r="D1257">
            <v>1</v>
          </cell>
          <cell r="E1257" t="str">
            <v>un</v>
          </cell>
          <cell r="F1257">
            <v>24.1</v>
          </cell>
          <cell r="G1257">
            <v>24.1</v>
          </cell>
          <cell r="I1257">
            <v>0</v>
          </cell>
          <cell r="U1257">
            <v>22.3</v>
          </cell>
          <cell r="W1257">
            <v>23.5</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U1258">
            <v>245.6</v>
          </cell>
          <cell r="W1258">
            <v>268.60000000000002</v>
          </cell>
          <cell r="AD1258">
            <v>188</v>
          </cell>
        </row>
        <row r="1259">
          <cell r="A1259" t="str">
            <v>M351</v>
          </cell>
          <cell r="B1259" t="str">
            <v>Estrut. (tunnel liner) D=1,6m galv.</v>
          </cell>
          <cell r="C1259" t="str">
            <v>m</v>
          </cell>
          <cell r="D1259">
            <v>1</v>
          </cell>
          <cell r="E1259" t="str">
            <v>m</v>
          </cell>
          <cell r="F1259">
            <v>1125</v>
          </cell>
          <cell r="G1259">
            <v>1125</v>
          </cell>
          <cell r="I1259">
            <v>0</v>
          </cell>
          <cell r="U1259">
            <v>1300.47</v>
          </cell>
          <cell r="W1259">
            <v>1300.47</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U1260">
            <v>1565.32</v>
          </cell>
          <cell r="W1260">
            <v>1565.32</v>
          </cell>
          <cell r="AD1260">
            <v>1255.3</v>
          </cell>
        </row>
        <row r="1261">
          <cell r="A1261" t="str">
            <v>M353</v>
          </cell>
          <cell r="B1261" t="str">
            <v>Estrut. (tunnel liner) D=1,6m epoxy</v>
          </cell>
          <cell r="C1261" t="str">
            <v>m</v>
          </cell>
          <cell r="D1261">
            <v>1</v>
          </cell>
          <cell r="E1261" t="str">
            <v>m</v>
          </cell>
          <cell r="F1261">
            <v>1150</v>
          </cell>
          <cell r="G1261">
            <v>1150</v>
          </cell>
          <cell r="I1261">
            <v>0</v>
          </cell>
          <cell r="U1261">
            <v>1252.75</v>
          </cell>
          <cell r="W1261">
            <v>1252.75</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U1262">
            <v>1569.8</v>
          </cell>
          <cell r="W1262">
            <v>1569.8</v>
          </cell>
          <cell r="AD1262">
            <v>1335.6</v>
          </cell>
        </row>
        <row r="1263">
          <cell r="A1263" t="str">
            <v>M355</v>
          </cell>
          <cell r="B1263" t="str">
            <v>Chapa mult. D=1,60 m rev. galv.</v>
          </cell>
          <cell r="C1263" t="str">
            <v>m</v>
          </cell>
          <cell r="D1263">
            <v>1</v>
          </cell>
          <cell r="E1263" t="str">
            <v>m</v>
          </cell>
          <cell r="F1263">
            <v>502.6</v>
          </cell>
          <cell r="G1263">
            <v>502.6</v>
          </cell>
          <cell r="I1263">
            <v>0</v>
          </cell>
          <cell r="U1263">
            <v>619.47</v>
          </cell>
          <cell r="W1263">
            <v>619.47</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U1264">
            <v>761.04</v>
          </cell>
          <cell r="W1264">
            <v>761.04</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U1265">
            <v>656.73</v>
          </cell>
          <cell r="W1265">
            <v>656.73</v>
          </cell>
          <cell r="AD1265">
            <v>541.1</v>
          </cell>
        </row>
        <row r="1266">
          <cell r="A1266" t="str">
            <v>M358</v>
          </cell>
          <cell r="B1266" t="str">
            <v>Chapa mult. D=2,00 m rev. epoxy</v>
          </cell>
          <cell r="C1266" t="str">
            <v>m</v>
          </cell>
          <cell r="D1266">
            <v>1</v>
          </cell>
          <cell r="E1266" t="str">
            <v>m</v>
          </cell>
          <cell r="F1266">
            <v>690.9</v>
          </cell>
          <cell r="G1266">
            <v>690.9</v>
          </cell>
          <cell r="I1266">
            <v>0</v>
          </cell>
          <cell r="U1266">
            <v>806.81</v>
          </cell>
          <cell r="W1266">
            <v>806.81</v>
          </cell>
          <cell r="AD1266">
            <v>660.45</v>
          </cell>
        </row>
        <row r="1267">
          <cell r="A1267" t="str">
            <v>M359</v>
          </cell>
          <cell r="B1267" t="str">
            <v>Vigas "I" 254 x 117,5mm - 1ª alma</v>
          </cell>
          <cell r="C1267" t="str">
            <v>kg</v>
          </cell>
          <cell r="D1267">
            <v>1</v>
          </cell>
          <cell r="E1267" t="str">
            <v>kg</v>
          </cell>
          <cell r="F1267">
            <v>2.58</v>
          </cell>
          <cell r="G1267">
            <v>2.58</v>
          </cell>
          <cell r="I1267">
            <v>0</v>
          </cell>
          <cell r="U1267">
            <v>2.1</v>
          </cell>
          <cell r="W1267">
            <v>2.1</v>
          </cell>
          <cell r="AD1267">
            <v>1.68</v>
          </cell>
        </row>
        <row r="1268">
          <cell r="A1268" t="str">
            <v>M361</v>
          </cell>
          <cell r="B1268" t="str">
            <v>Estrut.(tunnel liner) D=1,2m galv.</v>
          </cell>
          <cell r="C1268" t="str">
            <v>m</v>
          </cell>
          <cell r="D1268">
            <v>1</v>
          </cell>
          <cell r="E1268" t="str">
            <v>m</v>
          </cell>
          <cell r="F1268">
            <v>930.8</v>
          </cell>
          <cell r="G1268">
            <v>930.8</v>
          </cell>
          <cell r="I1268">
            <v>0</v>
          </cell>
          <cell r="U1268">
            <v>921.79</v>
          </cell>
          <cell r="W1268">
            <v>921.79</v>
          </cell>
          <cell r="AD1268">
            <v>808.13</v>
          </cell>
        </row>
        <row r="1269">
          <cell r="A1269" t="str">
            <v>M362</v>
          </cell>
          <cell r="B1269" t="str">
            <v>Estrut. (tunnel liner) D=1,2m epoxy</v>
          </cell>
          <cell r="C1269" t="str">
            <v>m</v>
          </cell>
          <cell r="D1269">
            <v>1</v>
          </cell>
          <cell r="E1269" t="str">
            <v>m</v>
          </cell>
          <cell r="F1269">
            <v>979.5</v>
          </cell>
          <cell r="G1269">
            <v>979.5</v>
          </cell>
          <cell r="I1269">
            <v>0</v>
          </cell>
          <cell r="U1269">
            <v>943.43</v>
          </cell>
          <cell r="W1269">
            <v>943.43</v>
          </cell>
          <cell r="AD1269">
            <v>849.62</v>
          </cell>
        </row>
        <row r="1270">
          <cell r="A1270" t="str">
            <v>M370</v>
          </cell>
          <cell r="B1270" t="str">
            <v>Bainha metálica diam. int.=45mm MAC</v>
          </cell>
          <cell r="C1270" t="str">
            <v>m</v>
          </cell>
          <cell r="D1270">
            <v>1</v>
          </cell>
          <cell r="E1270" t="str">
            <v>m</v>
          </cell>
          <cell r="F1270">
            <v>8</v>
          </cell>
          <cell r="G1270">
            <v>8</v>
          </cell>
          <cell r="I1270">
            <v>0</v>
          </cell>
          <cell r="U1270">
            <v>9</v>
          </cell>
          <cell r="W1270">
            <v>9</v>
          </cell>
          <cell r="AD1270">
            <v>8</v>
          </cell>
        </row>
        <row r="1271">
          <cell r="A1271" t="str">
            <v>M371</v>
          </cell>
          <cell r="B1271" t="str">
            <v>Bainha metálica diam. int.=60mm MAC</v>
          </cell>
          <cell r="C1271" t="str">
            <v>m</v>
          </cell>
          <cell r="D1271">
            <v>1</v>
          </cell>
          <cell r="E1271" t="str">
            <v>m</v>
          </cell>
          <cell r="F1271">
            <v>12.19</v>
          </cell>
          <cell r="G1271">
            <v>12.19</v>
          </cell>
          <cell r="I1271">
            <v>0</v>
          </cell>
          <cell r="U1271">
            <v>13.65</v>
          </cell>
          <cell r="W1271">
            <v>13.65</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U1272">
            <v>11.7</v>
          </cell>
          <cell r="W1272">
            <v>11.7</v>
          </cell>
          <cell r="AD1272">
            <v>10.45</v>
          </cell>
        </row>
        <row r="1273">
          <cell r="A1273" t="str">
            <v>M373</v>
          </cell>
          <cell r="B1273" t="str">
            <v>Bainha metálica diam. int.=70mm MAC</v>
          </cell>
          <cell r="C1273" t="str">
            <v>m</v>
          </cell>
          <cell r="D1273">
            <v>1</v>
          </cell>
          <cell r="E1273" t="str">
            <v>m</v>
          </cell>
          <cell r="F1273">
            <v>13.7</v>
          </cell>
          <cell r="G1273">
            <v>13.7</v>
          </cell>
          <cell r="I1273">
            <v>0</v>
          </cell>
          <cell r="U1273">
            <v>15.3</v>
          </cell>
          <cell r="W1273">
            <v>15.3</v>
          </cell>
          <cell r="AD1273">
            <v>13.7</v>
          </cell>
        </row>
        <row r="1274">
          <cell r="A1274" t="str">
            <v>M374</v>
          </cell>
          <cell r="B1274" t="str">
            <v>Ancoragem p/ cabo 4V D=1/2" MAC</v>
          </cell>
          <cell r="C1274" t="str">
            <v>cj</v>
          </cell>
          <cell r="D1274">
            <v>1</v>
          </cell>
          <cell r="E1274" t="str">
            <v>cj</v>
          </cell>
          <cell r="F1274">
            <v>155.24</v>
          </cell>
          <cell r="G1274">
            <v>155.24</v>
          </cell>
          <cell r="I1274">
            <v>0</v>
          </cell>
          <cell r="U1274">
            <v>174</v>
          </cell>
          <cell r="W1274">
            <v>174</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U1275">
            <v>273</v>
          </cell>
          <cell r="W1275">
            <v>273</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U1276">
            <v>273</v>
          </cell>
          <cell r="W1276">
            <v>273</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U1277">
            <v>553</v>
          </cell>
          <cell r="W1277">
            <v>553</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U1278">
            <v>670</v>
          </cell>
          <cell r="W1278">
            <v>670</v>
          </cell>
          <cell r="AD1278">
            <v>495.02</v>
          </cell>
        </row>
        <row r="1279">
          <cell r="A1279" t="str">
            <v>M380</v>
          </cell>
          <cell r="B1279" t="str">
            <v>Bainha metálica D=45mm STUP</v>
          </cell>
          <cell r="C1279" t="str">
            <v>m</v>
          </cell>
          <cell r="D1279">
            <v>1</v>
          </cell>
          <cell r="E1279" t="str">
            <v>m</v>
          </cell>
          <cell r="F1279">
            <v>7.6</v>
          </cell>
          <cell r="G1279">
            <v>7.6</v>
          </cell>
          <cell r="I1279">
            <v>0</v>
          </cell>
          <cell r="U1279">
            <v>9.15</v>
          </cell>
          <cell r="W1279">
            <v>9.15</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U1280">
            <v>11</v>
          </cell>
          <cell r="W1280">
            <v>11</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U1281">
            <v>10.7</v>
          </cell>
          <cell r="W1281">
            <v>10.7</v>
          </cell>
          <cell r="AD1281">
            <v>8.9</v>
          </cell>
        </row>
        <row r="1282">
          <cell r="A1282" t="str">
            <v>M383</v>
          </cell>
          <cell r="B1282" t="str">
            <v>Bainha metálica D=70mm STUP</v>
          </cell>
          <cell r="C1282" t="str">
            <v>m</v>
          </cell>
          <cell r="D1282">
            <v>1</v>
          </cell>
          <cell r="E1282" t="str">
            <v>m</v>
          </cell>
          <cell r="F1282">
            <v>10.15</v>
          </cell>
          <cell r="G1282">
            <v>10.15</v>
          </cell>
          <cell r="I1282">
            <v>0</v>
          </cell>
          <cell r="U1282">
            <v>12.2</v>
          </cell>
          <cell r="W1282">
            <v>12.2</v>
          </cell>
          <cell r="AD1282">
            <v>10.15</v>
          </cell>
        </row>
        <row r="1283">
          <cell r="A1283" t="str">
            <v>M384</v>
          </cell>
          <cell r="B1283" t="str">
            <v>Ancoragem p/ cabo 4V D=1/2" STUP</v>
          </cell>
          <cell r="C1283" t="str">
            <v>cj</v>
          </cell>
          <cell r="D1283">
            <v>1</v>
          </cell>
          <cell r="E1283" t="str">
            <v>cj</v>
          </cell>
          <cell r="F1283">
            <v>121.1</v>
          </cell>
          <cell r="G1283">
            <v>121.1</v>
          </cell>
          <cell r="I1283">
            <v>0</v>
          </cell>
          <cell r="U1283">
            <v>140</v>
          </cell>
          <cell r="W1283">
            <v>140</v>
          </cell>
          <cell r="AD1283">
            <v>121.1</v>
          </cell>
        </row>
        <row r="1284">
          <cell r="A1284" t="str">
            <v>M385</v>
          </cell>
          <cell r="B1284" t="str">
            <v>Ancoragem p/ cabo 6V D=1/2" STUP</v>
          </cell>
          <cell r="C1284" t="str">
            <v>cj</v>
          </cell>
          <cell r="D1284">
            <v>1</v>
          </cell>
          <cell r="E1284" t="str">
            <v>cj</v>
          </cell>
          <cell r="F1284">
            <v>181</v>
          </cell>
          <cell r="G1284">
            <v>181</v>
          </cell>
          <cell r="I1284">
            <v>0</v>
          </cell>
          <cell r="U1284">
            <v>210</v>
          </cell>
          <cell r="W1284">
            <v>210</v>
          </cell>
          <cell r="AD1284">
            <v>181</v>
          </cell>
        </row>
        <row r="1285">
          <cell r="A1285" t="str">
            <v>M386</v>
          </cell>
          <cell r="B1285" t="str">
            <v>Ancoragem p/ cabo 7V D=1/2" STUP</v>
          </cell>
          <cell r="C1285" t="str">
            <v>cj</v>
          </cell>
          <cell r="D1285">
            <v>1</v>
          </cell>
          <cell r="E1285" t="str">
            <v>cj</v>
          </cell>
          <cell r="F1285">
            <v>216</v>
          </cell>
          <cell r="G1285">
            <v>216</v>
          </cell>
          <cell r="I1285">
            <v>0</v>
          </cell>
          <cell r="U1285">
            <v>250</v>
          </cell>
          <cell r="W1285">
            <v>250</v>
          </cell>
          <cell r="AD1285">
            <v>216</v>
          </cell>
        </row>
        <row r="1286">
          <cell r="A1286" t="str">
            <v>M387</v>
          </cell>
          <cell r="B1286" t="str">
            <v>Ancoragem p/ cabo 12V D=1/2" STUP</v>
          </cell>
          <cell r="C1286" t="str">
            <v>cj</v>
          </cell>
          <cell r="D1286">
            <v>1</v>
          </cell>
          <cell r="E1286" t="str">
            <v>cj</v>
          </cell>
          <cell r="F1286">
            <v>430</v>
          </cell>
          <cell r="G1286">
            <v>430</v>
          </cell>
          <cell r="I1286">
            <v>0</v>
          </cell>
          <cell r="U1286">
            <v>495</v>
          </cell>
          <cell r="W1286">
            <v>495</v>
          </cell>
          <cell r="AD1286">
            <v>430</v>
          </cell>
        </row>
        <row r="1287">
          <cell r="A1287" t="str">
            <v>M390</v>
          </cell>
          <cell r="B1287" t="str">
            <v>Porca de ancoragem D=32mm</v>
          </cell>
          <cell r="C1287" t="str">
            <v>un</v>
          </cell>
          <cell r="D1287">
            <v>1</v>
          </cell>
          <cell r="E1287" t="str">
            <v>un</v>
          </cell>
          <cell r="F1287">
            <v>28.05</v>
          </cell>
          <cell r="G1287">
            <v>28.05</v>
          </cell>
          <cell r="I1287">
            <v>0</v>
          </cell>
          <cell r="U1287">
            <v>31.9</v>
          </cell>
          <cell r="W1287">
            <v>31.9</v>
          </cell>
          <cell r="AD1287">
            <v>24.75</v>
          </cell>
        </row>
        <row r="1288">
          <cell r="A1288" t="str">
            <v>M391</v>
          </cell>
          <cell r="B1288" t="str">
            <v>Contra porca h=35mm D=32mm</v>
          </cell>
          <cell r="C1288" t="str">
            <v>un</v>
          </cell>
          <cell r="D1288">
            <v>1</v>
          </cell>
          <cell r="E1288" t="str">
            <v>un</v>
          </cell>
          <cell r="F1288">
            <v>12.65</v>
          </cell>
          <cell r="G1288">
            <v>12.65</v>
          </cell>
          <cell r="I1288">
            <v>0</v>
          </cell>
          <cell r="U1288">
            <v>14.3</v>
          </cell>
          <cell r="W1288">
            <v>14.3</v>
          </cell>
          <cell r="AD1288">
            <v>11.55</v>
          </cell>
        </row>
        <row r="1289">
          <cell r="A1289" t="str">
            <v>M392</v>
          </cell>
          <cell r="B1289" t="str">
            <v>Aço ST 85/105 D=32mm</v>
          </cell>
          <cell r="C1289" t="str">
            <v>m</v>
          </cell>
          <cell r="D1289">
            <v>1</v>
          </cell>
          <cell r="E1289" t="str">
            <v>m</v>
          </cell>
          <cell r="F1289">
            <v>27.83</v>
          </cell>
          <cell r="G1289">
            <v>27.83</v>
          </cell>
          <cell r="I1289">
            <v>0</v>
          </cell>
          <cell r="U1289">
            <v>32.020000000000003</v>
          </cell>
          <cell r="W1289">
            <v>32.020000000000003</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U1290">
            <v>64.05</v>
          </cell>
          <cell r="W1290">
            <v>64.05</v>
          </cell>
          <cell r="AD1290">
            <v>54.07</v>
          </cell>
        </row>
        <row r="1291">
          <cell r="A1291" t="str">
            <v>M394</v>
          </cell>
          <cell r="B1291" t="str">
            <v>Bainha metálica D=38mm</v>
          </cell>
          <cell r="C1291" t="str">
            <v>m</v>
          </cell>
          <cell r="D1291">
            <v>1</v>
          </cell>
          <cell r="E1291" t="str">
            <v>m</v>
          </cell>
          <cell r="F1291">
            <v>7.15</v>
          </cell>
          <cell r="G1291">
            <v>7.15</v>
          </cell>
          <cell r="I1291">
            <v>0</v>
          </cell>
          <cell r="U1291">
            <v>9.1999999999999993</v>
          </cell>
          <cell r="W1291">
            <v>9.1999999999999993</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U1292">
            <v>27.6</v>
          </cell>
          <cell r="W1292">
            <v>27.6</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U1293">
            <v>207.48</v>
          </cell>
          <cell r="W1293">
            <v>207.48</v>
          </cell>
          <cell r="AD1293">
            <v>165.99</v>
          </cell>
        </row>
        <row r="1294">
          <cell r="A1294" t="str">
            <v>M397</v>
          </cell>
          <cell r="B1294" t="str">
            <v>Dente de corte para equip. recicl.</v>
          </cell>
          <cell r="C1294" t="str">
            <v>un</v>
          </cell>
          <cell r="D1294">
            <v>1</v>
          </cell>
          <cell r="E1294" t="str">
            <v>un</v>
          </cell>
          <cell r="F1294">
            <v>40</v>
          </cell>
          <cell r="G1294">
            <v>40</v>
          </cell>
          <cell r="I1294">
            <v>0</v>
          </cell>
          <cell r="U1294">
            <v>0</v>
          </cell>
          <cell r="W1294">
            <v>0</v>
          </cell>
          <cell r="AD1294">
            <v>40</v>
          </cell>
        </row>
        <row r="1295">
          <cell r="A1295" t="str">
            <v>M398</v>
          </cell>
          <cell r="B1295" t="str">
            <v>Chapa de 8,00 mm</v>
          </cell>
          <cell r="C1295" t="str">
            <v>kg</v>
          </cell>
          <cell r="D1295">
            <v>1</v>
          </cell>
          <cell r="E1295" t="str">
            <v>kg</v>
          </cell>
          <cell r="F1295">
            <v>1.89</v>
          </cell>
          <cell r="G1295">
            <v>1.89</v>
          </cell>
          <cell r="I1295">
            <v>0</v>
          </cell>
          <cell r="U1295">
            <v>1.89</v>
          </cell>
          <cell r="W1295">
            <v>1.89</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U1296">
            <v>1.1000000000000001</v>
          </cell>
          <cell r="W1296">
            <v>1.1000000000000001</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U1297">
            <v>1.1000000000000001</v>
          </cell>
          <cell r="W1297">
            <v>1.1000000000000001</v>
          </cell>
          <cell r="AD1297">
            <v>0.92</v>
          </cell>
        </row>
        <row r="1298">
          <cell r="A1298" t="str">
            <v>M403</v>
          </cell>
          <cell r="B1298" t="str">
            <v>Mourão madeira H=2,15 m D=9 cm</v>
          </cell>
          <cell r="C1298" t="str">
            <v>un</v>
          </cell>
          <cell r="D1298">
            <v>1</v>
          </cell>
          <cell r="E1298" t="str">
            <v>un</v>
          </cell>
          <cell r="F1298">
            <v>2.75</v>
          </cell>
          <cell r="G1298">
            <v>2.75</v>
          </cell>
          <cell r="I1298">
            <v>0</v>
          </cell>
          <cell r="U1298">
            <v>6.25</v>
          </cell>
          <cell r="W1298">
            <v>6.25</v>
          </cell>
          <cell r="AD1298">
            <v>6.1</v>
          </cell>
        </row>
        <row r="1299">
          <cell r="A1299" t="str">
            <v>M404</v>
          </cell>
          <cell r="B1299" t="str">
            <v>Mourão madeira H=2,50 m D=12 cm</v>
          </cell>
          <cell r="C1299" t="str">
            <v>un</v>
          </cell>
          <cell r="D1299">
            <v>1</v>
          </cell>
          <cell r="E1299" t="str">
            <v>un</v>
          </cell>
          <cell r="F1299">
            <v>2.75</v>
          </cell>
          <cell r="G1299">
            <v>2.75</v>
          </cell>
          <cell r="I1299">
            <v>0</v>
          </cell>
          <cell r="U1299">
            <v>6.25</v>
          </cell>
          <cell r="W1299">
            <v>6.25</v>
          </cell>
          <cell r="AD1299">
            <v>6.1</v>
          </cell>
        </row>
        <row r="1300">
          <cell r="A1300" t="str">
            <v>M405</v>
          </cell>
          <cell r="B1300" t="str">
            <v>Ripas de 2,5 cm x 5,0 cm</v>
          </cell>
          <cell r="C1300" t="str">
            <v>m</v>
          </cell>
          <cell r="D1300">
            <v>1</v>
          </cell>
          <cell r="E1300" t="str">
            <v>m</v>
          </cell>
          <cell r="F1300">
            <v>0.46</v>
          </cell>
          <cell r="G1300">
            <v>0.46</v>
          </cell>
          <cell r="I1300">
            <v>0</v>
          </cell>
          <cell r="U1300">
            <v>0.46</v>
          </cell>
          <cell r="W1300">
            <v>0.46</v>
          </cell>
          <cell r="AD1300">
            <v>0.46</v>
          </cell>
        </row>
        <row r="1301">
          <cell r="A1301" t="str">
            <v>M406</v>
          </cell>
          <cell r="B1301" t="str">
            <v>Caibros de 7,5 cm x 7,5 cm</v>
          </cell>
          <cell r="C1301" t="str">
            <v>m</v>
          </cell>
          <cell r="D1301">
            <v>1</v>
          </cell>
          <cell r="E1301" t="str">
            <v>m</v>
          </cell>
          <cell r="F1301">
            <v>2.1</v>
          </cell>
          <cell r="G1301">
            <v>2.1</v>
          </cell>
          <cell r="I1301">
            <v>0</v>
          </cell>
          <cell r="U1301">
            <v>2</v>
          </cell>
          <cell r="W1301">
            <v>2</v>
          </cell>
          <cell r="AD1301">
            <v>2.1</v>
          </cell>
        </row>
        <row r="1302">
          <cell r="A1302" t="str">
            <v>M407</v>
          </cell>
          <cell r="B1302" t="str">
            <v>Tábua pinho de 1ª 2,5 cm x 15,0 cm</v>
          </cell>
          <cell r="C1302" t="str">
            <v>m</v>
          </cell>
          <cell r="D1302">
            <v>1</v>
          </cell>
          <cell r="E1302" t="str">
            <v>m</v>
          </cell>
          <cell r="F1302">
            <v>1.35</v>
          </cell>
          <cell r="G1302">
            <v>1.35</v>
          </cell>
          <cell r="I1302">
            <v>0</v>
          </cell>
          <cell r="U1302">
            <v>1.35</v>
          </cell>
          <cell r="W1302">
            <v>1.35</v>
          </cell>
          <cell r="AD1302">
            <v>1.35</v>
          </cell>
        </row>
        <row r="1303">
          <cell r="A1303" t="str">
            <v>M408</v>
          </cell>
          <cell r="B1303" t="str">
            <v>Tábua de 5ª 2,5 cm x 30,0 cm</v>
          </cell>
          <cell r="C1303" t="str">
            <v>m</v>
          </cell>
          <cell r="D1303">
            <v>1</v>
          </cell>
          <cell r="E1303" t="str">
            <v>m</v>
          </cell>
          <cell r="F1303">
            <v>2.7</v>
          </cell>
          <cell r="G1303">
            <v>2.7</v>
          </cell>
          <cell r="I1303">
            <v>0</v>
          </cell>
          <cell r="U1303">
            <v>3.8</v>
          </cell>
          <cell r="W1303">
            <v>3.8</v>
          </cell>
          <cell r="AD1303">
            <v>2.7</v>
          </cell>
        </row>
        <row r="1304">
          <cell r="A1304" t="str">
            <v>M409</v>
          </cell>
          <cell r="B1304" t="str">
            <v>Pranchão de 1ª de 5,0 cm x 30,0 cm</v>
          </cell>
          <cell r="C1304" t="str">
            <v>m</v>
          </cell>
          <cell r="D1304">
            <v>1</v>
          </cell>
          <cell r="E1304" t="str">
            <v>m</v>
          </cell>
          <cell r="F1304">
            <v>12.8</v>
          </cell>
          <cell r="G1304">
            <v>12.8</v>
          </cell>
          <cell r="I1304">
            <v>0</v>
          </cell>
          <cell r="U1304">
            <v>13.5</v>
          </cell>
          <cell r="W1304">
            <v>13.5</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U1305">
            <v>11.983499999999999</v>
          </cell>
          <cell r="W1305">
            <v>11.983499999999999</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U1306">
            <v>17.508400000000002</v>
          </cell>
          <cell r="W1306">
            <v>17.508400000000002</v>
          </cell>
          <cell r="AD1306">
            <v>17.3064</v>
          </cell>
        </row>
        <row r="1307">
          <cell r="A1307" t="str">
            <v>M412</v>
          </cell>
          <cell r="B1307" t="str">
            <v>Gastalho 10 x 2,0 cm</v>
          </cell>
          <cell r="C1307" t="str">
            <v>m</v>
          </cell>
          <cell r="D1307">
            <v>1</v>
          </cell>
          <cell r="E1307" t="str">
            <v>m</v>
          </cell>
          <cell r="F1307">
            <v>2.9</v>
          </cell>
          <cell r="G1307">
            <v>2.9</v>
          </cell>
          <cell r="I1307">
            <v>0</v>
          </cell>
          <cell r="U1307">
            <v>2.0499999999999998</v>
          </cell>
          <cell r="W1307">
            <v>2.0499999999999998</v>
          </cell>
          <cell r="AD1307">
            <v>2.6</v>
          </cell>
        </row>
        <row r="1308">
          <cell r="A1308" t="str">
            <v>M413</v>
          </cell>
          <cell r="B1308" t="str">
            <v>Gastalho 10 x 2,5 cm</v>
          </cell>
          <cell r="C1308" t="str">
            <v>m</v>
          </cell>
          <cell r="D1308">
            <v>1</v>
          </cell>
          <cell r="E1308" t="str">
            <v>m</v>
          </cell>
          <cell r="F1308">
            <v>0.9</v>
          </cell>
          <cell r="G1308">
            <v>0.9</v>
          </cell>
          <cell r="I1308">
            <v>0</v>
          </cell>
          <cell r="U1308">
            <v>1.2</v>
          </cell>
          <cell r="W1308">
            <v>1.2</v>
          </cell>
          <cell r="AD1308">
            <v>0.9</v>
          </cell>
        </row>
        <row r="1309">
          <cell r="A1309" t="str">
            <v>M414</v>
          </cell>
          <cell r="B1309" t="str">
            <v>Pranchão 7,5 x 30,0 cm</v>
          </cell>
          <cell r="C1309" t="str">
            <v>un</v>
          </cell>
          <cell r="D1309">
            <v>1</v>
          </cell>
          <cell r="E1309" t="str">
            <v>m</v>
          </cell>
          <cell r="F1309">
            <v>18</v>
          </cell>
          <cell r="G1309">
            <v>18</v>
          </cell>
          <cell r="I1309">
            <v>0</v>
          </cell>
          <cell r="U1309">
            <v>19</v>
          </cell>
          <cell r="W1309">
            <v>19</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U1310">
            <v>1.8</v>
          </cell>
          <cell r="W1310">
            <v>1.8</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U1311">
            <v>7.4</v>
          </cell>
          <cell r="W1311">
            <v>7.4</v>
          </cell>
          <cell r="AD1311">
            <v>3.25</v>
          </cell>
        </row>
        <row r="1312">
          <cell r="A1312" t="str">
            <v>M503</v>
          </cell>
          <cell r="B1312" t="str">
            <v>Espoleta comum n. 8</v>
          </cell>
          <cell r="C1312" t="str">
            <v>un</v>
          </cell>
          <cell r="D1312">
            <v>1</v>
          </cell>
          <cell r="E1312" t="str">
            <v>un</v>
          </cell>
          <cell r="F1312">
            <v>0.39</v>
          </cell>
          <cell r="G1312">
            <v>0.39</v>
          </cell>
          <cell r="I1312">
            <v>0</v>
          </cell>
          <cell r="U1312">
            <v>1</v>
          </cell>
          <cell r="W1312">
            <v>1</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U1313">
            <v>0.9</v>
          </cell>
          <cell r="W1313">
            <v>0.9</v>
          </cell>
          <cell r="AD1313">
            <v>0.5</v>
          </cell>
        </row>
        <row r="1314">
          <cell r="A1314" t="str">
            <v>M507</v>
          </cell>
          <cell r="B1314" t="str">
            <v>Retardador de cordel</v>
          </cell>
          <cell r="C1314" t="str">
            <v>un</v>
          </cell>
          <cell r="D1314">
            <v>1</v>
          </cell>
          <cell r="E1314" t="str">
            <v>un</v>
          </cell>
          <cell r="F1314">
            <v>6.37</v>
          </cell>
          <cell r="G1314">
            <v>6.37</v>
          </cell>
          <cell r="I1314">
            <v>0</v>
          </cell>
          <cell r="U1314">
            <v>8.9</v>
          </cell>
          <cell r="W1314">
            <v>8.9</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U1315">
            <v>0.9</v>
          </cell>
          <cell r="W1315">
            <v>0.9</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U1316">
            <v>6.6111000000000004</v>
          </cell>
          <cell r="W1316">
            <v>8.6050000000000004</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U1317">
            <v>7.7778</v>
          </cell>
          <cell r="W1317">
            <v>10.1556</v>
          </cell>
          <cell r="AD1317">
            <v>5.6666999999999996</v>
          </cell>
        </row>
        <row r="1318">
          <cell r="A1318" t="str">
            <v>M602</v>
          </cell>
          <cell r="B1318" t="str">
            <v>Adubo NPK (4.14.8)</v>
          </cell>
          <cell r="C1318" t="str">
            <v>kg</v>
          </cell>
          <cell r="D1318">
            <v>1</v>
          </cell>
          <cell r="E1318" t="str">
            <v>kg</v>
          </cell>
          <cell r="F1318">
            <v>0.5</v>
          </cell>
          <cell r="G1318">
            <v>0.5</v>
          </cell>
          <cell r="I1318">
            <v>0</v>
          </cell>
          <cell r="U1318">
            <v>0.6</v>
          </cell>
          <cell r="W1318">
            <v>0.6</v>
          </cell>
          <cell r="AD1318">
            <v>0.5</v>
          </cell>
        </row>
        <row r="1319">
          <cell r="A1319" t="str">
            <v>M603</v>
          </cell>
          <cell r="B1319" t="str">
            <v>Inseticida</v>
          </cell>
          <cell r="C1319" t="str">
            <v>l</v>
          </cell>
          <cell r="D1319">
            <v>1</v>
          </cell>
          <cell r="E1319" t="str">
            <v>l</v>
          </cell>
          <cell r="F1319">
            <v>19</v>
          </cell>
          <cell r="G1319">
            <v>19</v>
          </cell>
          <cell r="I1319">
            <v>0</v>
          </cell>
          <cell r="U1319">
            <v>25</v>
          </cell>
          <cell r="W1319">
            <v>23.9</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U1320">
            <v>3.8290000000000002</v>
          </cell>
          <cell r="W1320">
            <v>3.8290000000000002</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U1321">
            <v>1.5900000000000001E-2</v>
          </cell>
          <cell r="W1321">
            <v>1.5699999999999999E-2</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U1322">
            <v>8.0299999999999994</v>
          </cell>
          <cell r="W1322">
            <v>8.0299999999999994</v>
          </cell>
          <cell r="AD1322">
            <v>7.15</v>
          </cell>
        </row>
        <row r="1323">
          <cell r="A1323" t="str">
            <v>M607</v>
          </cell>
          <cell r="B1323" t="str">
            <v>Óleo de linhaça</v>
          </cell>
          <cell r="C1323" t="str">
            <v>tam</v>
          </cell>
          <cell r="D1323">
            <v>200</v>
          </cell>
          <cell r="E1323" t="str">
            <v>l</v>
          </cell>
          <cell r="F1323">
            <v>824</v>
          </cell>
          <cell r="G1323">
            <v>4.12</v>
          </cell>
          <cell r="I1323">
            <v>0</v>
          </cell>
          <cell r="U1323">
            <v>6</v>
          </cell>
          <cell r="W1323">
            <v>6</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U1324">
            <v>1.2722</v>
          </cell>
          <cell r="W1324">
            <v>1.2722</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U1325">
            <v>8.1111000000000004</v>
          </cell>
          <cell r="W1325">
            <v>8.0632999999999999</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U1326">
            <v>5.0999999999999996</v>
          </cell>
          <cell r="W1326">
            <v>5.0999999999999996</v>
          </cell>
          <cell r="AD1326">
            <v>4.2</v>
          </cell>
        </row>
        <row r="1327">
          <cell r="A1327" t="str">
            <v>M611</v>
          </cell>
          <cell r="B1327" t="str">
            <v>Redutor tipo 2002 prim. qualidade</v>
          </cell>
          <cell r="C1327" t="str">
            <v>l</v>
          </cell>
          <cell r="D1327">
            <v>1</v>
          </cell>
          <cell r="E1327" t="str">
            <v>l</v>
          </cell>
          <cell r="F1327">
            <v>3.45</v>
          </cell>
          <cell r="G1327">
            <v>3.45</v>
          </cell>
          <cell r="I1327">
            <v>0</v>
          </cell>
          <cell r="U1327">
            <v>4.3</v>
          </cell>
          <cell r="W1327">
            <v>4.3</v>
          </cell>
          <cell r="AD1327">
            <v>2.75</v>
          </cell>
        </row>
        <row r="1328">
          <cell r="A1328" t="str">
            <v>M612</v>
          </cell>
          <cell r="B1328" t="str">
            <v>Lixa para ferro n. 100</v>
          </cell>
          <cell r="C1328" t="str">
            <v>un</v>
          </cell>
          <cell r="D1328">
            <v>1</v>
          </cell>
          <cell r="E1328" t="str">
            <v>un</v>
          </cell>
          <cell r="F1328">
            <v>1</v>
          </cell>
          <cell r="G1328">
            <v>1</v>
          </cell>
          <cell r="I1328">
            <v>0</v>
          </cell>
          <cell r="U1328">
            <v>1.3</v>
          </cell>
          <cell r="W1328">
            <v>1.3</v>
          </cell>
          <cell r="AD1328">
            <v>1</v>
          </cell>
        </row>
        <row r="1329">
          <cell r="A1329" t="str">
            <v>M613</v>
          </cell>
          <cell r="B1329" t="str">
            <v>Base de resina alquídica (primer)</v>
          </cell>
          <cell r="C1329" t="str">
            <v>l</v>
          </cell>
          <cell r="D1329">
            <v>1</v>
          </cell>
          <cell r="E1329" t="str">
            <v>l</v>
          </cell>
          <cell r="F1329">
            <v>7.1</v>
          </cell>
          <cell r="G1329">
            <v>7.1</v>
          </cell>
          <cell r="I1329">
            <v>0</v>
          </cell>
          <cell r="U1329">
            <v>8.1</v>
          </cell>
          <cell r="W1329">
            <v>8.1</v>
          </cell>
          <cell r="AD1329">
            <v>6.5</v>
          </cell>
        </row>
        <row r="1330">
          <cell r="A1330" t="str">
            <v>M615</v>
          </cell>
          <cell r="B1330" t="str">
            <v>Microesferas PRE-MIX</v>
          </cell>
          <cell r="C1330" t="str">
            <v>kg</v>
          </cell>
          <cell r="D1330">
            <v>1</v>
          </cell>
          <cell r="E1330" t="str">
            <v>kg</v>
          </cell>
          <cell r="F1330">
            <v>2.9</v>
          </cell>
          <cell r="G1330">
            <v>2.9</v>
          </cell>
          <cell r="I1330">
            <v>0</v>
          </cell>
          <cell r="U1330">
            <v>3.6</v>
          </cell>
          <cell r="W1330">
            <v>3.3</v>
          </cell>
          <cell r="AD1330">
            <v>2.9</v>
          </cell>
        </row>
        <row r="1331">
          <cell r="A1331" t="str">
            <v>M616</v>
          </cell>
          <cell r="B1331" t="str">
            <v>Microesferas DROP-ON</v>
          </cell>
          <cell r="C1331" t="str">
            <v>kg</v>
          </cell>
          <cell r="D1331">
            <v>1</v>
          </cell>
          <cell r="E1331" t="str">
            <v>kg</v>
          </cell>
          <cell r="F1331">
            <v>2.9</v>
          </cell>
          <cell r="G1331">
            <v>2.9</v>
          </cell>
          <cell r="I1331">
            <v>0</v>
          </cell>
          <cell r="U1331">
            <v>3.6</v>
          </cell>
          <cell r="W1331">
            <v>3.3</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U1332">
            <v>4.95</v>
          </cell>
          <cell r="W1332">
            <v>4.9000000000000004</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U1333">
            <v>4.95</v>
          </cell>
          <cell r="W1333">
            <v>4.9000000000000004</v>
          </cell>
          <cell r="AD1333">
            <v>3.52</v>
          </cell>
        </row>
        <row r="1334">
          <cell r="A1334" t="str">
            <v>M619</v>
          </cell>
          <cell r="B1334" t="str">
            <v>Cola poliester</v>
          </cell>
          <cell r="C1334" t="str">
            <v>kg</v>
          </cell>
          <cell r="D1334">
            <v>1</v>
          </cell>
          <cell r="E1334" t="str">
            <v>kg</v>
          </cell>
          <cell r="F1334">
            <v>7.5</v>
          </cell>
          <cell r="G1334">
            <v>7.5</v>
          </cell>
          <cell r="I1334">
            <v>0</v>
          </cell>
          <cell r="U1334">
            <v>6.99</v>
          </cell>
          <cell r="W1334">
            <v>7</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U1335">
            <v>4.7504</v>
          </cell>
          <cell r="W1335">
            <v>4.7504</v>
          </cell>
          <cell r="AD1335">
            <v>3.85</v>
          </cell>
        </row>
        <row r="1336">
          <cell r="A1336" t="str">
            <v>M621</v>
          </cell>
          <cell r="B1336" t="str">
            <v>Desmoldante</v>
          </cell>
          <cell r="C1336" t="str">
            <v>tam</v>
          </cell>
          <cell r="D1336">
            <v>180</v>
          </cell>
          <cell r="E1336" t="str">
            <v>kg</v>
          </cell>
          <cell r="F1336">
            <v>903.96</v>
          </cell>
          <cell r="G1336">
            <v>5.0220000000000002</v>
          </cell>
          <cell r="I1336">
            <v>0</v>
          </cell>
          <cell r="U1336">
            <v>4.0902000000000003</v>
          </cell>
          <cell r="W1336">
            <v>4.0902000000000003</v>
          </cell>
          <cell r="AD1336">
            <v>3.4897</v>
          </cell>
        </row>
        <row r="1337">
          <cell r="A1337" t="str">
            <v>M622</v>
          </cell>
          <cell r="B1337" t="str">
            <v>Interplast N</v>
          </cell>
          <cell r="C1337" t="str">
            <v>sc</v>
          </cell>
          <cell r="D1337">
            <v>50</v>
          </cell>
          <cell r="E1337" t="str">
            <v>kg</v>
          </cell>
          <cell r="F1337">
            <v>107.6</v>
          </cell>
          <cell r="G1337">
            <v>2.1519999999999997</v>
          </cell>
          <cell r="I1337">
            <v>0</v>
          </cell>
          <cell r="U1337">
            <v>7.0990000000000002</v>
          </cell>
          <cell r="W1337">
            <v>7.0990000000000002</v>
          </cell>
          <cell r="AD1337">
            <v>5.38</v>
          </cell>
        </row>
        <row r="1338">
          <cell r="A1338" t="str">
            <v>M623</v>
          </cell>
          <cell r="B1338" t="str">
            <v>Gás propano</v>
          </cell>
          <cell r="C1338" t="str">
            <v>kg</v>
          </cell>
          <cell r="D1338">
            <v>1</v>
          </cell>
          <cell r="E1338" t="str">
            <v>kg</v>
          </cell>
          <cell r="F1338">
            <v>3.28</v>
          </cell>
          <cell r="G1338">
            <v>3.28</v>
          </cell>
          <cell r="I1338">
            <v>0</v>
          </cell>
          <cell r="U1338">
            <v>3.61</v>
          </cell>
          <cell r="W1338">
            <v>3.61</v>
          </cell>
          <cell r="AD1338">
            <v>2.56</v>
          </cell>
        </row>
        <row r="1339">
          <cell r="A1339" t="str">
            <v>M624</v>
          </cell>
          <cell r="B1339" t="str">
            <v>Tinta para pré-marcação</v>
          </cell>
          <cell r="C1339" t="str">
            <v>l</v>
          </cell>
          <cell r="D1339">
            <v>1</v>
          </cell>
          <cell r="E1339" t="str">
            <v>l</v>
          </cell>
          <cell r="F1339">
            <v>6.83</v>
          </cell>
          <cell r="G1339">
            <v>6.83</v>
          </cell>
          <cell r="I1339">
            <v>0</v>
          </cell>
          <cell r="U1339">
            <v>6.83</v>
          </cell>
          <cell r="W1339">
            <v>6.39</v>
          </cell>
          <cell r="AD1339">
            <v>6.83</v>
          </cell>
        </row>
        <row r="1340">
          <cell r="A1340" t="str">
            <v>M625</v>
          </cell>
          <cell r="B1340" t="str">
            <v>Acetileno</v>
          </cell>
          <cell r="C1340" t="str">
            <v>m3</v>
          </cell>
          <cell r="D1340">
            <v>1</v>
          </cell>
          <cell r="E1340" t="str">
            <v>m3</v>
          </cell>
          <cell r="F1340">
            <v>21</v>
          </cell>
          <cell r="G1340">
            <v>21</v>
          </cell>
          <cell r="I1340">
            <v>0</v>
          </cell>
          <cell r="U1340">
            <v>31</v>
          </cell>
          <cell r="W1340">
            <v>30.2</v>
          </cell>
          <cell r="AD1340">
            <v>18.899999999999999</v>
          </cell>
        </row>
        <row r="1341">
          <cell r="A1341" t="str">
            <v>M626</v>
          </cell>
          <cell r="B1341" t="str">
            <v>Oxigênio</v>
          </cell>
          <cell r="C1341" t="str">
            <v>m3</v>
          </cell>
          <cell r="D1341">
            <v>1</v>
          </cell>
          <cell r="E1341" t="str">
            <v>m3</v>
          </cell>
          <cell r="F1341">
            <v>11</v>
          </cell>
          <cell r="G1341">
            <v>11</v>
          </cell>
          <cell r="I1341">
            <v>0</v>
          </cell>
          <cell r="U1341">
            <v>15.6</v>
          </cell>
          <cell r="W1341">
            <v>15.6</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U1342">
            <v>0.25</v>
          </cell>
          <cell r="W1342">
            <v>0.25</v>
          </cell>
          <cell r="AD1342">
            <v>0.18</v>
          </cell>
        </row>
        <row r="1343">
          <cell r="A1343" t="str">
            <v>M702</v>
          </cell>
          <cell r="B1343" t="str">
            <v>Cal hidratada</v>
          </cell>
          <cell r="C1343" t="str">
            <v>sc</v>
          </cell>
          <cell r="D1343">
            <v>20</v>
          </cell>
          <cell r="E1343" t="str">
            <v>kg</v>
          </cell>
          <cell r="F1343">
            <v>7.5</v>
          </cell>
          <cell r="G1343">
            <v>0.375</v>
          </cell>
          <cell r="I1343">
            <v>0</v>
          </cell>
          <cell r="U1343">
            <v>0.4</v>
          </cell>
          <cell r="W1343">
            <v>0.42499999999999999</v>
          </cell>
          <cell r="AD1343">
            <v>0.3</v>
          </cell>
        </row>
        <row r="1344">
          <cell r="A1344" t="str">
            <v>M703</v>
          </cell>
          <cell r="B1344" t="str">
            <v>Tijolo 20 x 30 cm</v>
          </cell>
          <cell r="C1344" t="str">
            <v>mlh</v>
          </cell>
          <cell r="D1344">
            <v>1000</v>
          </cell>
          <cell r="E1344" t="str">
            <v>un</v>
          </cell>
          <cell r="F1344">
            <v>210</v>
          </cell>
          <cell r="G1344">
            <v>0.21</v>
          </cell>
          <cell r="I1344">
            <v>0</v>
          </cell>
          <cell r="U1344">
            <v>0.29499999999999998</v>
          </cell>
          <cell r="W1344">
            <v>0.29499999999999998</v>
          </cell>
          <cell r="AD1344">
            <v>0.21</v>
          </cell>
        </row>
        <row r="1345">
          <cell r="A1345" t="str">
            <v>M704</v>
          </cell>
          <cell r="B1345" t="str">
            <v>Areia Lavada Comercial</v>
          </cell>
          <cell r="C1345" t="str">
            <v>m3</v>
          </cell>
          <cell r="D1345">
            <v>1</v>
          </cell>
          <cell r="E1345" t="str">
            <v>m3</v>
          </cell>
          <cell r="F1345">
            <v>12</v>
          </cell>
          <cell r="G1345">
            <v>12</v>
          </cell>
          <cell r="I1345">
            <v>0</v>
          </cell>
          <cell r="U1345">
            <v>13</v>
          </cell>
          <cell r="W1345">
            <v>13</v>
          </cell>
          <cell r="AD1345">
            <v>12</v>
          </cell>
        </row>
        <row r="1346">
          <cell r="A1346" t="str">
            <v>M705</v>
          </cell>
          <cell r="B1346" t="str">
            <v>Pó de pedra</v>
          </cell>
          <cell r="C1346" t="str">
            <v>m3</v>
          </cell>
          <cell r="D1346">
            <v>1</v>
          </cell>
          <cell r="E1346" t="str">
            <v>m3</v>
          </cell>
          <cell r="F1346">
            <v>17</v>
          </cell>
          <cell r="G1346">
            <v>17</v>
          </cell>
          <cell r="I1346">
            <v>0</v>
          </cell>
          <cell r="U1346">
            <v>18</v>
          </cell>
          <cell r="W1346">
            <v>18</v>
          </cell>
          <cell r="AD1346">
            <v>18</v>
          </cell>
        </row>
        <row r="1347">
          <cell r="A1347" t="str">
            <v>M709</v>
          </cell>
          <cell r="B1347" t="str">
            <v>Brita Comercial</v>
          </cell>
          <cell r="C1347" t="str">
            <v>m3</v>
          </cell>
          <cell r="D1347">
            <v>1</v>
          </cell>
          <cell r="E1347" t="str">
            <v>m3</v>
          </cell>
          <cell r="F1347">
            <v>19</v>
          </cell>
          <cell r="G1347">
            <v>19</v>
          </cell>
          <cell r="I1347">
            <v>0</v>
          </cell>
          <cell r="U1347">
            <v>18</v>
          </cell>
          <cell r="W1347">
            <v>18</v>
          </cell>
          <cell r="AD1347">
            <v>19</v>
          </cell>
        </row>
        <row r="1348">
          <cell r="A1348" t="str">
            <v>M710</v>
          </cell>
          <cell r="B1348" t="str">
            <v>Pedra de mão</v>
          </cell>
          <cell r="C1348" t="str">
            <v>m3</v>
          </cell>
          <cell r="D1348">
            <v>1</v>
          </cell>
          <cell r="E1348" t="str">
            <v>m3</v>
          </cell>
          <cell r="F1348">
            <v>19</v>
          </cell>
          <cell r="G1348">
            <v>19</v>
          </cell>
          <cell r="I1348">
            <v>0</v>
          </cell>
          <cell r="U1348">
            <v>19</v>
          </cell>
          <cell r="W1348">
            <v>19</v>
          </cell>
          <cell r="AD1348">
            <v>19</v>
          </cell>
        </row>
        <row r="1349">
          <cell r="A1349" t="str">
            <v>M715</v>
          </cell>
          <cell r="B1349" t="str">
            <v>Pó calcário dolomítico</v>
          </cell>
          <cell r="C1349" t="str">
            <v>kg</v>
          </cell>
          <cell r="D1349">
            <v>1</v>
          </cell>
          <cell r="E1349" t="str">
            <v>kg</v>
          </cell>
          <cell r="F1349">
            <v>0.03</v>
          </cell>
          <cell r="G1349">
            <v>0.03</v>
          </cell>
          <cell r="I1349">
            <v>0</v>
          </cell>
          <cell r="U1349">
            <v>0.04</v>
          </cell>
          <cell r="W1349">
            <v>0.04</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U1350">
            <v>77</v>
          </cell>
          <cell r="W1350">
            <v>77</v>
          </cell>
          <cell r="AD1350">
            <v>70</v>
          </cell>
        </row>
        <row r="1351">
          <cell r="A1351" t="str">
            <v>M902</v>
          </cell>
          <cell r="B1351" t="str">
            <v>Tubo de PVC D=75 mm</v>
          </cell>
          <cell r="C1351" t="str">
            <v>vr</v>
          </cell>
          <cell r="D1351">
            <v>6</v>
          </cell>
          <cell r="E1351" t="str">
            <v>m</v>
          </cell>
          <cell r="F1351">
            <v>26.8</v>
          </cell>
          <cell r="G1351">
            <v>4.4666666666666668</v>
          </cell>
          <cell r="I1351">
            <v>0</v>
          </cell>
          <cell r="U1351">
            <v>5.5</v>
          </cell>
          <cell r="W1351">
            <v>5.5</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U1352">
            <v>3.1</v>
          </cell>
          <cell r="W1352">
            <v>3.1</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U1353">
            <v>4.5</v>
          </cell>
          <cell r="W1353">
            <v>4.5</v>
          </cell>
          <cell r="AD1353">
            <v>4.0999999999999996</v>
          </cell>
        </row>
        <row r="1354">
          <cell r="A1354" t="str">
            <v>M905</v>
          </cell>
          <cell r="B1354" t="str">
            <v>Filler</v>
          </cell>
          <cell r="C1354" t="str">
            <v>kg</v>
          </cell>
          <cell r="D1354">
            <v>1</v>
          </cell>
          <cell r="E1354" t="str">
            <v>kg</v>
          </cell>
          <cell r="F1354">
            <v>0.03</v>
          </cell>
          <cell r="G1354">
            <v>0.03</v>
          </cell>
          <cell r="I1354">
            <v>0</v>
          </cell>
          <cell r="U1354">
            <v>0.04</v>
          </cell>
          <cell r="W1354">
            <v>0.04</v>
          </cell>
          <cell r="AD1354">
            <v>0.02</v>
          </cell>
        </row>
        <row r="1355">
          <cell r="A1355" t="str">
            <v>M906</v>
          </cell>
          <cell r="B1355" t="str">
            <v>Sementes p/ hidrossemeadura</v>
          </cell>
          <cell r="C1355" t="str">
            <v>kg</v>
          </cell>
          <cell r="D1355">
            <v>1</v>
          </cell>
          <cell r="E1355" t="str">
            <v>kg</v>
          </cell>
          <cell r="F1355">
            <v>22.8</v>
          </cell>
          <cell r="G1355">
            <v>22.8</v>
          </cell>
          <cell r="I1355">
            <v>0</v>
          </cell>
          <cell r="U1355">
            <v>9.1</v>
          </cell>
          <cell r="W1355">
            <v>10.6</v>
          </cell>
          <cell r="AD1355">
            <v>22.8</v>
          </cell>
        </row>
        <row r="1356">
          <cell r="A1356" t="str">
            <v>M907</v>
          </cell>
          <cell r="B1356" t="str">
            <v>Adubo orgânico</v>
          </cell>
          <cell r="C1356" t="str">
            <v>t</v>
          </cell>
          <cell r="D1356">
            <v>1000</v>
          </cell>
          <cell r="E1356" t="str">
            <v>kg</v>
          </cell>
          <cell r="F1356">
            <v>60</v>
          </cell>
          <cell r="G1356">
            <v>0.06</v>
          </cell>
          <cell r="I1356">
            <v>0</v>
          </cell>
          <cell r="U1356">
            <v>0.128</v>
          </cell>
          <cell r="W1356">
            <v>0.128</v>
          </cell>
          <cell r="AD1356">
            <v>0.06</v>
          </cell>
        </row>
        <row r="1357">
          <cell r="A1357" t="str">
            <v>M908</v>
          </cell>
          <cell r="B1357" t="str">
            <v>Eletrodo p/ solda eletr. OK 46.00</v>
          </cell>
          <cell r="C1357" t="str">
            <v>kg</v>
          </cell>
          <cell r="D1357">
            <v>1</v>
          </cell>
          <cell r="E1357" t="str">
            <v>kg</v>
          </cell>
          <cell r="F1357">
            <v>6</v>
          </cell>
          <cell r="G1357">
            <v>6</v>
          </cell>
          <cell r="I1357">
            <v>0</v>
          </cell>
          <cell r="U1357">
            <v>6.9</v>
          </cell>
          <cell r="W1357">
            <v>6.25</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U1358">
            <v>4.3</v>
          </cell>
          <cell r="W1358">
            <v>4.3</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U1359">
            <v>3.65</v>
          </cell>
          <cell r="W1359">
            <v>3.65</v>
          </cell>
          <cell r="AD1359">
            <v>3.2</v>
          </cell>
        </row>
        <row r="1360">
          <cell r="A1360" t="str">
            <v>M911</v>
          </cell>
          <cell r="B1360" t="str">
            <v>Tubo de PVC D=100 mm</v>
          </cell>
          <cell r="C1360" t="str">
            <v>vr</v>
          </cell>
          <cell r="D1360">
            <v>6</v>
          </cell>
          <cell r="E1360" t="str">
            <v>m</v>
          </cell>
          <cell r="F1360">
            <v>33</v>
          </cell>
          <cell r="G1360">
            <v>5.5</v>
          </cell>
          <cell r="I1360">
            <v>0</v>
          </cell>
          <cell r="U1360">
            <v>6.4832999999999998</v>
          </cell>
          <cell r="W1360">
            <v>6.4832999999999998</v>
          </cell>
          <cell r="AD1360">
            <v>4.7</v>
          </cell>
        </row>
        <row r="1361">
          <cell r="A1361" t="str">
            <v>M920</v>
          </cell>
          <cell r="B1361" t="str">
            <v>Meio tubo de concreto D=40 cm</v>
          </cell>
          <cell r="C1361" t="str">
            <v>m</v>
          </cell>
          <cell r="D1361">
            <v>1</v>
          </cell>
          <cell r="E1361" t="str">
            <v>m</v>
          </cell>
          <cell r="F1361">
            <v>19.3</v>
          </cell>
          <cell r="G1361">
            <v>19.3</v>
          </cell>
          <cell r="I1361">
            <v>0</v>
          </cell>
          <cell r="U1361">
            <v>19.3</v>
          </cell>
          <cell r="W1361">
            <v>18.25</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U1362">
            <v>144.9</v>
          </cell>
          <cell r="W1362">
            <v>144.9</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U1363">
            <v>164.92</v>
          </cell>
          <cell r="W1363">
            <v>164.92</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U1364">
            <v>185.03</v>
          </cell>
          <cell r="W1364">
            <v>185.03</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U1365">
            <v>205.15</v>
          </cell>
          <cell r="W1365">
            <v>205.15</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U1366">
            <v>194.42</v>
          </cell>
          <cell r="W1366">
            <v>194.42</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U1367">
            <v>218.55</v>
          </cell>
          <cell r="W1367">
            <v>218.55</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U1368">
            <v>244.35</v>
          </cell>
          <cell r="W1368">
            <v>244.35</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U1369">
            <v>354</v>
          </cell>
          <cell r="W1369">
            <v>354</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U1370">
            <v>471.74</v>
          </cell>
          <cell r="W1370">
            <v>471.74</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U1371">
            <v>734.88</v>
          </cell>
          <cell r="W1371">
            <v>734.88</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U1372">
            <v>197.85</v>
          </cell>
          <cell r="W1372">
            <v>197.85</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U1373">
            <v>452.61</v>
          </cell>
          <cell r="W1373">
            <v>452.61</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U1374">
            <v>873.79</v>
          </cell>
          <cell r="W1374">
            <v>873.79</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U1375">
            <v>2300</v>
          </cell>
          <cell r="W1375">
            <v>2300</v>
          </cell>
          <cell r="AD1375">
            <v>1200</v>
          </cell>
        </row>
        <row r="1376">
          <cell r="A1376" t="str">
            <v>M950</v>
          </cell>
          <cell r="B1376" t="str">
            <v>Coroa de diamante linha NX</v>
          </cell>
          <cell r="C1376" t="str">
            <v>un</v>
          </cell>
          <cell r="D1376">
            <v>1</v>
          </cell>
          <cell r="E1376" t="str">
            <v>un</v>
          </cell>
          <cell r="F1376">
            <v>319.68</v>
          </cell>
          <cell r="G1376">
            <v>319.68</v>
          </cell>
          <cell r="I1376">
            <v>0</v>
          </cell>
          <cell r="U1376">
            <v>319.68</v>
          </cell>
          <cell r="W1376">
            <v>319.68</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U1377">
            <v>327.24</v>
          </cell>
          <cell r="W1377">
            <v>327.24</v>
          </cell>
          <cell r="AD1377">
            <v>327.24</v>
          </cell>
        </row>
        <row r="1378">
          <cell r="A1378" t="str">
            <v>M952</v>
          </cell>
          <cell r="B1378" t="str">
            <v>Mola comum linha NX</v>
          </cell>
          <cell r="C1378" t="str">
            <v>un</v>
          </cell>
          <cell r="D1378">
            <v>1</v>
          </cell>
          <cell r="E1378" t="str">
            <v>un</v>
          </cell>
          <cell r="F1378">
            <v>24.84</v>
          </cell>
          <cell r="G1378">
            <v>24.84</v>
          </cell>
          <cell r="I1378">
            <v>0</v>
          </cell>
          <cell r="U1378">
            <v>30.24</v>
          </cell>
          <cell r="W1378">
            <v>30.24</v>
          </cell>
          <cell r="AD1378">
            <v>24.84</v>
          </cell>
        </row>
        <row r="1379">
          <cell r="A1379" t="str">
            <v>M953</v>
          </cell>
          <cell r="B1379" t="str">
            <v>Barrilete simples linha NX</v>
          </cell>
          <cell r="C1379" t="str">
            <v>un</v>
          </cell>
          <cell r="D1379">
            <v>1</v>
          </cell>
          <cell r="E1379" t="str">
            <v>un</v>
          </cell>
          <cell r="F1379">
            <v>205.2</v>
          </cell>
          <cell r="G1379">
            <v>205.2</v>
          </cell>
          <cell r="I1379">
            <v>0</v>
          </cell>
          <cell r="U1379">
            <v>205.2</v>
          </cell>
          <cell r="W1379">
            <v>205.2</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U1380">
            <v>215.2</v>
          </cell>
          <cell r="W1380">
            <v>213.2</v>
          </cell>
          <cell r="AD1380">
            <v>215.2</v>
          </cell>
        </row>
        <row r="1381">
          <cell r="A1381" t="str">
            <v>M955</v>
          </cell>
          <cell r="B1381" t="str">
            <v>Coroa de widia linha NX</v>
          </cell>
          <cell r="C1381" t="str">
            <v>un</v>
          </cell>
          <cell r="D1381">
            <v>1</v>
          </cell>
          <cell r="E1381" t="str">
            <v>un</v>
          </cell>
          <cell r="F1381">
            <v>95.2</v>
          </cell>
          <cell r="G1381">
            <v>95.2</v>
          </cell>
          <cell r="I1381">
            <v>0</v>
          </cell>
          <cell r="U1381">
            <v>102.6</v>
          </cell>
          <cell r="W1381">
            <v>100.5</v>
          </cell>
          <cell r="AD1381">
            <v>95.2</v>
          </cell>
        </row>
        <row r="1382">
          <cell r="A1382" t="str">
            <v>M956</v>
          </cell>
          <cell r="B1382" t="str">
            <v>Sapata de widia linha NX</v>
          </cell>
          <cell r="C1382" t="str">
            <v>un</v>
          </cell>
          <cell r="D1382">
            <v>1</v>
          </cell>
          <cell r="E1382" t="str">
            <v>un</v>
          </cell>
          <cell r="F1382">
            <v>77.8</v>
          </cell>
          <cell r="G1382">
            <v>77.8</v>
          </cell>
          <cell r="I1382">
            <v>0</v>
          </cell>
          <cell r="U1382">
            <v>99.8</v>
          </cell>
          <cell r="W1382">
            <v>97.9</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U1383">
            <v>150</v>
          </cell>
          <cell r="W1383">
            <v>147.6</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U1384">
            <v>122.9</v>
          </cell>
          <cell r="W1384">
            <v>122.9</v>
          </cell>
          <cell r="AD1384">
            <v>95.57</v>
          </cell>
        </row>
        <row r="1385">
          <cell r="A1385" t="str">
            <v>M960</v>
          </cell>
          <cell r="B1385" t="str">
            <v>Fio de nylon n. 40</v>
          </cell>
          <cell r="C1385" t="str">
            <v>rl</v>
          </cell>
          <cell r="D1385">
            <v>100</v>
          </cell>
          <cell r="E1385" t="str">
            <v>m</v>
          </cell>
          <cell r="F1385">
            <v>1.2</v>
          </cell>
          <cell r="G1385">
            <v>1.2E-2</v>
          </cell>
          <cell r="I1385">
            <v>0</v>
          </cell>
          <cell r="U1385">
            <v>4.7999999999999996E-3</v>
          </cell>
          <cell r="W1385">
            <v>2.1999999999999999E-2</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U1386">
            <v>68.2</v>
          </cell>
          <cell r="W1386">
            <v>67.97</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U1387">
            <v>51</v>
          </cell>
          <cell r="W1387">
            <v>50.97</v>
          </cell>
          <cell r="AD1387">
            <v>49.5</v>
          </cell>
        </row>
        <row r="1388">
          <cell r="A1388" t="str">
            <v>M971</v>
          </cell>
          <cell r="B1388" t="str">
            <v>Dispositivo anti-ofuscante</v>
          </cell>
          <cell r="C1388" t="str">
            <v>m</v>
          </cell>
          <cell r="D1388">
            <v>1</v>
          </cell>
          <cell r="E1388" t="str">
            <v>m</v>
          </cell>
          <cell r="F1388">
            <v>49</v>
          </cell>
          <cell r="G1388">
            <v>49</v>
          </cell>
          <cell r="I1388">
            <v>0</v>
          </cell>
          <cell r="U1388">
            <v>65</v>
          </cell>
          <cell r="W1388">
            <v>65.849999999999994</v>
          </cell>
          <cell r="AD1388">
            <v>49</v>
          </cell>
        </row>
        <row r="1389">
          <cell r="A1389" t="str">
            <v>M972</v>
          </cell>
          <cell r="B1389" t="str">
            <v>Tacha refletiva monodirecional</v>
          </cell>
          <cell r="C1389" t="str">
            <v>un</v>
          </cell>
          <cell r="D1389">
            <v>1</v>
          </cell>
          <cell r="E1389" t="str">
            <v>un</v>
          </cell>
          <cell r="F1389">
            <v>4.2</v>
          </cell>
          <cell r="G1389">
            <v>4.2</v>
          </cell>
          <cell r="I1389">
            <v>0</v>
          </cell>
          <cell r="U1389">
            <v>4.2</v>
          </cell>
          <cell r="W1389">
            <v>5.5</v>
          </cell>
          <cell r="AD1389">
            <v>3.8</v>
          </cell>
        </row>
        <row r="1390">
          <cell r="A1390" t="str">
            <v>M973</v>
          </cell>
          <cell r="B1390" t="str">
            <v>Tacha refletiva bidirecional</v>
          </cell>
          <cell r="C1390" t="str">
            <v>un</v>
          </cell>
          <cell r="D1390">
            <v>1</v>
          </cell>
          <cell r="E1390" t="str">
            <v>un</v>
          </cell>
          <cell r="F1390">
            <v>4.7</v>
          </cell>
          <cell r="G1390">
            <v>4.7</v>
          </cell>
          <cell r="I1390">
            <v>0</v>
          </cell>
          <cell r="U1390">
            <v>4.7</v>
          </cell>
          <cell r="W1390">
            <v>6</v>
          </cell>
          <cell r="AD1390">
            <v>4.2</v>
          </cell>
        </row>
        <row r="1391">
          <cell r="A1391" t="str">
            <v>M974</v>
          </cell>
          <cell r="B1391" t="str">
            <v>Tachão refletivo monodirecional</v>
          </cell>
          <cell r="C1391" t="str">
            <v>un</v>
          </cell>
          <cell r="D1391">
            <v>1</v>
          </cell>
          <cell r="E1391" t="str">
            <v>un</v>
          </cell>
          <cell r="F1391">
            <v>12.5</v>
          </cell>
          <cell r="G1391">
            <v>12.5</v>
          </cell>
          <cell r="I1391">
            <v>0</v>
          </cell>
          <cell r="U1391">
            <v>12.5</v>
          </cell>
          <cell r="W1391">
            <v>12.5</v>
          </cell>
          <cell r="AD1391">
            <v>11.5</v>
          </cell>
        </row>
        <row r="1392">
          <cell r="A1392" t="str">
            <v>M975</v>
          </cell>
          <cell r="B1392" t="str">
            <v>Tachão refletivo bidirecional</v>
          </cell>
          <cell r="C1392" t="str">
            <v>un</v>
          </cell>
          <cell r="D1392">
            <v>1</v>
          </cell>
          <cell r="E1392" t="str">
            <v>un</v>
          </cell>
          <cell r="F1392">
            <v>13.5</v>
          </cell>
          <cell r="G1392">
            <v>13.5</v>
          </cell>
          <cell r="I1392">
            <v>0</v>
          </cell>
          <cell r="U1392">
            <v>13.5</v>
          </cell>
          <cell r="W1392">
            <v>15.2</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U1393">
            <v>0.96</v>
          </cell>
          <cell r="W1393">
            <v>0.96</v>
          </cell>
          <cell r="AD1393">
            <v>0.88</v>
          </cell>
        </row>
        <row r="1394">
          <cell r="A1394" t="str">
            <v>M977</v>
          </cell>
          <cell r="B1394" t="str">
            <v>Selante asfáltico polimerizado</v>
          </cell>
          <cell r="C1394" t="str">
            <v>l</v>
          </cell>
          <cell r="D1394">
            <v>1</v>
          </cell>
          <cell r="E1394" t="str">
            <v>l</v>
          </cell>
          <cell r="F1394">
            <v>1.53</v>
          </cell>
          <cell r="G1394">
            <v>1.53</v>
          </cell>
          <cell r="I1394">
            <v>0</v>
          </cell>
          <cell r="U1394">
            <v>1.28</v>
          </cell>
          <cell r="W1394">
            <v>1.27</v>
          </cell>
          <cell r="AD1394">
            <v>5.21</v>
          </cell>
        </row>
        <row r="1395">
          <cell r="A1395" t="str">
            <v>M980</v>
          </cell>
          <cell r="B1395" t="str">
            <v>Indenização de jazida</v>
          </cell>
          <cell r="C1395" t="str">
            <v>m3</v>
          </cell>
          <cell r="D1395">
            <v>1</v>
          </cell>
          <cell r="E1395" t="str">
            <v>m3</v>
          </cell>
          <cell r="F1395">
            <v>1.04</v>
          </cell>
          <cell r="G1395">
            <v>1.04</v>
          </cell>
          <cell r="I1395">
            <v>0</v>
          </cell>
          <cell r="U1395">
            <v>1.04</v>
          </cell>
          <cell r="W1395">
            <v>1.04</v>
          </cell>
          <cell r="AD1395">
            <v>1.04</v>
          </cell>
        </row>
        <row r="1396">
          <cell r="A1396" t="str">
            <v>M982</v>
          </cell>
          <cell r="B1396" t="str">
            <v>Isopor de 5cm de espessura</v>
          </cell>
          <cell r="C1396" t="str">
            <v>m2</v>
          </cell>
          <cell r="D1396">
            <v>1</v>
          </cell>
          <cell r="E1396" t="str">
            <v>m2</v>
          </cell>
          <cell r="F1396">
            <v>6.5</v>
          </cell>
          <cell r="G1396">
            <v>6.5</v>
          </cell>
          <cell r="I1396">
            <v>0</v>
          </cell>
          <cell r="U1396">
            <v>7.8</v>
          </cell>
          <cell r="W1396">
            <v>7</v>
          </cell>
          <cell r="AD1396">
            <v>6.5</v>
          </cell>
        </row>
        <row r="1397">
          <cell r="A1397" t="str">
            <v>M983</v>
          </cell>
          <cell r="B1397" t="str">
            <v>Disco diam. p/ máq. de disco 6kW</v>
          </cell>
          <cell r="C1397" t="str">
            <v>un</v>
          </cell>
          <cell r="D1397">
            <v>1</v>
          </cell>
          <cell r="E1397" t="str">
            <v>un</v>
          </cell>
          <cell r="F1397">
            <v>300</v>
          </cell>
          <cell r="G1397">
            <v>300</v>
          </cell>
          <cell r="I1397">
            <v>0</v>
          </cell>
          <cell r="U1397">
            <v>300</v>
          </cell>
          <cell r="W1397">
            <v>300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U1398">
            <v>11.2667</v>
          </cell>
          <cell r="W1398">
            <v>11.2667</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U1399">
            <v>0.82</v>
          </cell>
          <cell r="W1399">
            <v>0.82</v>
          </cell>
          <cell r="AD1399">
            <v>0.73</v>
          </cell>
        </row>
        <row r="1400">
          <cell r="A1400" t="str">
            <v>M996</v>
          </cell>
          <cell r="B1400" t="str">
            <v>Material Demolido</v>
          </cell>
          <cell r="C1400" t="str">
            <v>t</v>
          </cell>
          <cell r="D1400">
            <v>1</v>
          </cell>
          <cell r="E1400" t="str">
            <v>t</v>
          </cell>
          <cell r="F1400">
            <v>0</v>
          </cell>
          <cell r="G1400">
            <v>0</v>
          </cell>
          <cell r="I1400">
            <v>0</v>
          </cell>
          <cell r="U1400">
            <v>0</v>
          </cell>
          <cell r="W1400">
            <v>0</v>
          </cell>
          <cell r="AD1400">
            <v>0</v>
          </cell>
        </row>
        <row r="1401">
          <cell r="A1401" t="str">
            <v>M997</v>
          </cell>
          <cell r="B1401" t="str">
            <v>Material Fresado</v>
          </cell>
          <cell r="C1401" t="str">
            <v>t</v>
          </cell>
          <cell r="D1401">
            <v>1</v>
          </cell>
          <cell r="E1401" t="str">
            <v>t</v>
          </cell>
          <cell r="F1401">
            <v>0</v>
          </cell>
          <cell r="G1401">
            <v>0</v>
          </cell>
          <cell r="I1401">
            <v>0</v>
          </cell>
          <cell r="U1401">
            <v>0</v>
          </cell>
          <cell r="W1401">
            <v>0</v>
          </cell>
          <cell r="AD1401">
            <v>0</v>
          </cell>
        </row>
        <row r="1402">
          <cell r="A1402" t="str">
            <v>M998</v>
          </cell>
          <cell r="B1402" t="str">
            <v>Madeira</v>
          </cell>
          <cell r="C1402" t="str">
            <v>t</v>
          </cell>
          <cell r="D1402">
            <v>1</v>
          </cell>
          <cell r="E1402" t="str">
            <v>t</v>
          </cell>
          <cell r="F1402">
            <v>0</v>
          </cell>
          <cell r="G1402">
            <v>0</v>
          </cell>
          <cell r="I1402">
            <v>0</v>
          </cell>
          <cell r="U1402">
            <v>0</v>
          </cell>
          <cell r="W1402">
            <v>0</v>
          </cell>
          <cell r="AD1402">
            <v>0</v>
          </cell>
        </row>
        <row r="1403">
          <cell r="A1403" t="str">
            <v>M999</v>
          </cell>
          <cell r="B1403" t="str">
            <v>Material retirado da pista</v>
          </cell>
          <cell r="C1403" t="str">
            <v>t</v>
          </cell>
          <cell r="D1403">
            <v>1</v>
          </cell>
          <cell r="E1403" t="str">
            <v>t</v>
          </cell>
          <cell r="F1403">
            <v>0</v>
          </cell>
          <cell r="G1403">
            <v>0</v>
          </cell>
          <cell r="I1403">
            <v>0</v>
          </cell>
          <cell r="U1403">
            <v>0</v>
          </cell>
          <cell r="W1403">
            <v>0</v>
          </cell>
          <cell r="AD1403">
            <v>0</v>
          </cell>
        </row>
      </sheetData>
      <sheetData sheetId="1"/>
      <sheetData sheetId="2"/>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Tabelas WACC &gt;&gt;"/>
      <sheetName val="NTN-B  5 anos"/>
      <sheetName val="Ibovespa Dados Históricos"/>
      <sheetName val="Beta"/>
      <sheetName val="CDC10yr"/>
      <sheetName val="T-bond"/>
      <sheetName val="Returns by year"/>
      <sheetName val="Premissas do Projeto"/>
      <sheetName val="Capa"/>
      <sheetName val="Premissas"/>
      <sheetName val="Bases"/>
      <sheetName val="Quadro Atual x Quadro Projetado"/>
      <sheetName val="Input Receitas"/>
      <sheetName val="COSIP"/>
      <sheetName val="Arrecadação"/>
      <sheetName val="Manutenação + Consumo"/>
      <sheetName val="proc. tradicional lei 8666"/>
      <sheetName val="Consumo Energia"/>
      <sheetName val="Eficiência"/>
      <sheetName val="Depreciação"/>
      <sheetName val="FCL"/>
      <sheetName val="Input OPEX"/>
      <sheetName val="Input CAPEX Outros"/>
      <sheetName val="Input CAPEX - Lumi+Tele + NIG"/>
      <sheetName val="Resumo CAPEX"/>
      <sheetName val="Painel - Resumo"/>
      <sheetName val="Seguros"/>
      <sheetName val="Resumos1 "/>
      <sheetName val="Resumos 2"/>
      <sheetName val="Resumos 3"/>
      <sheetName val="Resumos 4"/>
      <sheetName val="NCG"/>
      <sheetName val="Tributário"/>
      <sheetName val="Tributário (Contábil)"/>
      <sheetName val="Planilha1"/>
      <sheetName val="FCT"/>
      <sheetName val="DRE (Contábil)"/>
      <sheetName val="Cálculo Complementares"/>
      <sheetName val="DRE"/>
      <sheetName val="Base FC"/>
      <sheetName val="Balanço"/>
      <sheetName val="DFC"/>
      <sheetName val="Financiamento LP"/>
      <sheetName val="Financiamento CP + Resumo"/>
      <sheetName val="Depreciação por família"/>
      <sheetName val="FinCP Financiamentos"/>
      <sheetName val="Quadros Resumos &gt;&gt;"/>
      <sheetName val="Balanço - Anual"/>
      <sheetName val="DRE - Anual"/>
      <sheetName val="Resumo Invest. - Anual"/>
      <sheetName val="Resumo Operac. - Anual"/>
      <sheetName val="FCL - Anual"/>
      <sheetName val="DRE (Contábil) - Anual"/>
      <sheetName val="PPP ILUMINAÇÃO PÚBLICA PIRAQU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sheetName val="PLANILHA"/>
      <sheetName val="COMPOSIÇÕES"/>
      <sheetName val="PLANEJAMENTO"/>
      <sheetName val="CUSTO DIRETO TOTAL DO PROJETO"/>
      <sheetName val="REDUÇÃO CARGA INSTALADA"/>
    </sheetNames>
    <sheetDataSet>
      <sheetData sheetId="0">
        <row r="40">
          <cell r="B40" t="str">
            <v>LED ALUDAX 40W</v>
          </cell>
        </row>
      </sheetData>
      <sheetData sheetId="1"/>
      <sheetData sheetId="2">
        <row r="3">
          <cell r="G3">
            <v>1.1257278699001001</v>
          </cell>
        </row>
      </sheetData>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sheetName val="PLANILHA"/>
      <sheetName val="COMPOSIÇÕES"/>
      <sheetName val="PLANEJAMENTO"/>
      <sheetName val="CUSTO DIRETO TOTAL DO PROJETO"/>
      <sheetName val="REDUÇÃO CARGA INSTALADA"/>
    </sheetNames>
    <sheetDataSet>
      <sheetData sheetId="0">
        <row r="40">
          <cell r="B40" t="str">
            <v>LED ALUDAX 40W</v>
          </cell>
        </row>
      </sheetData>
      <sheetData sheetId="1"/>
      <sheetData sheetId="2">
        <row r="3">
          <cell r="G3">
            <v>1.1257278699001001</v>
          </cell>
        </row>
      </sheetData>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Premissas"/>
      <sheetName val="Bases"/>
      <sheetName val="Quadro Atual x Quadro Projetado"/>
      <sheetName val="Eficiência"/>
      <sheetName val="Consumo Energia"/>
      <sheetName val="Input Receitas"/>
      <sheetName val="Tabelas Proposta"/>
      <sheetName val="Premissas do Projeto"/>
      <sheetName val="Resumo CAPEX"/>
      <sheetName val="Tributário"/>
      <sheetName val="Tributário (Contábil)"/>
      <sheetName val="Planilha1"/>
      <sheetName val="DRE (Contábil)"/>
      <sheetName val="FCT"/>
      <sheetName val="NCG"/>
      <sheetName val="Input CAPEX Outros"/>
      <sheetName val="Input OPEX"/>
      <sheetName val="Input CAPEX - Lumi+Tele + NIG"/>
      <sheetName val="IMPRESSÃO"/>
      <sheetName val="Financiamento LP"/>
      <sheetName val="Depreciação"/>
      <sheetName val="DRE"/>
      <sheetName val="Base FC"/>
      <sheetName val="DFC"/>
      <sheetName val="FinCP Financiamentos"/>
      <sheetName val="Financiamento CP + Resumo"/>
      <sheetName val="FCL"/>
      <sheetName val="Balanço"/>
      <sheetName val="Resumos Caderno"/>
      <sheetName val="Quadros Resumos &gt;&gt;"/>
      <sheetName val="Cálculo Complementares"/>
      <sheetName val="Balanço - Anual"/>
      <sheetName val="FCL - Anual"/>
      <sheetName val="Resumo Invest. - Anual"/>
      <sheetName val="Painel - Resumo"/>
      <sheetName val="Resumo Operac. - Anual"/>
      <sheetName val="DRE - Anual"/>
      <sheetName val="DRE (Contábil) - Anual"/>
      <sheetName val="PN Itatiba Final 11 fev"/>
    </sheetNames>
    <sheetDataSet>
      <sheetData sheetId="0"/>
      <sheetData sheetId="1"/>
      <sheetData sheetId="2"/>
      <sheetData sheetId="3"/>
      <sheetData sheetId="4"/>
      <sheetData sheetId="5">
        <row r="15">
          <cell r="F15">
            <v>967110.27885600016</v>
          </cell>
        </row>
      </sheetData>
      <sheetData sheetId="6">
        <row r="29">
          <cell r="D29">
            <v>278045.73822</v>
          </cell>
        </row>
      </sheetData>
      <sheetData sheetId="7"/>
      <sheetData sheetId="8"/>
      <sheetData sheetId="9"/>
      <sheetData sheetId="10"/>
      <sheetData sheetId="11"/>
      <sheetData sheetId="12"/>
      <sheetData sheetId="13"/>
      <sheetData sheetId="14"/>
      <sheetData sheetId="15">
        <row r="23">
          <cell r="D23">
            <v>11585.2390925</v>
          </cell>
        </row>
      </sheetData>
      <sheetData sheetId="16">
        <row r="141">
          <cell r="F141">
            <v>835500</v>
          </cell>
        </row>
      </sheetData>
      <sheetData sheetId="17">
        <row r="228">
          <cell r="F228">
            <v>37329</v>
          </cell>
        </row>
      </sheetData>
      <sheetData sheetId="18">
        <row r="114">
          <cell r="F114">
            <v>0</v>
          </cell>
        </row>
      </sheetData>
      <sheetData sheetId="19"/>
      <sheetData sheetId="20">
        <row r="29">
          <cell r="D29">
            <v>934020</v>
          </cell>
        </row>
      </sheetData>
      <sheetData sheetId="21">
        <row r="107">
          <cell r="F107">
            <v>7161.666666666667</v>
          </cell>
        </row>
      </sheetData>
      <sheetData sheetId="22">
        <row r="7">
          <cell r="E7">
            <v>139022.86911</v>
          </cell>
        </row>
      </sheetData>
      <sheetData sheetId="23"/>
      <sheetData sheetId="24"/>
      <sheetData sheetId="25"/>
      <sheetData sheetId="26"/>
      <sheetData sheetId="27">
        <row r="29">
          <cell r="D29">
            <v>-1123276.2717313035</v>
          </cell>
        </row>
      </sheetData>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letim_10"/>
      <sheetName val="Orçamento-SES"/>
      <sheetName val="Plan2"/>
      <sheetName val="Plan3"/>
    </sheetNames>
    <sheetDataSet>
      <sheetData sheetId="0">
        <row r="2">
          <cell r="A2" t="str">
            <v>001</v>
          </cell>
          <cell r="B2" t="str">
            <v>BOLETIM DE REFERÊNCIA DE PREÇOS DE OBRAS CIVIS - OUTUBRO 2004</v>
          </cell>
        </row>
        <row r="3">
          <cell r="A3" t="str">
            <v>001.01</v>
          </cell>
          <cell r="B3" t="str">
            <v>DEMOLIÇÃO E RETIRADA</v>
          </cell>
        </row>
        <row r="4">
          <cell r="A4" t="str">
            <v>001.01.00020</v>
          </cell>
          <cell r="B4" t="str">
            <v>Demolição de cobertura construída c/telha de barro ou cerâmica</v>
          </cell>
          <cell r="C4" t="str">
            <v>M2</v>
          </cell>
          <cell r="D4">
            <v>1</v>
          </cell>
          <cell r="E4">
            <v>2.6252</v>
          </cell>
          <cell r="F4">
            <v>2.62</v>
          </cell>
        </row>
        <row r="5">
          <cell r="A5" t="str">
            <v>001.01.00040</v>
          </cell>
          <cell r="B5" t="str">
            <v>Demolição de cobertura construída c/telha de cimento amianto, alumínio, plastico e ferro galvanizado</v>
          </cell>
          <cell r="C5" t="str">
            <v>M2</v>
          </cell>
          <cell r="D5">
            <v>1</v>
          </cell>
          <cell r="E5">
            <v>1.0940000000000001</v>
          </cell>
          <cell r="F5">
            <v>1.0900000000000001</v>
          </cell>
        </row>
        <row r="6">
          <cell r="A6" t="str">
            <v>001.01.00060</v>
          </cell>
          <cell r="B6" t="str">
            <v>Demolição de madeiramento de telhado constituído por tesouras (telha de barro)</v>
          </cell>
          <cell r="C6" t="str">
            <v>M2</v>
          </cell>
          <cell r="D6">
            <v>1</v>
          </cell>
          <cell r="E6">
            <v>3.9519000000000002</v>
          </cell>
          <cell r="F6">
            <v>3.95</v>
          </cell>
        </row>
        <row r="7">
          <cell r="A7" t="str">
            <v>001.01.00080</v>
          </cell>
          <cell r="B7" t="str">
            <v>Demolição de madeiramento de telhado constituído por tesouras (telha de cimento aminato e alumínio)</v>
          </cell>
          <cell r="C7" t="str">
            <v>M2</v>
          </cell>
          <cell r="D7">
            <v>1</v>
          </cell>
          <cell r="E7">
            <v>3.4068000000000001</v>
          </cell>
          <cell r="F7">
            <v>3.4</v>
          </cell>
        </row>
        <row r="8">
          <cell r="A8" t="str">
            <v>001.01.00100</v>
          </cell>
          <cell r="B8" t="str">
            <v>Demolição de madeiramento de telhado tipo pontaletados (telhas de barro)</v>
          </cell>
          <cell r="C8" t="str">
            <v>M2</v>
          </cell>
          <cell r="D8">
            <v>1</v>
          </cell>
          <cell r="E8">
            <v>2.9432</v>
          </cell>
          <cell r="F8">
            <v>2.94</v>
          </cell>
        </row>
        <row r="9">
          <cell r="A9" t="str">
            <v>001.01.00120</v>
          </cell>
          <cell r="B9" t="str">
            <v>Demolição de madeiramento de telhado tipo pontaletados (telhas de cimento aminato ou alumínio)</v>
          </cell>
          <cell r="C9" t="str">
            <v>M2</v>
          </cell>
          <cell r="D9">
            <v>1</v>
          </cell>
          <cell r="E9">
            <v>2.9432</v>
          </cell>
          <cell r="F9">
            <v>2.94</v>
          </cell>
        </row>
        <row r="10">
          <cell r="A10" t="str">
            <v>001.01.00140</v>
          </cell>
          <cell r="B10" t="str">
            <v>Demolição de estrutura de ferro  para  telhados</v>
          </cell>
          <cell r="C10" t="str">
            <v>M2</v>
          </cell>
          <cell r="D10">
            <v>1</v>
          </cell>
          <cell r="E10">
            <v>8.1097000000000001</v>
          </cell>
          <cell r="F10">
            <v>8.1</v>
          </cell>
        </row>
        <row r="11">
          <cell r="A11" t="str">
            <v>001.01.00160</v>
          </cell>
          <cell r="B11" t="str">
            <v>Retirada de cobertura de madeira - caibros e vigas</v>
          </cell>
          <cell r="C11" t="str">
            <v>ML</v>
          </cell>
          <cell r="D11">
            <v>1</v>
          </cell>
          <cell r="E11">
            <v>0.20169999999999999</v>
          </cell>
          <cell r="F11">
            <v>0.2</v>
          </cell>
        </row>
        <row r="12">
          <cell r="A12" t="str">
            <v>001.01.00180</v>
          </cell>
          <cell r="B12" t="str">
            <v>Retirada de cobertura de madeira - ripas</v>
          </cell>
          <cell r="C12" t="str">
            <v>ML</v>
          </cell>
          <cell r="D12">
            <v>1</v>
          </cell>
          <cell r="E12">
            <v>0.10059999999999999</v>
          </cell>
          <cell r="F12">
            <v>0.1</v>
          </cell>
        </row>
        <row r="13">
          <cell r="A13" t="str">
            <v>001.01.00200</v>
          </cell>
          <cell r="B13" t="str">
            <v>Retirada de cobertura em telhas de barro s/aproveitamento das cumeeiras e espigões</v>
          </cell>
          <cell r="C13" t="str">
            <v>UN</v>
          </cell>
          <cell r="D13">
            <v>1</v>
          </cell>
          <cell r="E13">
            <v>0.27839999999999998</v>
          </cell>
          <cell r="F13">
            <v>0.27</v>
          </cell>
        </row>
        <row r="14">
          <cell r="A14" t="str">
            <v>001.01.00220</v>
          </cell>
          <cell r="B14" t="str">
            <v>Retirada de cobertura em telhas de cimento aminato, alumínio, plástico ou ferro galvanizado</v>
          </cell>
          <cell r="C14" t="str">
            <v>UN</v>
          </cell>
          <cell r="D14">
            <v>1</v>
          </cell>
          <cell r="E14">
            <v>3.7113999999999998</v>
          </cell>
          <cell r="F14">
            <v>3.71</v>
          </cell>
        </row>
        <row r="15">
          <cell r="A15" t="str">
            <v>001.01.00240</v>
          </cell>
          <cell r="B15" t="str">
            <v>Retirada de cobertura em telhas cerãmicas ( plan , colonial , francesa , etc. )</v>
          </cell>
          <cell r="C15" t="str">
            <v>M2</v>
          </cell>
          <cell r="D15">
            <v>1</v>
          </cell>
          <cell r="E15">
            <v>2.4599000000000002</v>
          </cell>
          <cell r="F15">
            <v>2.4500000000000002</v>
          </cell>
        </row>
        <row r="16">
          <cell r="A16" t="str">
            <v>001.01.00260</v>
          </cell>
          <cell r="B16" t="str">
            <v>Retirada de cobertura em telhas de cimento aminato, alumínio, plástico e c.g.</v>
          </cell>
          <cell r="C16" t="str">
            <v>M2</v>
          </cell>
          <cell r="D16">
            <v>1</v>
          </cell>
          <cell r="E16">
            <v>1.3109</v>
          </cell>
          <cell r="F16">
            <v>1.31</v>
          </cell>
        </row>
        <row r="17">
          <cell r="A17" t="str">
            <v>001.01.00280</v>
          </cell>
          <cell r="B17" t="str">
            <v>Retirada de madeiramento de telhado constituído por tesouras (telha de barro)</v>
          </cell>
          <cell r="C17" t="str">
            <v>M2</v>
          </cell>
          <cell r="D17">
            <v>1</v>
          </cell>
          <cell r="E17">
            <v>3.0246</v>
          </cell>
          <cell r="F17">
            <v>3.02</v>
          </cell>
        </row>
        <row r="18">
          <cell r="A18" t="str">
            <v>001.01.00300</v>
          </cell>
          <cell r="B18" t="str">
            <v>Retirada de madeiramento de telhado constituído por tesouras (telha de cimento amianto ou alumínio)</v>
          </cell>
          <cell r="C18" t="str">
            <v>M2</v>
          </cell>
          <cell r="D18">
            <v>1</v>
          </cell>
          <cell r="E18">
            <v>2.5207000000000002</v>
          </cell>
          <cell r="F18">
            <v>2.52</v>
          </cell>
        </row>
        <row r="19">
          <cell r="A19" t="str">
            <v>001.01.00320</v>
          </cell>
          <cell r="B19" t="str">
            <v>Retirada de madeiramento de telhado tipo pontaletados (telhas de barro)</v>
          </cell>
          <cell r="C19" t="str">
            <v>M2</v>
          </cell>
          <cell r="D19">
            <v>1</v>
          </cell>
          <cell r="E19">
            <v>2.0165000000000002</v>
          </cell>
          <cell r="F19">
            <v>2.0099999999999998</v>
          </cell>
        </row>
        <row r="20">
          <cell r="A20" t="str">
            <v>001.01.00340</v>
          </cell>
          <cell r="B20" t="str">
            <v>Retirada de madeiramento de telhado tipo pontaletados (telhas de cimento amianto ou alumínio)</v>
          </cell>
          <cell r="C20" t="str">
            <v>M2</v>
          </cell>
          <cell r="D20">
            <v>1</v>
          </cell>
          <cell r="E20">
            <v>1.8148</v>
          </cell>
          <cell r="F20">
            <v>1.81</v>
          </cell>
        </row>
        <row r="21">
          <cell r="A21" t="str">
            <v>001.01.00360</v>
          </cell>
          <cell r="B21" t="str">
            <v>Retirada de calhas e rufos metálicos</v>
          </cell>
          <cell r="C21" t="str">
            <v>M2</v>
          </cell>
          <cell r="D21">
            <v>1</v>
          </cell>
          <cell r="E21">
            <v>3.0710999999999999</v>
          </cell>
          <cell r="F21">
            <v>3.07</v>
          </cell>
        </row>
        <row r="22">
          <cell r="A22" t="str">
            <v>001.01.00380</v>
          </cell>
          <cell r="B22" t="str">
            <v>Demolição de revestimento de argamassa de cal e areia (inclusive emboço)</v>
          </cell>
          <cell r="C22" t="str">
            <v>M2</v>
          </cell>
          <cell r="D22">
            <v>1</v>
          </cell>
          <cell r="E22">
            <v>1.9152</v>
          </cell>
          <cell r="F22">
            <v>1.91</v>
          </cell>
        </row>
        <row r="23">
          <cell r="A23" t="str">
            <v>001.01.00400</v>
          </cell>
          <cell r="B23" t="str">
            <v>Demolição de revestimento de argamassa mista (inclusive emboço)</v>
          </cell>
          <cell r="C23" t="str">
            <v>M2</v>
          </cell>
          <cell r="D23">
            <v>1</v>
          </cell>
          <cell r="E23">
            <v>2.8729</v>
          </cell>
          <cell r="F23">
            <v>2.87</v>
          </cell>
        </row>
        <row r="24">
          <cell r="A24" t="str">
            <v>001.01.00420</v>
          </cell>
          <cell r="B24" t="str">
            <v>Demolição de revestimento de argamassa de cimento e areia (inclusive emboço)</v>
          </cell>
          <cell r="C24" t="str">
            <v>M2</v>
          </cell>
          <cell r="D24">
            <v>1</v>
          </cell>
          <cell r="E24">
            <v>7.3632</v>
          </cell>
          <cell r="F24">
            <v>7.36</v>
          </cell>
        </row>
        <row r="25">
          <cell r="A25" t="str">
            <v>001.01.00440</v>
          </cell>
          <cell r="B25" t="str">
            <v>Demolição de azulejos pastilas ladrilhos cerâmicos ou base de gres (inclusive emboço)</v>
          </cell>
          <cell r="C25" t="str">
            <v>M2</v>
          </cell>
          <cell r="D25">
            <v>1</v>
          </cell>
          <cell r="E25">
            <v>7.1078000000000001</v>
          </cell>
          <cell r="F25">
            <v>7.1</v>
          </cell>
        </row>
        <row r="26">
          <cell r="A26" t="str">
            <v>001.01.00460</v>
          </cell>
          <cell r="B26" t="str">
            <v>Demolição de mármore, pedra ou granito (inclusive emboço)</v>
          </cell>
          <cell r="C26" t="str">
            <v>M2</v>
          </cell>
          <cell r="D26">
            <v>1</v>
          </cell>
          <cell r="E26">
            <v>7.1078000000000001</v>
          </cell>
          <cell r="F26">
            <v>7.1</v>
          </cell>
        </row>
        <row r="27">
          <cell r="A27" t="str">
            <v>001.01.00480</v>
          </cell>
          <cell r="B27" t="str">
            <v>Demolição de quadro negro</v>
          </cell>
          <cell r="C27" t="str">
            <v>M2</v>
          </cell>
          <cell r="D27">
            <v>1</v>
          </cell>
          <cell r="E27">
            <v>7.1078000000000001</v>
          </cell>
          <cell r="F27">
            <v>7.1</v>
          </cell>
        </row>
        <row r="28">
          <cell r="A28" t="str">
            <v>001.01.00500</v>
          </cell>
          <cell r="B28" t="str">
            <v>Retirada de revestimento com mármore, pedra ou granito (inclusive emboço)</v>
          </cell>
          <cell r="C28" t="str">
            <v>M2</v>
          </cell>
          <cell r="D28">
            <v>1</v>
          </cell>
          <cell r="E28">
            <v>6.5545</v>
          </cell>
          <cell r="F28">
            <v>6.55</v>
          </cell>
        </row>
        <row r="29">
          <cell r="A29" t="str">
            <v>001.01.00520</v>
          </cell>
          <cell r="B29" t="str">
            <v>Demolição de forro de estuque (inclusive entarugamento de madeira)</v>
          </cell>
          <cell r="C29" t="str">
            <v>M2</v>
          </cell>
          <cell r="D29">
            <v>1</v>
          </cell>
          <cell r="E29">
            <v>2.0714000000000001</v>
          </cell>
          <cell r="F29">
            <v>2.0699999999999998</v>
          </cell>
        </row>
        <row r="30">
          <cell r="A30" t="str">
            <v>001.01.00540</v>
          </cell>
          <cell r="B30" t="str">
            <v>Demolição de forro de madeira ou de gesso (incluso entarugamento)</v>
          </cell>
          <cell r="C30" t="str">
            <v>M2</v>
          </cell>
          <cell r="D30">
            <v>1</v>
          </cell>
          <cell r="E30">
            <v>1.75</v>
          </cell>
          <cell r="F30">
            <v>1.75</v>
          </cell>
        </row>
        <row r="31">
          <cell r="A31" t="str">
            <v>001.01.00560</v>
          </cell>
          <cell r="B31" t="str">
            <v>Demolição somente das tábuas ou chapas de madeira ou de gesso</v>
          </cell>
          <cell r="C31" t="str">
            <v>M2</v>
          </cell>
          <cell r="D31">
            <v>1</v>
          </cell>
          <cell r="E31">
            <v>2.6252</v>
          </cell>
          <cell r="F31">
            <v>2.62</v>
          </cell>
        </row>
        <row r="32">
          <cell r="A32" t="str">
            <v>001.01.00580</v>
          </cell>
          <cell r="B32" t="str">
            <v>Demolição de lambris de madeira inclusive entarugamento</v>
          </cell>
          <cell r="C32" t="str">
            <v>M2</v>
          </cell>
          <cell r="D32">
            <v>1</v>
          </cell>
          <cell r="E32">
            <v>7.1078000000000001</v>
          </cell>
          <cell r="F32">
            <v>7.1</v>
          </cell>
        </row>
        <row r="33">
          <cell r="A33" t="str">
            <v>001.01.00600</v>
          </cell>
          <cell r="B33" t="str">
            <v>Demolição somente de chapas ou placas de lambris ou madeira</v>
          </cell>
          <cell r="C33" t="str">
            <v>M2</v>
          </cell>
          <cell r="D33">
            <v>1</v>
          </cell>
          <cell r="E33">
            <v>4.4264000000000001</v>
          </cell>
          <cell r="F33">
            <v>4.42</v>
          </cell>
        </row>
        <row r="34">
          <cell r="A34" t="str">
            <v>001.01.00620</v>
          </cell>
          <cell r="B34" t="str">
            <v>Retirada de todo o forro inclusive vigas e sarrafos</v>
          </cell>
          <cell r="C34" t="str">
            <v>M2</v>
          </cell>
          <cell r="D34">
            <v>1</v>
          </cell>
          <cell r="E34">
            <v>9.3180999999999994</v>
          </cell>
          <cell r="F34">
            <v>9.31</v>
          </cell>
        </row>
        <row r="35">
          <cell r="A35" t="str">
            <v>001.01.00640</v>
          </cell>
          <cell r="B35" t="str">
            <v>Retirada de todos os lambris inclusive caibros e sarrafos</v>
          </cell>
          <cell r="C35" t="str">
            <v>M2</v>
          </cell>
          <cell r="D35">
            <v>1</v>
          </cell>
          <cell r="E35">
            <v>9.3180999999999994</v>
          </cell>
          <cell r="F35">
            <v>9.31</v>
          </cell>
        </row>
        <row r="36">
          <cell r="A36" t="str">
            <v>001.01.00660</v>
          </cell>
          <cell r="B36" t="str">
            <v>Demolição de alvenaria de tijolos maciços</v>
          </cell>
          <cell r="C36" t="str">
            <v>M3</v>
          </cell>
          <cell r="D36">
            <v>1</v>
          </cell>
          <cell r="E36">
            <v>18.0458</v>
          </cell>
          <cell r="F36">
            <v>18.04</v>
          </cell>
        </row>
        <row r="37">
          <cell r="A37" t="str">
            <v>001.01.00680</v>
          </cell>
          <cell r="B37" t="str">
            <v>Retirada de alvenaria de tijolos maciços</v>
          </cell>
          <cell r="C37" t="str">
            <v>M3</v>
          </cell>
          <cell r="D37">
            <v>1</v>
          </cell>
          <cell r="E37">
            <v>34.176299999999998</v>
          </cell>
          <cell r="F37">
            <v>34.17</v>
          </cell>
        </row>
        <row r="38">
          <cell r="A38" t="str">
            <v>001.01.00700</v>
          </cell>
          <cell r="B38" t="str">
            <v>Demolição de alvenaria de tijolos cerâmicos</v>
          </cell>
          <cell r="C38" t="str">
            <v>M3</v>
          </cell>
          <cell r="D38">
            <v>1</v>
          </cell>
          <cell r="E38">
            <v>13.1257</v>
          </cell>
          <cell r="F38">
            <v>13.12</v>
          </cell>
        </row>
        <row r="39">
          <cell r="A39" t="str">
            <v>001.01.00720</v>
          </cell>
          <cell r="B39" t="str">
            <v>Demolição de alvenaria de blocos de concreto</v>
          </cell>
          <cell r="C39" t="str">
            <v>M3</v>
          </cell>
          <cell r="D39">
            <v>1</v>
          </cell>
          <cell r="E39">
            <v>13.1257</v>
          </cell>
          <cell r="F39">
            <v>13.12</v>
          </cell>
        </row>
        <row r="40">
          <cell r="A40" t="str">
            <v>001.01.00740</v>
          </cell>
          <cell r="B40" t="str">
            <v>Retirada de alvenaria de blocos de concreto</v>
          </cell>
          <cell r="C40" t="str">
            <v>M3</v>
          </cell>
          <cell r="D40">
            <v>1</v>
          </cell>
          <cell r="E40">
            <v>26.2514</v>
          </cell>
          <cell r="F40">
            <v>26.25</v>
          </cell>
        </row>
        <row r="41">
          <cell r="A41" t="str">
            <v>001.01.00760</v>
          </cell>
          <cell r="B41" t="str">
            <v>Demolição de alvenaria de pedra</v>
          </cell>
          <cell r="C41" t="str">
            <v>M3</v>
          </cell>
          <cell r="D41">
            <v>1</v>
          </cell>
          <cell r="E41">
            <v>33.3675</v>
          </cell>
          <cell r="F41">
            <v>33.36</v>
          </cell>
        </row>
        <row r="42">
          <cell r="A42" t="str">
            <v>001.01.00780</v>
          </cell>
          <cell r="B42" t="str">
            <v>Retirada de alvenaria de pedra</v>
          </cell>
          <cell r="C42" t="str">
            <v>M3</v>
          </cell>
          <cell r="D42">
            <v>1</v>
          </cell>
          <cell r="E42">
            <v>37.742699999999999</v>
          </cell>
          <cell r="F42">
            <v>37.74</v>
          </cell>
        </row>
        <row r="43">
          <cell r="A43" t="str">
            <v>001.01.00800</v>
          </cell>
          <cell r="B43" t="str">
            <v>Demolição de alvenaria de placas de concreto celular</v>
          </cell>
          <cell r="C43" t="str">
            <v>M3</v>
          </cell>
          <cell r="D43">
            <v>1</v>
          </cell>
          <cell r="E43">
            <v>7.6608999999999998</v>
          </cell>
          <cell r="F43">
            <v>7.66</v>
          </cell>
        </row>
        <row r="44">
          <cell r="A44" t="str">
            <v>001.01.00820</v>
          </cell>
          <cell r="B44" t="str">
            <v>Retirada de alvenaria de placas de concreto celular</v>
          </cell>
          <cell r="C44" t="str">
            <v>M3</v>
          </cell>
          <cell r="D44">
            <v>1</v>
          </cell>
          <cell r="E44">
            <v>13.1089</v>
          </cell>
          <cell r="F44">
            <v>13.1</v>
          </cell>
        </row>
        <row r="45">
          <cell r="A45" t="str">
            <v>001.01.00840</v>
          </cell>
          <cell r="B45" t="str">
            <v>Demolição de alvenaria de adobo</v>
          </cell>
          <cell r="C45" t="str">
            <v>M3</v>
          </cell>
          <cell r="D45">
            <v>1</v>
          </cell>
          <cell r="E45">
            <v>19.152200000000001</v>
          </cell>
          <cell r="F45">
            <v>19.149999999999999</v>
          </cell>
        </row>
        <row r="46">
          <cell r="A46" t="str">
            <v>001.01.00860</v>
          </cell>
          <cell r="B46" t="str">
            <v>Demolição de elemento vazado</v>
          </cell>
          <cell r="C46" t="str">
            <v>M2</v>
          </cell>
          <cell r="D46">
            <v>1</v>
          </cell>
          <cell r="E46">
            <v>24.617000000000001</v>
          </cell>
          <cell r="F46">
            <v>24.61</v>
          </cell>
        </row>
        <row r="47">
          <cell r="A47" t="str">
            <v>001.01.00880</v>
          </cell>
          <cell r="B47" t="str">
            <v>Demolição inclusive entarugamento de paredes divisórias de tábuas e chapas</v>
          </cell>
          <cell r="C47" t="str">
            <v>M2</v>
          </cell>
          <cell r="D47">
            <v>1</v>
          </cell>
          <cell r="E47">
            <v>3.8304</v>
          </cell>
          <cell r="F47">
            <v>3.83</v>
          </cell>
        </row>
        <row r="48">
          <cell r="A48" t="str">
            <v>001.01.00900</v>
          </cell>
          <cell r="B48" t="str">
            <v>Demolição apenas das tábuas ou chapas das paredes divisórias</v>
          </cell>
          <cell r="C48" t="str">
            <v>M2</v>
          </cell>
          <cell r="D48">
            <v>1</v>
          </cell>
          <cell r="E48">
            <v>2.6814</v>
          </cell>
          <cell r="F48">
            <v>2.68</v>
          </cell>
        </row>
        <row r="49">
          <cell r="A49" t="str">
            <v>001.01.00920</v>
          </cell>
          <cell r="B49" t="str">
            <v>Retirada de divisória tipo naval</v>
          </cell>
          <cell r="C49" t="str">
            <v>m2</v>
          </cell>
          <cell r="D49">
            <v>1</v>
          </cell>
          <cell r="E49">
            <v>1.5321</v>
          </cell>
          <cell r="F49">
            <v>1.53</v>
          </cell>
        </row>
        <row r="50">
          <cell r="A50" t="str">
            <v>001.01.00940</v>
          </cell>
          <cell r="B50" t="str">
            <v>Demolição de alvenaria de fundação de tijolos maciços inclusive escavações necessárias</v>
          </cell>
          <cell r="C50" t="str">
            <v>M3</v>
          </cell>
          <cell r="D50">
            <v>1</v>
          </cell>
          <cell r="E50">
            <v>68.352599999999995</v>
          </cell>
          <cell r="F50">
            <v>68.349999999999994</v>
          </cell>
        </row>
        <row r="51">
          <cell r="A51" t="str">
            <v>001.01.00960</v>
          </cell>
          <cell r="B51" t="str">
            <v>Demolição de alvenaria de fundações de pedra</v>
          </cell>
          <cell r="C51" t="str">
            <v>M3</v>
          </cell>
          <cell r="D51">
            <v>1</v>
          </cell>
          <cell r="E51">
            <v>34.4739</v>
          </cell>
          <cell r="F51">
            <v>34.47</v>
          </cell>
        </row>
        <row r="52">
          <cell r="A52" t="str">
            <v>001.01.00980</v>
          </cell>
          <cell r="B52" t="str">
            <v>Demolição de concreto simples em fundação</v>
          </cell>
          <cell r="C52" t="str">
            <v>M3</v>
          </cell>
          <cell r="D52">
            <v>1</v>
          </cell>
          <cell r="E52">
            <v>59.278599999999997</v>
          </cell>
          <cell r="F52">
            <v>59.27</v>
          </cell>
        </row>
        <row r="53">
          <cell r="A53" t="str">
            <v>001.01.01000</v>
          </cell>
          <cell r="B53" t="str">
            <v>Demolição de concreto armado em fundações</v>
          </cell>
          <cell r="C53" t="str">
            <v>M3</v>
          </cell>
          <cell r="D53">
            <v>1</v>
          </cell>
          <cell r="E53">
            <v>151.3477</v>
          </cell>
          <cell r="F53">
            <v>151.34</v>
          </cell>
        </row>
        <row r="54">
          <cell r="A54" t="str">
            <v>001.01.01020</v>
          </cell>
          <cell r="B54" t="str">
            <v>Demolição de concreto simples acima do embasamento</v>
          </cell>
          <cell r="C54" t="str">
            <v>M3</v>
          </cell>
          <cell r="D54">
            <v>1</v>
          </cell>
          <cell r="E54">
            <v>49.217199999999998</v>
          </cell>
          <cell r="F54">
            <v>49.21</v>
          </cell>
        </row>
        <row r="55">
          <cell r="A55" t="str">
            <v>001.01.01040</v>
          </cell>
          <cell r="B55" t="str">
            <v>Demolição de concreto armado acima do embasamento</v>
          </cell>
          <cell r="C55" t="str">
            <v>M3</v>
          </cell>
          <cell r="D55">
            <v>1</v>
          </cell>
          <cell r="E55">
            <v>135.94040000000001</v>
          </cell>
          <cell r="F55">
            <v>135.94</v>
          </cell>
        </row>
        <row r="56">
          <cell r="A56" t="str">
            <v>001.01.01060</v>
          </cell>
          <cell r="B56" t="str">
            <v>Demolição de assoalhos de tábuas incl.rodapés e cordões</v>
          </cell>
          <cell r="C56" t="str">
            <v>M2</v>
          </cell>
          <cell r="D56">
            <v>1</v>
          </cell>
          <cell r="E56">
            <v>6.8947000000000003</v>
          </cell>
          <cell r="F56">
            <v>6.89</v>
          </cell>
        </row>
        <row r="57">
          <cell r="A57" t="str">
            <v>001.01.01080</v>
          </cell>
          <cell r="B57" t="str">
            <v>Demolição de assoalhos de tábuas apenas das tábuas</v>
          </cell>
          <cell r="C57" t="str">
            <v>M2</v>
          </cell>
          <cell r="D57">
            <v>1</v>
          </cell>
          <cell r="E57">
            <v>2.7578</v>
          </cell>
          <cell r="F57">
            <v>2.75</v>
          </cell>
        </row>
        <row r="58">
          <cell r="A58" t="str">
            <v>001.01.01100</v>
          </cell>
          <cell r="B58" t="str">
            <v>Retirada de todo piso assoalho de tábuas inclusive vigamento de peróba</v>
          </cell>
          <cell r="C58" t="str">
            <v>M2</v>
          </cell>
          <cell r="D58">
            <v>1</v>
          </cell>
          <cell r="E58">
            <v>11.245100000000001</v>
          </cell>
          <cell r="F58">
            <v>11.24</v>
          </cell>
        </row>
        <row r="59">
          <cell r="A59" t="str">
            <v>001.01.01120</v>
          </cell>
          <cell r="B59" t="str">
            <v>Demolição de pisos de tacos madeira inclusive argamassa de assentamento</v>
          </cell>
          <cell r="C59" t="str">
            <v>M2</v>
          </cell>
          <cell r="D59">
            <v>1</v>
          </cell>
          <cell r="E59">
            <v>8.4476999999999993</v>
          </cell>
          <cell r="F59">
            <v>8.44</v>
          </cell>
        </row>
        <row r="60">
          <cell r="A60" t="str">
            <v>001.01.01140</v>
          </cell>
          <cell r="B60" t="str">
            <v>Retirada de pisos de tacos madeira inclusive argamassa de assentamento</v>
          </cell>
          <cell r="C60" t="str">
            <v>M2</v>
          </cell>
          <cell r="D60">
            <v>1</v>
          </cell>
          <cell r="E60">
            <v>10.082000000000001</v>
          </cell>
          <cell r="F60">
            <v>10.08</v>
          </cell>
        </row>
        <row r="61">
          <cell r="A61" t="str">
            <v>001.01.01160</v>
          </cell>
          <cell r="B61" t="str">
            <v>Demolição de rodapé de madeira</v>
          </cell>
          <cell r="C61" t="str">
            <v>ML</v>
          </cell>
          <cell r="D61">
            <v>1</v>
          </cell>
          <cell r="E61">
            <v>0.30649999999999999</v>
          </cell>
          <cell r="F61">
            <v>0.3</v>
          </cell>
        </row>
        <row r="62">
          <cell r="A62" t="str">
            <v>001.01.01180</v>
          </cell>
          <cell r="B62" t="str">
            <v>Retirada de rodapé de madeira</v>
          </cell>
          <cell r="C62" t="str">
            <v>ML</v>
          </cell>
          <cell r="D62">
            <v>1</v>
          </cell>
          <cell r="E62">
            <v>0.49030000000000001</v>
          </cell>
          <cell r="F62">
            <v>0.49</v>
          </cell>
        </row>
        <row r="63">
          <cell r="A63" t="str">
            <v>001.01.01200</v>
          </cell>
          <cell r="B63" t="str">
            <v>Demolição de pisos de ladrilhos em geral</v>
          </cell>
          <cell r="C63" t="str">
            <v>M2</v>
          </cell>
          <cell r="D63">
            <v>1</v>
          </cell>
          <cell r="E63">
            <v>3.0627</v>
          </cell>
          <cell r="F63">
            <v>3.06</v>
          </cell>
        </row>
        <row r="64">
          <cell r="A64" t="str">
            <v>001.01.01220</v>
          </cell>
          <cell r="B64" t="str">
            <v>Demolição de ladrilhos em geral sobre base ou lastro de concreto</v>
          </cell>
          <cell r="C64" t="str">
            <v>M2</v>
          </cell>
          <cell r="D64">
            <v>1</v>
          </cell>
          <cell r="E64">
            <v>6.1253000000000002</v>
          </cell>
          <cell r="F64">
            <v>6.12</v>
          </cell>
        </row>
        <row r="65">
          <cell r="A65" t="str">
            <v>001.01.01240</v>
          </cell>
          <cell r="B65" t="str">
            <v>Demolição de pisos de granilite ou cimentado</v>
          </cell>
          <cell r="C65" t="str">
            <v>M2</v>
          </cell>
          <cell r="D65">
            <v>1</v>
          </cell>
          <cell r="E65">
            <v>1.1331</v>
          </cell>
          <cell r="F65">
            <v>1.1299999999999999</v>
          </cell>
        </row>
        <row r="66">
          <cell r="A66" t="str">
            <v>001.01.01260</v>
          </cell>
          <cell r="B66" t="str">
            <v>Retirada de pavimentação em paralelepípedo</v>
          </cell>
          <cell r="C66" t="str">
            <v>M2</v>
          </cell>
          <cell r="D66">
            <v>1</v>
          </cell>
          <cell r="E66">
            <v>3.5002</v>
          </cell>
          <cell r="F66">
            <v>3.5</v>
          </cell>
        </row>
        <row r="67">
          <cell r="A67" t="str">
            <v>001.01.01280</v>
          </cell>
          <cell r="B67" t="str">
            <v>Demolição de pavimentação asfáltica p/processo manual</v>
          </cell>
          <cell r="C67" t="str">
            <v>M2</v>
          </cell>
          <cell r="D67">
            <v>1</v>
          </cell>
          <cell r="E67">
            <v>5.7457000000000003</v>
          </cell>
          <cell r="F67">
            <v>5.74</v>
          </cell>
        </row>
        <row r="68">
          <cell r="A68" t="str">
            <v>001.01.01300</v>
          </cell>
          <cell r="B68" t="str">
            <v>Demolição de pisos cimentados sobre base ou lastro concreto</v>
          </cell>
          <cell r="C68" t="str">
            <v>M2</v>
          </cell>
          <cell r="D68">
            <v>1</v>
          </cell>
          <cell r="E68">
            <v>5.6875999999999998</v>
          </cell>
          <cell r="F68">
            <v>5.68</v>
          </cell>
        </row>
        <row r="69">
          <cell r="A69" t="str">
            <v>001.01.01320</v>
          </cell>
          <cell r="B69" t="str">
            <v>Demolição de lastro de concreto</v>
          </cell>
          <cell r="C69" t="str">
            <v>M2</v>
          </cell>
          <cell r="D69">
            <v>1</v>
          </cell>
          <cell r="E69">
            <v>3.0627</v>
          </cell>
          <cell r="F69">
            <v>3.06</v>
          </cell>
        </row>
        <row r="70">
          <cell r="A70" t="str">
            <v>001.01.01340</v>
          </cell>
          <cell r="B70" t="str">
            <v>Retirada de vidros inteiros</v>
          </cell>
          <cell r="C70" t="str">
            <v>M2</v>
          </cell>
          <cell r="D70">
            <v>1</v>
          </cell>
          <cell r="E70">
            <v>2.3170999999999999</v>
          </cell>
          <cell r="F70">
            <v>2.31</v>
          </cell>
        </row>
        <row r="71">
          <cell r="A71" t="str">
            <v>001.01.01360</v>
          </cell>
          <cell r="B71" t="str">
            <v>Retirada de esquadrias de madeira inclusive batente</v>
          </cell>
          <cell r="C71" t="str">
            <v>M2</v>
          </cell>
          <cell r="D71">
            <v>1</v>
          </cell>
          <cell r="E71">
            <v>3.5002</v>
          </cell>
          <cell r="F71">
            <v>3.5</v>
          </cell>
        </row>
        <row r="72">
          <cell r="A72" t="str">
            <v>001.01.01380</v>
          </cell>
          <cell r="B72" t="str">
            <v>Retirada de esquadrias metálicas</v>
          </cell>
          <cell r="C72" t="str">
            <v>M2</v>
          </cell>
          <cell r="D72">
            <v>1</v>
          </cell>
          <cell r="E72">
            <v>4.5881999999999996</v>
          </cell>
          <cell r="F72">
            <v>4.58</v>
          </cell>
        </row>
        <row r="73">
          <cell r="A73" t="str">
            <v>001.01.01400</v>
          </cell>
          <cell r="B73" t="str">
            <v>Retirada de fechaduras</v>
          </cell>
          <cell r="C73" t="str">
            <v>UN</v>
          </cell>
          <cell r="D73">
            <v>1</v>
          </cell>
          <cell r="E73">
            <v>2.3170999999999999</v>
          </cell>
          <cell r="F73">
            <v>2.31</v>
          </cell>
        </row>
        <row r="74">
          <cell r="A74" t="str">
            <v>001.01.01420</v>
          </cell>
          <cell r="B74" t="str">
            <v>Retirada de esquadria de madeira, somente as folhas</v>
          </cell>
          <cell r="C74" t="str">
            <v>M2</v>
          </cell>
          <cell r="D74">
            <v>1</v>
          </cell>
          <cell r="E74">
            <v>1.5537000000000001</v>
          </cell>
          <cell r="F74">
            <v>1.55</v>
          </cell>
        </row>
        <row r="75">
          <cell r="A75" t="str">
            <v>001.01.01440</v>
          </cell>
          <cell r="B75" t="str">
            <v>Retirada de aparelhos de louça ou ferro sanitário</v>
          </cell>
          <cell r="C75" t="str">
            <v>UN</v>
          </cell>
          <cell r="D75">
            <v>1</v>
          </cell>
          <cell r="E75">
            <v>8.4039000000000001</v>
          </cell>
          <cell r="F75">
            <v>8.4</v>
          </cell>
        </row>
        <row r="76">
          <cell r="A76" t="str">
            <v>001.01.01460</v>
          </cell>
          <cell r="B76" t="str">
            <v>Retirada de caixa dágua pré fabricada</v>
          </cell>
          <cell r="C76" t="str">
            <v>UN</v>
          </cell>
          <cell r="D76">
            <v>1</v>
          </cell>
          <cell r="E76">
            <v>14.006600000000001</v>
          </cell>
          <cell r="F76">
            <v>14</v>
          </cell>
        </row>
        <row r="77">
          <cell r="A77" t="str">
            <v>001.01.01480</v>
          </cell>
          <cell r="B77" t="str">
            <v>Demolição de tubulação de ferro galvanizado até 2 pol</v>
          </cell>
          <cell r="C77" t="str">
            <v>ML</v>
          </cell>
          <cell r="D77">
            <v>1</v>
          </cell>
          <cell r="E77">
            <v>1.6808000000000001</v>
          </cell>
          <cell r="F77">
            <v>1.68</v>
          </cell>
        </row>
        <row r="78">
          <cell r="A78" t="str">
            <v>001.01.01500</v>
          </cell>
          <cell r="B78" t="str">
            <v>Demolição de tubulação de ferro galvanizado acima de 2 pol</v>
          </cell>
          <cell r="C78" t="str">
            <v>ML</v>
          </cell>
          <cell r="D78">
            <v>1</v>
          </cell>
          <cell r="E78">
            <v>2.8012999999999999</v>
          </cell>
          <cell r="F78">
            <v>2.8</v>
          </cell>
        </row>
        <row r="79">
          <cell r="A79" t="str">
            <v>001.01.01520</v>
          </cell>
          <cell r="B79" t="str">
            <v>Retirada de tubo de ferro galvanizado até 2 pol</v>
          </cell>
          <cell r="C79" t="str">
            <v>ML</v>
          </cell>
          <cell r="D79">
            <v>1</v>
          </cell>
          <cell r="E79">
            <v>2.8012999999999999</v>
          </cell>
          <cell r="F79">
            <v>2.8</v>
          </cell>
        </row>
        <row r="80">
          <cell r="A80" t="str">
            <v>001.01.01540</v>
          </cell>
          <cell r="B80" t="str">
            <v>Retirada de tubo de ferro galvanizado acima de 2 pol</v>
          </cell>
          <cell r="C80" t="str">
            <v>ML</v>
          </cell>
          <cell r="D80">
            <v>1</v>
          </cell>
          <cell r="E80">
            <v>3.3616999999999999</v>
          </cell>
          <cell r="F80">
            <v>3.36</v>
          </cell>
        </row>
        <row r="81">
          <cell r="A81" t="str">
            <v>001.01.01560</v>
          </cell>
          <cell r="B81" t="str">
            <v>Demolição de tubo de f.f.ate 3 pol</v>
          </cell>
          <cell r="C81" t="str">
            <v>ML</v>
          </cell>
          <cell r="D81">
            <v>1</v>
          </cell>
          <cell r="E81">
            <v>1.6808000000000001</v>
          </cell>
          <cell r="F81">
            <v>1.68</v>
          </cell>
        </row>
        <row r="82">
          <cell r="A82" t="str">
            <v>001.01.01580</v>
          </cell>
          <cell r="B82" t="str">
            <v>Demolição de tubo de f.f.acima 3 pol</v>
          </cell>
          <cell r="C82" t="str">
            <v>ML</v>
          </cell>
          <cell r="D82">
            <v>1</v>
          </cell>
          <cell r="E82">
            <v>2.8012999999999999</v>
          </cell>
          <cell r="F82">
            <v>2.8</v>
          </cell>
        </row>
        <row r="83">
          <cell r="A83" t="str">
            <v>001.01.01600</v>
          </cell>
          <cell r="B83" t="str">
            <v>Retirada de tubo de f.f.ate 3 pol</v>
          </cell>
          <cell r="C83" t="str">
            <v>ML</v>
          </cell>
          <cell r="D83">
            <v>1</v>
          </cell>
          <cell r="E83">
            <v>2.8012999999999999</v>
          </cell>
          <cell r="F83">
            <v>2.8</v>
          </cell>
        </row>
        <row r="84">
          <cell r="A84" t="str">
            <v>001.01.01620</v>
          </cell>
          <cell r="B84" t="str">
            <v>Retirada de tubo de f.f.acima de 3 pol</v>
          </cell>
          <cell r="C84" t="str">
            <v>ML</v>
          </cell>
          <cell r="D84">
            <v>1</v>
          </cell>
          <cell r="E84">
            <v>3.3616999999999999</v>
          </cell>
          <cell r="F84">
            <v>3.36</v>
          </cell>
        </row>
        <row r="85">
          <cell r="A85" t="str">
            <v>001.01.01640</v>
          </cell>
          <cell r="B85" t="str">
            <v>Demolição de tubo de barro ou c.a.ate 3 pol</v>
          </cell>
          <cell r="C85" t="str">
            <v>ML</v>
          </cell>
          <cell r="D85">
            <v>1</v>
          </cell>
          <cell r="E85">
            <v>1.1205000000000001</v>
          </cell>
          <cell r="F85">
            <v>1.1200000000000001</v>
          </cell>
        </row>
        <row r="86">
          <cell r="A86" t="str">
            <v>001.01.01660</v>
          </cell>
          <cell r="B86" t="str">
            <v>Demolição de tubo de barro ou c.a.acima de 3 pol</v>
          </cell>
          <cell r="C86" t="str">
            <v>ML</v>
          </cell>
          <cell r="D86">
            <v>1</v>
          </cell>
          <cell r="E86">
            <v>1.6808000000000001</v>
          </cell>
          <cell r="F86">
            <v>1.68</v>
          </cell>
        </row>
        <row r="87">
          <cell r="A87" t="str">
            <v>001.01.01680</v>
          </cell>
          <cell r="B87" t="str">
            <v>Retirada de tubos de barro ou cimento amianto até 3 pol</v>
          </cell>
          <cell r="C87" t="str">
            <v>ML</v>
          </cell>
          <cell r="D87">
            <v>1</v>
          </cell>
          <cell r="E87">
            <v>3.3616999999999999</v>
          </cell>
          <cell r="F87">
            <v>3.36</v>
          </cell>
        </row>
        <row r="88">
          <cell r="A88" t="str">
            <v>001.01.01700</v>
          </cell>
          <cell r="B88" t="str">
            <v>Retirada de tubos de barro ou cimento amianto acima de 3 pol</v>
          </cell>
          <cell r="C88" t="str">
            <v>ML</v>
          </cell>
          <cell r="D88">
            <v>1</v>
          </cell>
          <cell r="E88">
            <v>3.9218000000000002</v>
          </cell>
          <cell r="F88">
            <v>3.92</v>
          </cell>
        </row>
        <row r="89">
          <cell r="A89" t="str">
            <v>001.01.01720</v>
          </cell>
          <cell r="B89" t="str">
            <v>Retirada de registro ate 2 pol</v>
          </cell>
          <cell r="C89" t="str">
            <v>UN</v>
          </cell>
          <cell r="D89">
            <v>1</v>
          </cell>
          <cell r="E89">
            <v>6.1630000000000003</v>
          </cell>
          <cell r="F89">
            <v>6.16</v>
          </cell>
        </row>
        <row r="90">
          <cell r="A90" t="str">
            <v>001.01.01740</v>
          </cell>
          <cell r="B90" t="str">
            <v>Retirada de calhas e condutores</v>
          </cell>
          <cell r="C90" t="str">
            <v>ML</v>
          </cell>
          <cell r="D90">
            <v>1</v>
          </cell>
          <cell r="E90">
            <v>1.2283999999999999</v>
          </cell>
          <cell r="F90">
            <v>1.22</v>
          </cell>
        </row>
        <row r="91">
          <cell r="A91" t="str">
            <v>001.01.01760</v>
          </cell>
          <cell r="B91" t="str">
            <v>Execução de desentupimento de esgoto</v>
          </cell>
          <cell r="C91" t="str">
            <v>ML</v>
          </cell>
          <cell r="D91">
            <v>1</v>
          </cell>
          <cell r="E91">
            <v>2.0474000000000001</v>
          </cell>
          <cell r="F91">
            <v>2.04</v>
          </cell>
        </row>
        <row r="92">
          <cell r="A92" t="str">
            <v>001.01.01780</v>
          </cell>
          <cell r="B92" t="str">
            <v>Retirada de caixa de descarga</v>
          </cell>
          <cell r="C92" t="str">
            <v>UN</v>
          </cell>
          <cell r="D92">
            <v>1</v>
          </cell>
          <cell r="E92">
            <v>5.4253999999999998</v>
          </cell>
          <cell r="F92">
            <v>5.42</v>
          </cell>
        </row>
        <row r="93">
          <cell r="A93" t="str">
            <v>001.01.01800</v>
          </cell>
          <cell r="B93" t="str">
            <v>Retirada de bancadas, balcões ou pias (aço,granilite,ardósia,etc)</v>
          </cell>
          <cell r="C93" t="str">
            <v>M2</v>
          </cell>
          <cell r="D93">
            <v>1</v>
          </cell>
          <cell r="E93">
            <v>9.2784999999999993</v>
          </cell>
          <cell r="F93">
            <v>9.27</v>
          </cell>
        </row>
        <row r="94">
          <cell r="A94" t="str">
            <v>001.01.01820</v>
          </cell>
          <cell r="B94" t="str">
            <v>Demolição de quadro de luz e força</v>
          </cell>
          <cell r="C94" t="str">
            <v>UN</v>
          </cell>
          <cell r="D94">
            <v>1</v>
          </cell>
          <cell r="E94">
            <v>14.006600000000001</v>
          </cell>
          <cell r="F94">
            <v>14</v>
          </cell>
        </row>
        <row r="95">
          <cell r="A95" t="str">
            <v>001.01.01840</v>
          </cell>
          <cell r="B95" t="str">
            <v>Retirada de quadro de luz e força</v>
          </cell>
          <cell r="C95" t="str">
            <v>UN</v>
          </cell>
          <cell r="D95">
            <v>1</v>
          </cell>
          <cell r="E95">
            <v>19.609200000000001</v>
          </cell>
          <cell r="F95">
            <v>19.600000000000001</v>
          </cell>
        </row>
        <row r="96">
          <cell r="A96" t="str">
            <v>001.01.01860</v>
          </cell>
          <cell r="B96" t="str">
            <v>Retirada de aparelhos incandecentes</v>
          </cell>
          <cell r="C96" t="str">
            <v>UN</v>
          </cell>
          <cell r="D96">
            <v>1</v>
          </cell>
          <cell r="E96">
            <v>0.56040000000000001</v>
          </cell>
          <cell r="F96">
            <v>0.56000000000000005</v>
          </cell>
        </row>
        <row r="97">
          <cell r="A97" t="str">
            <v>001.01.01880</v>
          </cell>
          <cell r="B97" t="str">
            <v>Retirada de aparelhos fluorescentes</v>
          </cell>
          <cell r="C97" t="str">
            <v>UN</v>
          </cell>
          <cell r="D97">
            <v>1</v>
          </cell>
          <cell r="E97">
            <v>2.2410000000000001</v>
          </cell>
          <cell r="F97">
            <v>2.2400000000000002</v>
          </cell>
        </row>
        <row r="98">
          <cell r="A98" t="str">
            <v>001.01.01900</v>
          </cell>
          <cell r="B98" t="str">
            <v>Demolição de tubulação elétrica ate 2.00 pol</v>
          </cell>
          <cell r="C98" t="str">
            <v>ML</v>
          </cell>
          <cell r="D98">
            <v>1</v>
          </cell>
          <cell r="E98">
            <v>1.6808000000000001</v>
          </cell>
          <cell r="F98">
            <v>1.68</v>
          </cell>
        </row>
        <row r="99">
          <cell r="A99" t="str">
            <v>001.01.01920</v>
          </cell>
          <cell r="B99" t="str">
            <v>Demolição de tubulação elétrica acima de 2.00 pol</v>
          </cell>
          <cell r="C99" t="str">
            <v>ML</v>
          </cell>
          <cell r="D99">
            <v>1</v>
          </cell>
          <cell r="E99">
            <v>2.8012999999999999</v>
          </cell>
          <cell r="F99">
            <v>2.8</v>
          </cell>
        </row>
        <row r="100">
          <cell r="A100" t="str">
            <v>001.01.01940</v>
          </cell>
          <cell r="B100" t="str">
            <v>Retirada de fiação (até cabo n.2 awg)</v>
          </cell>
          <cell r="C100" t="str">
            <v>ML</v>
          </cell>
          <cell r="D100">
            <v>1</v>
          </cell>
          <cell r="E100">
            <v>0.112</v>
          </cell>
          <cell r="F100">
            <v>0.11</v>
          </cell>
        </row>
        <row r="101">
          <cell r="A101" t="str">
            <v>001.01.01960</v>
          </cell>
          <cell r="B101" t="str">
            <v>Retirada de fiação (do cabo 1/0 ate 4/0 awg)</v>
          </cell>
          <cell r="C101" t="str">
            <v>ML</v>
          </cell>
          <cell r="D101">
            <v>1</v>
          </cell>
          <cell r="E101">
            <v>0.22420000000000001</v>
          </cell>
          <cell r="F101">
            <v>0.22</v>
          </cell>
        </row>
        <row r="102">
          <cell r="A102" t="str">
            <v>001.01.01980</v>
          </cell>
          <cell r="B102" t="str">
            <v>Retirada de interruptores, tomadas, campainhas, etc. (inclusive, condutores e caixas)</v>
          </cell>
          <cell r="C102" t="str">
            <v>UN</v>
          </cell>
          <cell r="D102">
            <v>1</v>
          </cell>
          <cell r="E102">
            <v>0.112</v>
          </cell>
          <cell r="F102">
            <v>0.11</v>
          </cell>
        </row>
        <row r="103">
          <cell r="A103" t="str">
            <v>001.01.02000</v>
          </cell>
          <cell r="B103" t="str">
            <v>Retirada de postes de madeira ou concreto ate 11.00 m</v>
          </cell>
          <cell r="C103" t="str">
            <v>UN</v>
          </cell>
          <cell r="D103">
            <v>1</v>
          </cell>
          <cell r="E103">
            <v>17.5627</v>
          </cell>
          <cell r="F103">
            <v>17.559999999999999</v>
          </cell>
        </row>
        <row r="104">
          <cell r="A104" t="str">
            <v>001.01.02020</v>
          </cell>
          <cell r="B104" t="str">
            <v>Retirada de arruelas</v>
          </cell>
          <cell r="C104" t="str">
            <v>UN</v>
          </cell>
          <cell r="D104">
            <v>1</v>
          </cell>
          <cell r="E104">
            <v>0.112</v>
          </cell>
          <cell r="F104">
            <v>0.11</v>
          </cell>
        </row>
        <row r="105">
          <cell r="A105" t="str">
            <v>001.01.02040</v>
          </cell>
          <cell r="B105" t="str">
            <v>Retirada de cruzeta de madeira</v>
          </cell>
          <cell r="C105" t="str">
            <v>UN</v>
          </cell>
          <cell r="D105">
            <v>1</v>
          </cell>
          <cell r="E105">
            <v>0.2802</v>
          </cell>
          <cell r="F105">
            <v>0.28000000000000003</v>
          </cell>
        </row>
        <row r="106">
          <cell r="A106" t="str">
            <v>001.01.02060</v>
          </cell>
          <cell r="B106" t="str">
            <v>Retirada de isoladores</v>
          </cell>
          <cell r="C106" t="str">
            <v>UN</v>
          </cell>
          <cell r="D106">
            <v>1</v>
          </cell>
          <cell r="E106">
            <v>0.56040000000000001</v>
          </cell>
          <cell r="F106">
            <v>0.56000000000000005</v>
          </cell>
        </row>
        <row r="107">
          <cell r="A107" t="str">
            <v>001.01.02080</v>
          </cell>
          <cell r="B107" t="str">
            <v>Retirada de mão francesa</v>
          </cell>
          <cell r="C107" t="str">
            <v>UN</v>
          </cell>
          <cell r="D107">
            <v>1</v>
          </cell>
          <cell r="E107">
            <v>0.56040000000000001</v>
          </cell>
          <cell r="F107">
            <v>0.56000000000000005</v>
          </cell>
        </row>
        <row r="108">
          <cell r="A108" t="str">
            <v>001.01.02100</v>
          </cell>
          <cell r="B108" t="str">
            <v>Retirada de parafuso máquina ou francês</v>
          </cell>
          <cell r="C108" t="str">
            <v>UN</v>
          </cell>
          <cell r="D108">
            <v>1</v>
          </cell>
          <cell r="E108">
            <v>0.56040000000000001</v>
          </cell>
          <cell r="F108">
            <v>0.56000000000000005</v>
          </cell>
        </row>
        <row r="109">
          <cell r="A109" t="str">
            <v>001.01.02120</v>
          </cell>
          <cell r="B109" t="str">
            <v>Retirada de pino p/isolador de 15 kv</v>
          </cell>
          <cell r="C109" t="str">
            <v>UN</v>
          </cell>
          <cell r="D109">
            <v>1</v>
          </cell>
          <cell r="E109">
            <v>0.84030000000000005</v>
          </cell>
          <cell r="F109">
            <v>0.84</v>
          </cell>
        </row>
        <row r="110">
          <cell r="A110" t="str">
            <v>001.01.02140</v>
          </cell>
          <cell r="B110" t="str">
            <v>Retirada de disjuntor monofásico, bifásico ou trifásico de 15 a até 200 a</v>
          </cell>
          <cell r="C110" t="str">
            <v>UN</v>
          </cell>
          <cell r="D110">
            <v>1</v>
          </cell>
          <cell r="E110">
            <v>1.0237000000000001</v>
          </cell>
          <cell r="F110">
            <v>1.02</v>
          </cell>
        </row>
        <row r="111">
          <cell r="A111" t="str">
            <v>001.01.02160</v>
          </cell>
          <cell r="B111" t="str">
            <v>Retirada de chave trifásica com fusíveis de 30a até 200a</v>
          </cell>
          <cell r="C111" t="str">
            <v>UN</v>
          </cell>
          <cell r="D111">
            <v>1</v>
          </cell>
          <cell r="E111">
            <v>3.0710999999999999</v>
          </cell>
          <cell r="F111">
            <v>3.07</v>
          </cell>
        </row>
        <row r="112">
          <cell r="A112" t="str">
            <v>001.01.02180</v>
          </cell>
          <cell r="B112" t="str">
            <v>Retirada de ventilador de teto completo</v>
          </cell>
          <cell r="C112" t="str">
            <v>UN</v>
          </cell>
          <cell r="D112">
            <v>1</v>
          </cell>
          <cell r="E112">
            <v>1.5353000000000001</v>
          </cell>
          <cell r="F112">
            <v>1.53</v>
          </cell>
        </row>
        <row r="113">
          <cell r="A113" t="str">
            <v>001.01.02200</v>
          </cell>
          <cell r="B113" t="str">
            <v>Retirada de refletor com lâmpada</v>
          </cell>
          <cell r="C113" t="str">
            <v>UN</v>
          </cell>
          <cell r="D113">
            <v>1</v>
          </cell>
          <cell r="E113">
            <v>1.5353000000000001</v>
          </cell>
          <cell r="F113">
            <v>1.53</v>
          </cell>
        </row>
        <row r="114">
          <cell r="A114" t="str">
            <v>001.01.02220</v>
          </cell>
          <cell r="B114" t="str">
            <v>Remanejamento de fancoils</v>
          </cell>
          <cell r="C114" t="str">
            <v>UN</v>
          </cell>
          <cell r="D114">
            <v>1</v>
          </cell>
          <cell r="E114">
            <v>80.656400000000005</v>
          </cell>
          <cell r="F114">
            <v>80.650000000000006</v>
          </cell>
        </row>
        <row r="115">
          <cell r="A115" t="str">
            <v>001.01.02240</v>
          </cell>
          <cell r="B115" t="str">
            <v>Retirada c/ remoção de transformador de at/bt-15 kv 75 a 150 kva</v>
          </cell>
          <cell r="C115" t="str">
            <v>UN</v>
          </cell>
          <cell r="D115">
            <v>1</v>
          </cell>
          <cell r="E115">
            <v>199.48259999999999</v>
          </cell>
          <cell r="F115">
            <v>199.48</v>
          </cell>
        </row>
        <row r="116">
          <cell r="A116" t="str">
            <v>001.01.02260</v>
          </cell>
          <cell r="B116" t="str">
            <v>Retirada com remoção de grupo motor-gerador de 60 a 250 kva</v>
          </cell>
          <cell r="C116" t="str">
            <v>UN</v>
          </cell>
          <cell r="D116">
            <v>1</v>
          </cell>
          <cell r="E116">
            <v>199.48259999999999</v>
          </cell>
          <cell r="F116">
            <v>199.48</v>
          </cell>
        </row>
        <row r="117">
          <cell r="A117" t="str">
            <v>001.01.02280</v>
          </cell>
          <cell r="B117" t="str">
            <v>Remoção de pintura a cal</v>
          </cell>
          <cell r="C117" t="str">
            <v>M2</v>
          </cell>
          <cell r="D117">
            <v>1</v>
          </cell>
          <cell r="E117">
            <v>0.81720000000000004</v>
          </cell>
          <cell r="F117">
            <v>0.81</v>
          </cell>
        </row>
        <row r="118">
          <cell r="A118" t="str">
            <v>001.01.02300</v>
          </cell>
          <cell r="B118" t="str">
            <v>Remoção de pintura a gesso cola ou base de látex (pva)</v>
          </cell>
          <cell r="C118" t="str">
            <v>M2</v>
          </cell>
          <cell r="D118">
            <v>1</v>
          </cell>
          <cell r="E118">
            <v>1.0896999999999999</v>
          </cell>
          <cell r="F118">
            <v>1.08</v>
          </cell>
        </row>
        <row r="119">
          <cell r="A119" t="str">
            <v>001.01.02320</v>
          </cell>
          <cell r="B119" t="str">
            <v>Remoção de pintura a óleo esmalte verniz ou grafite</v>
          </cell>
          <cell r="C119" t="str">
            <v>M2</v>
          </cell>
          <cell r="D119">
            <v>1</v>
          </cell>
          <cell r="E119">
            <v>2.0714000000000001</v>
          </cell>
          <cell r="F119">
            <v>2.0699999999999998</v>
          </cell>
        </row>
        <row r="120">
          <cell r="A120" t="str">
            <v>001.01.02340</v>
          </cell>
          <cell r="B120" t="str">
            <v>Raspagem e lixamento de pintura a óleo esmalte verniz ou grafite</v>
          </cell>
          <cell r="C120" t="str">
            <v>M2</v>
          </cell>
          <cell r="D120">
            <v>1</v>
          </cell>
          <cell r="E120">
            <v>1.5537000000000001</v>
          </cell>
          <cell r="F120">
            <v>1.55</v>
          </cell>
        </row>
        <row r="121">
          <cell r="A121" t="str">
            <v>001.02</v>
          </cell>
          <cell r="B121" t="str">
            <v>SERVIÇOS PRELIMINARES</v>
          </cell>
          <cell r="E121">
            <v>5251.6415999999999</v>
          </cell>
        </row>
        <row r="122">
          <cell r="A122" t="str">
            <v>001.02.00020</v>
          </cell>
          <cell r="B122" t="str">
            <v>Execução de Corte e destocamento inclusive remoção de árvore de pequeno porte com diâmetro até 15 cm</v>
          </cell>
          <cell r="C122" t="str">
            <v>UN</v>
          </cell>
          <cell r="D122">
            <v>2</v>
          </cell>
          <cell r="E122">
            <v>86.005799999999994</v>
          </cell>
          <cell r="F122">
            <v>86</v>
          </cell>
        </row>
        <row r="123">
          <cell r="A123" t="str">
            <v>001.02.00040</v>
          </cell>
          <cell r="B123" t="str">
            <v>Execução de Corte e destocamento inclusive remoção de árvore de médio porte com diâmetro até 25 cm</v>
          </cell>
          <cell r="C123" t="str">
            <v>UN</v>
          </cell>
          <cell r="D123">
            <v>1</v>
          </cell>
          <cell r="E123">
            <v>26.103300000000001</v>
          </cell>
          <cell r="F123">
            <v>26.1</v>
          </cell>
        </row>
        <row r="124">
          <cell r="A124" t="str">
            <v>001.02.00060</v>
          </cell>
          <cell r="B124" t="str">
            <v>Execução de Corte e destocamento inclusive remoção de árvore de grande porte com diâmetro acima de 25 cm</v>
          </cell>
          <cell r="C124" t="str">
            <v>UN</v>
          </cell>
          <cell r="D124">
            <v>1</v>
          </cell>
          <cell r="E124">
            <v>44.5456</v>
          </cell>
          <cell r="F124">
            <v>44.54</v>
          </cell>
        </row>
        <row r="125">
          <cell r="A125" t="str">
            <v>001.02.00080</v>
          </cell>
          <cell r="B125" t="str">
            <v>Execução de Roçado em capoeirão c/empilhamento e queima de resíduos</v>
          </cell>
          <cell r="C125" t="str">
            <v>M2</v>
          </cell>
          <cell r="D125">
            <v>1</v>
          </cell>
          <cell r="E125">
            <v>0.27610000000000001</v>
          </cell>
          <cell r="F125">
            <v>0.27</v>
          </cell>
        </row>
        <row r="126">
          <cell r="A126" t="str">
            <v>001.02.00100</v>
          </cell>
          <cell r="B126" t="str">
            <v>Execução de Capinação de terreno inclusive retirada (bota fora)</v>
          </cell>
          <cell r="C126" t="str">
            <v>M2</v>
          </cell>
          <cell r="D126">
            <v>1</v>
          </cell>
          <cell r="E126">
            <v>0.3831</v>
          </cell>
          <cell r="F126">
            <v>0.38</v>
          </cell>
        </row>
        <row r="127">
          <cell r="A127" t="str">
            <v>001.02.00120</v>
          </cell>
          <cell r="B127" t="str">
            <v>Execução de Limpeza do terreno c/ retirada dos entulhos e queima dos mesmos</v>
          </cell>
          <cell r="C127" t="str">
            <v>M2</v>
          </cell>
          <cell r="D127">
            <v>1</v>
          </cell>
          <cell r="E127">
            <v>0.30649999999999999</v>
          </cell>
          <cell r="F127">
            <v>0.3</v>
          </cell>
        </row>
        <row r="128">
          <cell r="A128" t="str">
            <v>001.02.00140</v>
          </cell>
          <cell r="B128" t="str">
            <v>Fornecimento e Instalação  de Tapume de tábuas sobrepostas</v>
          </cell>
          <cell r="C128" t="str">
            <v>M2</v>
          </cell>
          <cell r="D128">
            <v>1</v>
          </cell>
          <cell r="E128">
            <v>29.228300000000001</v>
          </cell>
          <cell r="F128">
            <v>29.22</v>
          </cell>
        </row>
        <row r="129">
          <cell r="A129" t="str">
            <v>001.02.00160</v>
          </cell>
          <cell r="B129" t="str">
            <v>Fornecimento e Instalação de Tapume em chapa de madeira compensada 6.00 mm de espessura</v>
          </cell>
          <cell r="C129" t="str">
            <v>M2</v>
          </cell>
          <cell r="D129">
            <v>1</v>
          </cell>
          <cell r="E129">
            <v>15.887499999999999</v>
          </cell>
          <cell r="F129">
            <v>15.88</v>
          </cell>
        </row>
        <row r="130">
          <cell r="A130" t="str">
            <v>001.02.00180</v>
          </cell>
          <cell r="B130" t="str">
            <v>Fornecimento e Instalação de Parede com tábuas sobrepostas para barracão ou depósito</v>
          </cell>
          <cell r="C130" t="str">
            <v>M2</v>
          </cell>
          <cell r="D130">
            <v>1</v>
          </cell>
          <cell r="E130">
            <v>27.855499999999999</v>
          </cell>
          <cell r="F130">
            <v>27.85</v>
          </cell>
        </row>
        <row r="131">
          <cell r="A131" t="str">
            <v>001.02.00200</v>
          </cell>
          <cell r="B131" t="str">
            <v>Fornecimento e Instalação de cobertura em telhas de fibro cimento de espessura igual a 4.00 mm para barracão ou depósito</v>
          </cell>
          <cell r="C131" t="str">
            <v>M2</v>
          </cell>
          <cell r="D131">
            <v>1</v>
          </cell>
          <cell r="E131">
            <v>5.5635000000000003</v>
          </cell>
          <cell r="F131">
            <v>5.56</v>
          </cell>
        </row>
        <row r="132">
          <cell r="A132" t="str">
            <v>001.02.00220</v>
          </cell>
          <cell r="B132" t="str">
            <v>Execução de lastro de concreto traco 1:4:8 espessura 6.00 cm para barracão ou depósito</v>
          </cell>
          <cell r="C132" t="str">
            <v>M2</v>
          </cell>
          <cell r="D132">
            <v>1</v>
          </cell>
          <cell r="E132">
            <v>10.821</v>
          </cell>
          <cell r="F132">
            <v>10.82</v>
          </cell>
        </row>
        <row r="133">
          <cell r="A133" t="str">
            <v>001.02.00240</v>
          </cell>
          <cell r="B133" t="str">
            <v>Execução de piso cimentado sarrafeado traço 1:4 espessura 1.5 cm para barracão ou depósito</v>
          </cell>
          <cell r="C133" t="str">
            <v>M2</v>
          </cell>
          <cell r="D133">
            <v>1</v>
          </cell>
          <cell r="E133">
            <v>11.8546</v>
          </cell>
          <cell r="F133">
            <v>11.85</v>
          </cell>
        </row>
        <row r="134">
          <cell r="A134" t="str">
            <v>001.02.00260</v>
          </cell>
          <cell r="B134" t="str">
            <v>Execução de estrutura de madeira para telhados distâncias entre tesouras 3 metros, 2 águas, para cobertura c/ telha ondulada de 4.00 mm</v>
          </cell>
          <cell r="C134" t="str">
            <v>M2</v>
          </cell>
          <cell r="D134">
            <v>1</v>
          </cell>
          <cell r="E134">
            <v>11.629099999999999</v>
          </cell>
          <cell r="F134">
            <v>11.62</v>
          </cell>
        </row>
        <row r="135">
          <cell r="A135" t="str">
            <v>001.02.00280</v>
          </cell>
          <cell r="B135" t="str">
            <v>Execução de barracão de obra para alojamento, conforme detalhe da seet.</v>
          </cell>
          <cell r="C135" t="str">
            <v>M2</v>
          </cell>
          <cell r="D135">
            <v>1</v>
          </cell>
          <cell r="E135">
            <v>150.911</v>
          </cell>
          <cell r="F135">
            <v>150.91</v>
          </cell>
        </row>
        <row r="136">
          <cell r="A136" t="str">
            <v>001.02.00300</v>
          </cell>
          <cell r="B136" t="str">
            <v>Execução de barracão de obra para depósito ou refeitório conf. projeto seet</v>
          </cell>
          <cell r="C136" t="str">
            <v>M2</v>
          </cell>
          <cell r="D136">
            <v>1</v>
          </cell>
          <cell r="E136">
            <v>137.41929999999999</v>
          </cell>
          <cell r="F136">
            <v>137.41</v>
          </cell>
        </row>
        <row r="137">
          <cell r="A137" t="str">
            <v>001.02.00320</v>
          </cell>
          <cell r="B137" t="str">
            <v>Execução de instalação provisória de água e esgoto</v>
          </cell>
          <cell r="C137" t="str">
            <v>UN</v>
          </cell>
          <cell r="D137">
            <v>1</v>
          </cell>
          <cell r="E137">
            <v>762.77549999999997</v>
          </cell>
          <cell r="F137">
            <v>762.77</v>
          </cell>
        </row>
        <row r="138">
          <cell r="A138" t="str">
            <v>001.02.00340</v>
          </cell>
          <cell r="B138" t="str">
            <v>Execução de instalação provisória de luz e força</v>
          </cell>
          <cell r="C138" t="str">
            <v>UN</v>
          </cell>
          <cell r="D138">
            <v>1</v>
          </cell>
          <cell r="E138">
            <v>802.66279999999995</v>
          </cell>
          <cell r="F138">
            <v>802.66</v>
          </cell>
        </row>
        <row r="139">
          <cell r="A139" t="str">
            <v>001.02.00360</v>
          </cell>
          <cell r="B139" t="str">
            <v>Fornecimento e instalação de placa de obra (seet) de 6.00x5.00 m conforme detalhe</v>
          </cell>
          <cell r="C139" t="str">
            <v>UN</v>
          </cell>
          <cell r="D139">
            <v>1</v>
          </cell>
          <cell r="E139">
            <v>1977.8069</v>
          </cell>
          <cell r="F139">
            <v>1977.8</v>
          </cell>
        </row>
        <row r="140">
          <cell r="A140" t="str">
            <v>001.02.00380</v>
          </cell>
          <cell r="B140" t="str">
            <v>Fornecimento e instalação de placa de obra,de 5,00x3,00m,conforme detalhe da seet</v>
          </cell>
          <cell r="C140" t="str">
            <v>UN</v>
          </cell>
          <cell r="D140">
            <v>1</v>
          </cell>
          <cell r="E140">
            <v>988.65160000000003</v>
          </cell>
          <cell r="F140">
            <v>988.65</v>
          </cell>
        </row>
        <row r="141">
          <cell r="A141" t="str">
            <v>001.02.00400</v>
          </cell>
          <cell r="B141" t="str">
            <v>Fornecimento e instalação de placa de obra</v>
          </cell>
          <cell r="C141" t="str">
            <v>M2</v>
          </cell>
          <cell r="D141">
            <v>1</v>
          </cell>
          <cell r="E141">
            <v>71.066999999999993</v>
          </cell>
          <cell r="F141">
            <v>71.06</v>
          </cell>
        </row>
        <row r="142">
          <cell r="A142" t="str">
            <v>001.02.00420</v>
          </cell>
          <cell r="B142" t="str">
            <v>Execução de locação da obra c/aparelhos topográficos p/medição considerar as faces externas das paredes</v>
          </cell>
          <cell r="C142" t="str">
            <v>M2</v>
          </cell>
          <cell r="D142">
            <v>1</v>
          </cell>
          <cell r="E142">
            <v>1.1572</v>
          </cell>
          <cell r="F142">
            <v>1.1499999999999999</v>
          </cell>
        </row>
        <row r="143">
          <cell r="A143" t="str">
            <v>001.02.00440</v>
          </cell>
          <cell r="B143" t="str">
            <v>Execução de locação da obra c/tábuas corridas p/medição considerar as faces externas das paredes</v>
          </cell>
          <cell r="C143" t="str">
            <v>M2</v>
          </cell>
          <cell r="D143">
            <v>1</v>
          </cell>
          <cell r="E143">
            <v>2.7246000000000001</v>
          </cell>
          <cell r="F143">
            <v>2.72</v>
          </cell>
        </row>
        <row r="144">
          <cell r="A144" t="str">
            <v>001.03</v>
          </cell>
          <cell r="B144" t="str">
            <v>MOVIMENTO DE TERRA</v>
          </cell>
          <cell r="E144">
            <v>361.23149999999998</v>
          </cell>
        </row>
        <row r="145">
          <cell r="A145" t="str">
            <v>001.03.00020</v>
          </cell>
          <cell r="B145" t="str">
            <v>Escavação manual em mat. 1ª categoria - solos em geral residual ou sedimentar, seixos rolados ou não, com diâm. maximo inferior a 15 cm, qualquer que seja o teor de umidade que apresente</v>
          </cell>
          <cell r="C145" t="str">
            <v>M3</v>
          </cell>
          <cell r="D145">
            <v>1</v>
          </cell>
          <cell r="E145">
            <v>12.449</v>
          </cell>
          <cell r="F145">
            <v>12.44</v>
          </cell>
        </row>
        <row r="146">
          <cell r="A146" t="str">
            <v>001.03.00040</v>
          </cell>
          <cell r="B146" t="str">
            <v>Escavação manual em terra compacta ate 1,50m em material de primeira catergoria</v>
          </cell>
          <cell r="C146" t="str">
            <v>M3</v>
          </cell>
          <cell r="D146">
            <v>1</v>
          </cell>
          <cell r="E146">
            <v>13.449199999999999</v>
          </cell>
          <cell r="F146">
            <v>13.44</v>
          </cell>
        </row>
        <row r="147">
          <cell r="A147" t="str">
            <v>001.03.00060</v>
          </cell>
          <cell r="B147" t="str">
            <v>Escavação manual em terra compacta de 1,50 ate 4,00 m</v>
          </cell>
          <cell r="C147" t="str">
            <v>M3</v>
          </cell>
          <cell r="D147">
            <v>1</v>
          </cell>
          <cell r="E147">
            <v>24.055499999999999</v>
          </cell>
          <cell r="F147">
            <v>24.05</v>
          </cell>
        </row>
        <row r="148">
          <cell r="A148" t="str">
            <v>001.03.00080</v>
          </cell>
          <cell r="B148" t="str">
            <v>Escavação manual em terra dura ate 1,50m de profundidade</v>
          </cell>
          <cell r="C148" t="str">
            <v>M3</v>
          </cell>
          <cell r="D148">
            <v>1</v>
          </cell>
          <cell r="E148">
            <v>17.603300000000001</v>
          </cell>
          <cell r="F148">
            <v>17.600000000000001</v>
          </cell>
        </row>
        <row r="149">
          <cell r="A149" t="str">
            <v>001.03.00100</v>
          </cell>
          <cell r="B149" t="str">
            <v>Escavação manual em terra dura de 1,50 a 4,00m de profundidade</v>
          </cell>
          <cell r="C149" t="str">
            <v>M3</v>
          </cell>
          <cell r="D149">
            <v>1</v>
          </cell>
          <cell r="E149">
            <v>28.9754</v>
          </cell>
          <cell r="F149">
            <v>28.97</v>
          </cell>
        </row>
        <row r="150">
          <cell r="A150" t="str">
            <v>001.03.00120</v>
          </cell>
          <cell r="B150" t="str">
            <v>Reaterro de valas c/o proprio material escavado incl.serviços de apiloamento</v>
          </cell>
          <cell r="C150" t="str">
            <v>M3</v>
          </cell>
          <cell r="D150">
            <v>1</v>
          </cell>
          <cell r="E150">
            <v>10.896100000000001</v>
          </cell>
          <cell r="F150">
            <v>10.89</v>
          </cell>
        </row>
        <row r="151">
          <cell r="A151" t="str">
            <v>001.03.00140</v>
          </cell>
          <cell r="B151" t="str">
            <v>Aterro entre baldrames com material de caixão de empréstimo próximo da obra, com aproveitamento da sobra do material escavado, inclusive transporte manual com carrinho de mão, da caixa de empréstimo até o local onde está sendo aterrado incl compactação</v>
          </cell>
          <cell r="C151" t="str">
            <v>m3</v>
          </cell>
          <cell r="D151">
            <v>1</v>
          </cell>
          <cell r="E151">
            <v>24.617000000000001</v>
          </cell>
          <cell r="F151">
            <v>24.61</v>
          </cell>
        </row>
        <row r="152">
          <cell r="A152" t="str">
            <v>001.03.00160</v>
          </cell>
          <cell r="B152" t="str">
            <v>Escavação em rocha meio dura c/utilização de explosivos inclusive o transporte de pedras em carrinho de mão a uma distância de 10 m</v>
          </cell>
          <cell r="C152" t="str">
            <v>M3</v>
          </cell>
          <cell r="D152">
            <v>1</v>
          </cell>
          <cell r="E152">
            <v>36.657800000000002</v>
          </cell>
          <cell r="F152">
            <v>36.65</v>
          </cell>
        </row>
        <row r="153">
          <cell r="A153" t="str">
            <v>001.03.00180</v>
          </cell>
          <cell r="B153" t="str">
            <v>Escavação em rocha dura c/utilização de explosivos inclusive o transporte de pedras em carrinho de mão a uma distância de 10 m</v>
          </cell>
          <cell r="C153" t="str">
            <v>M3</v>
          </cell>
          <cell r="D153">
            <v>1</v>
          </cell>
          <cell r="E153">
            <v>46.2363</v>
          </cell>
          <cell r="F153">
            <v>46.23</v>
          </cell>
        </row>
        <row r="154">
          <cell r="A154" t="str">
            <v>001.03.00200</v>
          </cell>
          <cell r="B154" t="str">
            <v>Apiloamento de fundo de valas ou cavas com masso ate 30 kg</v>
          </cell>
          <cell r="C154" t="str">
            <v>M2</v>
          </cell>
          <cell r="D154">
            <v>1</v>
          </cell>
          <cell r="E154">
            <v>4.4051</v>
          </cell>
          <cell r="F154">
            <v>4.4000000000000004</v>
          </cell>
        </row>
        <row r="155">
          <cell r="A155" t="str">
            <v>001.03.00220</v>
          </cell>
          <cell r="B155" t="str">
            <v>Apiloamento de fundo de valas ou cavas com masso de 30 a 60 kg</v>
          </cell>
          <cell r="C155" t="str">
            <v>M2</v>
          </cell>
          <cell r="D155">
            <v>1</v>
          </cell>
          <cell r="E155">
            <v>6.5118</v>
          </cell>
          <cell r="F155">
            <v>6.51</v>
          </cell>
        </row>
        <row r="156">
          <cell r="A156" t="str">
            <v>001.03.00240</v>
          </cell>
          <cell r="B156" t="str">
            <v>Espalhamento manual de terra descarregada</v>
          </cell>
          <cell r="C156" t="str">
            <v>m3</v>
          </cell>
          <cell r="D156">
            <v>1</v>
          </cell>
          <cell r="E156">
            <v>1.5321</v>
          </cell>
          <cell r="F156">
            <v>1.53</v>
          </cell>
        </row>
        <row r="157">
          <cell r="A157" t="str">
            <v>001.03.00260</v>
          </cell>
          <cell r="B157" t="str">
            <v>Aterro interno em camada de 20cm umedecido e fortemente apiloado</v>
          </cell>
          <cell r="C157" t="str">
            <v>M3</v>
          </cell>
          <cell r="D157">
            <v>1</v>
          </cell>
          <cell r="E157">
            <v>13.1257</v>
          </cell>
          <cell r="F157">
            <v>13.12</v>
          </cell>
        </row>
        <row r="158">
          <cell r="A158" t="str">
            <v>001.03.00280</v>
          </cell>
          <cell r="B158" t="str">
            <v>Aquisição de material para aterro</v>
          </cell>
          <cell r="C158" t="str">
            <v>M3</v>
          </cell>
          <cell r="D158">
            <v>1</v>
          </cell>
          <cell r="E158">
            <v>7</v>
          </cell>
          <cell r="F158">
            <v>7</v>
          </cell>
        </row>
        <row r="159">
          <cell r="A159" t="str">
            <v>001.03.00300</v>
          </cell>
          <cell r="B159" t="str">
            <v>Escavação manual a céu aberto para tubulões</v>
          </cell>
          <cell r="C159" t="str">
            <v>M3</v>
          </cell>
          <cell r="D159">
            <v>1</v>
          </cell>
          <cell r="E159">
            <v>67.715699999999998</v>
          </cell>
          <cell r="F159">
            <v>67.709999999999994</v>
          </cell>
        </row>
        <row r="160">
          <cell r="A160" t="str">
            <v>001.03.00320</v>
          </cell>
          <cell r="B160" t="str">
            <v>Aterro interno em camada de 20 cm, utilizando compactador mecânico (tipo sapo mecânico), inclusive espalhamento do material</v>
          </cell>
          <cell r="C160" t="str">
            <v>M3</v>
          </cell>
          <cell r="D160">
            <v>1</v>
          </cell>
          <cell r="E160">
            <v>2.3346</v>
          </cell>
          <cell r="F160">
            <v>2.33</v>
          </cell>
        </row>
        <row r="161">
          <cell r="A161" t="str">
            <v>001.03.00340</v>
          </cell>
          <cell r="B161" t="str">
            <v>Movimento de terra c/ corte e aterro compensado e c/ volume de corte excedente compensado manual em terreno mole</v>
          </cell>
          <cell r="C161" t="str">
            <v>M3</v>
          </cell>
          <cell r="D161">
            <v>1</v>
          </cell>
          <cell r="E161">
            <v>9.5761000000000003</v>
          </cell>
          <cell r="F161">
            <v>9.57</v>
          </cell>
        </row>
        <row r="162">
          <cell r="A162" t="str">
            <v>001.03.00360</v>
          </cell>
          <cell r="B162" t="str">
            <v>Movimento de terra c/ corte e aterro compensado e c/ volume de corte excedente compensado manual em terreno duro</v>
          </cell>
          <cell r="C162" t="str">
            <v>M3</v>
          </cell>
          <cell r="D162">
            <v>1</v>
          </cell>
          <cell r="E162">
            <v>11.491300000000001</v>
          </cell>
          <cell r="F162">
            <v>11.49</v>
          </cell>
        </row>
        <row r="163">
          <cell r="A163" t="str">
            <v>001.03.00380</v>
          </cell>
          <cell r="B163" t="str">
            <v>Movimento de terra c/ corte e aterro compensado e c/ volume de aterro por empréstimo volume compensado manual em terreno mole</v>
          </cell>
          <cell r="C163" t="str">
            <v>M3</v>
          </cell>
          <cell r="D163">
            <v>1</v>
          </cell>
          <cell r="E163">
            <v>9.5761000000000003</v>
          </cell>
          <cell r="F163">
            <v>9.57</v>
          </cell>
        </row>
        <row r="164">
          <cell r="A164" t="str">
            <v>001.03.00400</v>
          </cell>
          <cell r="B164" t="str">
            <v>Movimento de terra c/ corte e aterro compensado e c/ volume de aterro por empréstimo volume compensado manual em terreno duro</v>
          </cell>
          <cell r="C164" t="str">
            <v>M3</v>
          </cell>
          <cell r="D164">
            <v>1</v>
          </cell>
          <cell r="E164">
            <v>11.491300000000001</v>
          </cell>
          <cell r="F164">
            <v>11.49</v>
          </cell>
        </row>
        <row r="165">
          <cell r="A165" t="str">
            <v>001.03.00540</v>
          </cell>
          <cell r="B165" t="str">
            <v>Regularização do solo com irregularidade ate 0,20m.</v>
          </cell>
          <cell r="C165" t="str">
            <v>M2</v>
          </cell>
          <cell r="D165">
            <v>1</v>
          </cell>
          <cell r="E165">
            <v>1.5321</v>
          </cell>
          <cell r="F165">
            <v>1.53</v>
          </cell>
        </row>
        <row r="166">
          <cell r="A166" t="str">
            <v>001.04</v>
          </cell>
          <cell r="B166" t="str">
            <v>FUNDAÇÕES</v>
          </cell>
          <cell r="E166">
            <v>5440.5468000000001</v>
          </cell>
        </row>
        <row r="167">
          <cell r="A167" t="str">
            <v>001.04.00020</v>
          </cell>
          <cell r="B167" t="str">
            <v>Fornecimento, Lançamento e Aplicação de Concreto c/ betoneira em fundações 1:5:10 c/167 kg cim/m3</v>
          </cell>
          <cell r="C167" t="str">
            <v>M3</v>
          </cell>
          <cell r="D167">
            <v>1</v>
          </cell>
          <cell r="E167">
            <v>164.32830000000001</v>
          </cell>
          <cell r="F167">
            <v>164.32</v>
          </cell>
        </row>
        <row r="168">
          <cell r="A168" t="str">
            <v>001.04.00040</v>
          </cell>
          <cell r="B168" t="str">
            <v>Fornecimento, Lançamento e Aplicação de Concreto c/ betoneira em fundações no 1:6:8 c/174 kg cim/m3</v>
          </cell>
          <cell r="C168" t="str">
            <v>M3</v>
          </cell>
          <cell r="D168">
            <v>1</v>
          </cell>
          <cell r="E168">
            <v>162.58529999999999</v>
          </cell>
          <cell r="F168">
            <v>162.58000000000001</v>
          </cell>
        </row>
        <row r="169">
          <cell r="A169" t="str">
            <v>001.04.00060</v>
          </cell>
          <cell r="B169" t="str">
            <v>Fornecimento, Lançamento e Aplicação de Concreto c/ betoneira em fundações 1:4:8 c/201 kg cim/m3</v>
          </cell>
          <cell r="C169" t="str">
            <v>M3</v>
          </cell>
          <cell r="D169">
            <v>1</v>
          </cell>
          <cell r="E169">
            <v>172.04429999999999</v>
          </cell>
          <cell r="F169">
            <v>172.04</v>
          </cell>
        </row>
        <row r="170">
          <cell r="A170" t="str">
            <v>001.04.00080</v>
          </cell>
          <cell r="B170" t="str">
            <v>Fornecimento, Lançamento e Aplicação de Concreto c/ betoneira em fundações 1:3:6 c/253 kg cim/m3</v>
          </cell>
          <cell r="C170" t="str">
            <v>M3</v>
          </cell>
          <cell r="D170">
            <v>1</v>
          </cell>
          <cell r="E170">
            <v>187.14779999999999</v>
          </cell>
          <cell r="F170">
            <v>187.14</v>
          </cell>
        </row>
        <row r="171">
          <cell r="A171" t="str">
            <v>001.04.00100</v>
          </cell>
          <cell r="B171" t="str">
            <v>Fornecimento, Lançamento e Aplicação de Concreto c/ betoneira em fundações 1:3:4 c/300 kg cim/m3</v>
          </cell>
          <cell r="C171" t="str">
            <v>M3</v>
          </cell>
          <cell r="D171">
            <v>1</v>
          </cell>
          <cell r="E171">
            <v>199.10579999999999</v>
          </cell>
          <cell r="F171">
            <v>199.1</v>
          </cell>
        </row>
        <row r="172">
          <cell r="A172" t="str">
            <v>001.04.00120</v>
          </cell>
          <cell r="B172" t="str">
            <v>Fornecimento, Lançamento e Aplicação de Concreto c/ betoneira em fundações  1:2.5:3.5 c/335 kg cim/m3</v>
          </cell>
          <cell r="C172" t="str">
            <v>M3</v>
          </cell>
          <cell r="D172">
            <v>1</v>
          </cell>
          <cell r="E172">
            <v>205.95580000000001</v>
          </cell>
          <cell r="F172">
            <v>205.95</v>
          </cell>
        </row>
        <row r="173">
          <cell r="A173" t="str">
            <v>001.04.00140</v>
          </cell>
          <cell r="B173" t="str">
            <v>Fornecimento, Lançamento e Aplicação de Concreto c/ betoneira em fundações  1:2:4 c/339 kg cim/m3</v>
          </cell>
          <cell r="C173" t="str">
            <v>M3</v>
          </cell>
          <cell r="D173">
            <v>1</v>
          </cell>
          <cell r="E173">
            <v>208.21379999999999</v>
          </cell>
          <cell r="F173">
            <v>208.21</v>
          </cell>
        </row>
        <row r="174">
          <cell r="A174" t="str">
            <v>001.04.00160</v>
          </cell>
          <cell r="B174" t="str">
            <v>Fornecimento, Lançamento e Aplicação de Concreto c/ betoneira em fundações  1:2.5:3 c/354 kg cim/m3</v>
          </cell>
          <cell r="C174" t="str">
            <v>M3</v>
          </cell>
          <cell r="D174">
            <v>1</v>
          </cell>
          <cell r="E174">
            <v>214.4743</v>
          </cell>
          <cell r="F174">
            <v>214.47</v>
          </cell>
        </row>
        <row r="175">
          <cell r="A175" t="str">
            <v>001.04.00180</v>
          </cell>
          <cell r="B175" t="str">
            <v>Fornecimento, Lançamento e Aplicação de Concreto c/ betoneira em fundações  1:2:3 c/379 kg cim/m3</v>
          </cell>
          <cell r="C175" t="str">
            <v>M3</v>
          </cell>
          <cell r="D175">
            <v>1</v>
          </cell>
          <cell r="E175">
            <v>219.04429999999999</v>
          </cell>
          <cell r="F175">
            <v>219.04</v>
          </cell>
        </row>
        <row r="176">
          <cell r="A176" t="str">
            <v>001.04.00200</v>
          </cell>
          <cell r="B176" t="str">
            <v>Fornecimento, Lançamento e Aplicação de Concreto c/ betoneira em fundações  1:2:2 c/431 kg cim/m3</v>
          </cell>
          <cell r="C176" t="str">
            <v>M3</v>
          </cell>
          <cell r="D176">
            <v>1</v>
          </cell>
          <cell r="E176">
            <v>233.33279999999999</v>
          </cell>
          <cell r="F176">
            <v>233.33</v>
          </cell>
        </row>
        <row r="177">
          <cell r="A177" t="str">
            <v>001.04.00220</v>
          </cell>
          <cell r="B177" t="str">
            <v>Fornecimento, Lançamento e Aplicação de Concreto usinado em fundação Fck= 13,5 Mpa</v>
          </cell>
          <cell r="C177" t="str">
            <v>M3</v>
          </cell>
          <cell r="D177">
            <v>1</v>
          </cell>
          <cell r="E177">
            <v>219.7287</v>
          </cell>
          <cell r="F177">
            <v>219.72</v>
          </cell>
        </row>
        <row r="178">
          <cell r="A178" t="str">
            <v>001.04.00240</v>
          </cell>
          <cell r="B178" t="str">
            <v>Fornecimento, Lançamento e Aplicação de Concreto usinado em fundação, Fck=15 mpa</v>
          </cell>
          <cell r="C178" t="str">
            <v>M3</v>
          </cell>
          <cell r="D178">
            <v>1</v>
          </cell>
          <cell r="E178">
            <v>232.3287</v>
          </cell>
          <cell r="F178">
            <v>232.32</v>
          </cell>
        </row>
        <row r="179">
          <cell r="A179" t="str">
            <v>001.04.00260</v>
          </cell>
          <cell r="B179" t="str">
            <v>Fornecimento, Lançamento e Aplicação de concreto usinado em fundação Fck= 18 Mpa</v>
          </cell>
          <cell r="C179" t="str">
            <v>M3</v>
          </cell>
          <cell r="D179">
            <v>1</v>
          </cell>
          <cell r="E179">
            <v>238.62870000000001</v>
          </cell>
          <cell r="F179">
            <v>238.62</v>
          </cell>
        </row>
        <row r="180">
          <cell r="A180" t="str">
            <v>001.04.00280</v>
          </cell>
          <cell r="B180" t="str">
            <v>Fornecimento, Lançamento e Aplicação de Concreto usinado em fundação Fck= 20 mpa</v>
          </cell>
          <cell r="C180" t="str">
            <v>M3</v>
          </cell>
          <cell r="D180">
            <v>1</v>
          </cell>
          <cell r="E180">
            <v>243.99870000000001</v>
          </cell>
          <cell r="F180">
            <v>243.99</v>
          </cell>
        </row>
        <row r="181">
          <cell r="A181" t="str">
            <v>001.04.00290</v>
          </cell>
          <cell r="B181" t="str">
            <v>Fornecimento, Lançamento e Aplicação de Concreto usinado em fundação Fck= 25 mpa</v>
          </cell>
          <cell r="C181" t="str">
            <v>m3</v>
          </cell>
          <cell r="D181">
            <v>1</v>
          </cell>
          <cell r="E181">
            <v>254.1987</v>
          </cell>
          <cell r="F181">
            <v>254.19</v>
          </cell>
        </row>
        <row r="182">
          <cell r="A182" t="str">
            <v>001.04.00300</v>
          </cell>
          <cell r="B182" t="str">
            <v>Forma inclusive desforma comum de tábua para fundações sem reaproveitamento</v>
          </cell>
          <cell r="C182" t="str">
            <v>M2</v>
          </cell>
          <cell r="D182">
            <v>1</v>
          </cell>
          <cell r="E182">
            <v>29.380600000000001</v>
          </cell>
          <cell r="F182">
            <v>29.38</v>
          </cell>
        </row>
        <row r="183">
          <cell r="A183" t="str">
            <v>001.04.00320</v>
          </cell>
          <cell r="B183" t="str">
            <v>Forma inclusive desforma comum de tábua para fundações c/ 01 reaproveitamento</v>
          </cell>
          <cell r="C183" t="str">
            <v>M2</v>
          </cell>
          <cell r="D183">
            <v>1</v>
          </cell>
          <cell r="E183">
            <v>20.1906</v>
          </cell>
          <cell r="F183">
            <v>20.190000000000001</v>
          </cell>
        </row>
        <row r="184">
          <cell r="A184" t="str">
            <v>001.04.00340</v>
          </cell>
          <cell r="B184" t="str">
            <v>Forma inclusive desforma comum de tábua para fundações c/ 02 reaproveitamentos</v>
          </cell>
          <cell r="C184" t="str">
            <v>m2</v>
          </cell>
          <cell r="D184">
            <v>1</v>
          </cell>
          <cell r="E184">
            <v>16.006599999999999</v>
          </cell>
          <cell r="F184">
            <v>16</v>
          </cell>
        </row>
        <row r="185">
          <cell r="A185" t="str">
            <v>001.04.00360</v>
          </cell>
          <cell r="B185" t="str">
            <v>Forma inclusive desforma comum de tábua para fundações c/ 03 reaproveitamentos</v>
          </cell>
          <cell r="C185" t="str">
            <v>m2</v>
          </cell>
          <cell r="D185">
            <v>1</v>
          </cell>
          <cell r="E185">
            <v>14.8116</v>
          </cell>
          <cell r="F185">
            <v>14.81</v>
          </cell>
        </row>
        <row r="186">
          <cell r="A186" t="str">
            <v>001.04.00365</v>
          </cell>
          <cell r="B186" t="str">
            <v>Forma inclusive desforma comum de tábua para fundações c/ 04 reaproveitamentos</v>
          </cell>
          <cell r="C186" t="str">
            <v>m2</v>
          </cell>
          <cell r="D186">
            <v>1</v>
          </cell>
          <cell r="E186">
            <v>14.762600000000001</v>
          </cell>
          <cell r="F186">
            <v>14.76</v>
          </cell>
        </row>
        <row r="187">
          <cell r="A187" t="str">
            <v>001.04.00380</v>
          </cell>
          <cell r="B187" t="str">
            <v>Fornecimento e Aplicação de Aço CA-25 em fundação</v>
          </cell>
          <cell r="C187" t="str">
            <v>KG</v>
          </cell>
          <cell r="D187">
            <v>1</v>
          </cell>
          <cell r="E187">
            <v>3.7938999999999998</v>
          </cell>
          <cell r="F187">
            <v>3.79</v>
          </cell>
        </row>
        <row r="188">
          <cell r="A188" t="str">
            <v>001.04.00400</v>
          </cell>
          <cell r="B188" t="str">
            <v>Fornecimento e Aplicação de Aço CA 50</v>
          </cell>
          <cell r="C188" t="str">
            <v>KG</v>
          </cell>
          <cell r="D188">
            <v>1</v>
          </cell>
          <cell r="E188">
            <v>4.1573000000000002</v>
          </cell>
          <cell r="F188">
            <v>4.1500000000000004</v>
          </cell>
        </row>
        <row r="189">
          <cell r="A189" t="str">
            <v>001.04.00420</v>
          </cell>
          <cell r="B189" t="str">
            <v>Fornecimento e Aplicação de Aço CA - 60</v>
          </cell>
          <cell r="C189" t="str">
            <v>KG</v>
          </cell>
          <cell r="D189">
            <v>1</v>
          </cell>
          <cell r="E189">
            <v>4.7729999999999997</v>
          </cell>
          <cell r="F189">
            <v>4.7699999999999996</v>
          </cell>
        </row>
        <row r="190">
          <cell r="A190" t="str">
            <v>001.04.00440</v>
          </cell>
          <cell r="B190" t="str">
            <v>Concreto ciclópico com 30% de pedra de mão traço 1:4:8</v>
          </cell>
          <cell r="C190" t="str">
            <v>M3</v>
          </cell>
          <cell r="D190">
            <v>1</v>
          </cell>
          <cell r="E190">
            <v>153.72389999999999</v>
          </cell>
          <cell r="F190">
            <v>153.72</v>
          </cell>
        </row>
        <row r="191">
          <cell r="A191" t="str">
            <v>001.04.00460</v>
          </cell>
          <cell r="B191" t="str">
            <v>Concreto ciclópico com 30% de pedra de mão traço 1:3:6</v>
          </cell>
          <cell r="C191" t="str">
            <v>M3</v>
          </cell>
          <cell r="D191">
            <v>1</v>
          </cell>
          <cell r="E191">
            <v>163.5444</v>
          </cell>
          <cell r="F191">
            <v>163.54</v>
          </cell>
        </row>
        <row r="192">
          <cell r="A192" t="str">
            <v>001.04.00480</v>
          </cell>
          <cell r="B192" t="str">
            <v>Execução de Alvenaria de fundação e embasamento em tijolo maciço assente c/  o traço 1:4:12, cimento, cal e areia</v>
          </cell>
          <cell r="C192" t="str">
            <v>M3</v>
          </cell>
          <cell r="D192">
            <v>1</v>
          </cell>
          <cell r="E192">
            <v>163.75479999999999</v>
          </cell>
          <cell r="F192">
            <v>163.75</v>
          </cell>
        </row>
        <row r="193">
          <cell r="A193" t="str">
            <v>001.04.00500</v>
          </cell>
          <cell r="B193" t="str">
            <v>Execução de Alvenaria de fundação e embasamento em tijolo maciço assente c/ o traço 1:3, cimento e areia</v>
          </cell>
          <cell r="C193" t="str">
            <v>M3</v>
          </cell>
          <cell r="D193">
            <v>1</v>
          </cell>
          <cell r="E193">
            <v>220.31610000000001</v>
          </cell>
          <cell r="F193">
            <v>220.31</v>
          </cell>
        </row>
        <row r="194">
          <cell r="A194" t="str">
            <v>001.04.00520</v>
          </cell>
          <cell r="B194" t="str">
            <v>Execução de Alvenaria de fundação e embasamento em tijolo maciço assente c/ o traço 1:4 cimento e areia</v>
          </cell>
          <cell r="C194" t="str">
            <v>M3</v>
          </cell>
          <cell r="D194">
            <v>1</v>
          </cell>
          <cell r="E194">
            <v>211.5231</v>
          </cell>
          <cell r="F194">
            <v>211.52</v>
          </cell>
        </row>
        <row r="195">
          <cell r="A195" t="str">
            <v>001.04.00540</v>
          </cell>
          <cell r="B195" t="str">
            <v>Execução de Alvenaria de fundação e embasamento em tijolo maciço assente c/ o traço 1:5 cimento e areia</v>
          </cell>
          <cell r="C195" t="str">
            <v>M3</v>
          </cell>
          <cell r="D195">
            <v>1</v>
          </cell>
          <cell r="E195">
            <v>206.0324</v>
          </cell>
          <cell r="F195">
            <v>206.03</v>
          </cell>
        </row>
        <row r="196">
          <cell r="A196" t="str">
            <v>001.04.00560</v>
          </cell>
          <cell r="B196" t="str">
            <v>Execução de Alvenaria de fundação e embasamento em tijolo maiciço assente c/ argamassa 1:3 c/adição de vedacit a 2 kg p/saco de cimento</v>
          </cell>
          <cell r="C196" t="str">
            <v>M3</v>
          </cell>
          <cell r="D196">
            <v>1</v>
          </cell>
          <cell r="E196">
            <v>229.65270000000001</v>
          </cell>
          <cell r="F196">
            <v>229.65</v>
          </cell>
        </row>
        <row r="197">
          <cell r="A197" t="str">
            <v>001.04.00580</v>
          </cell>
          <cell r="B197" t="str">
            <v>Execução de Alvenaria de tijolo comum em espelho p/ cinta de fundação (forma), assente c/ argamassa de cimento e areia 1:3</v>
          </cell>
          <cell r="C197" t="str">
            <v>M2</v>
          </cell>
          <cell r="D197">
            <v>1</v>
          </cell>
          <cell r="E197">
            <v>15.335699999999999</v>
          </cell>
          <cell r="F197">
            <v>15.33</v>
          </cell>
        </row>
        <row r="198">
          <cell r="A198" t="str">
            <v>001.04.00600</v>
          </cell>
          <cell r="B198" t="str">
            <v>Execução de Alvenaria de tijolo comum em espelho p/ cinta de fundação (forma), assente c/ argamassa de cimento e areia 1:4</v>
          </cell>
          <cell r="C198" t="str">
            <v>M2</v>
          </cell>
          <cell r="D198">
            <v>1</v>
          </cell>
          <cell r="E198">
            <v>15.117699999999999</v>
          </cell>
          <cell r="F198">
            <v>15.11</v>
          </cell>
        </row>
        <row r="199">
          <cell r="A199" t="str">
            <v>001.04.00620</v>
          </cell>
          <cell r="B199" t="str">
            <v>Confecção e lançamento de concreto em tubulão a céu aberto empregando concreto fck 150 mpa</v>
          </cell>
          <cell r="C199" t="str">
            <v>M3</v>
          </cell>
          <cell r="D199">
            <v>1</v>
          </cell>
          <cell r="E199">
            <v>204.18989999999999</v>
          </cell>
          <cell r="F199">
            <v>204.18</v>
          </cell>
        </row>
        <row r="200">
          <cell r="A200" t="str">
            <v>001.04.00640</v>
          </cell>
          <cell r="B200" t="str">
            <v>Confecção e lançamento de concreto em tubulão a céu aberto empregando concreto pré-misturado fck 15 mpa</v>
          </cell>
          <cell r="C200" t="str">
            <v>M3</v>
          </cell>
          <cell r="D200">
            <v>1</v>
          </cell>
          <cell r="E200">
            <v>232.3287</v>
          </cell>
          <cell r="F200">
            <v>232.32</v>
          </cell>
        </row>
        <row r="201">
          <cell r="A201" t="str">
            <v>001.04.00660</v>
          </cell>
          <cell r="B201" t="str">
            <v>Execução de Broca de concreto armado no traço 1:3:6 até 4 m profundidade e c/ diâmetro 20 cm</v>
          </cell>
          <cell r="C201" t="str">
            <v>ML</v>
          </cell>
          <cell r="D201">
            <v>1</v>
          </cell>
          <cell r="E201">
            <v>15.0379</v>
          </cell>
          <cell r="F201">
            <v>15.03</v>
          </cell>
        </row>
        <row r="202">
          <cell r="A202" t="str">
            <v>001.04.00680</v>
          </cell>
          <cell r="B202" t="str">
            <v>Execução de Broca de concreto armado no traço 1:3:6 até 4 m profundidade e c/ diâmetro 25 cm</v>
          </cell>
          <cell r="C202" t="str">
            <v>ML</v>
          </cell>
          <cell r="D202">
            <v>1</v>
          </cell>
          <cell r="E202">
            <v>22.199000000000002</v>
          </cell>
          <cell r="F202">
            <v>22.19</v>
          </cell>
        </row>
        <row r="203">
          <cell r="A203" t="str">
            <v>001.04.00700</v>
          </cell>
          <cell r="B203" t="str">
            <v>Execução de Broca de concreto armado no traço 1:3:6 até 4 m profundidade e c/ diâmetro 30 cm</v>
          </cell>
          <cell r="C203" t="str">
            <v>ML</v>
          </cell>
          <cell r="D203">
            <v>1</v>
          </cell>
          <cell r="E203">
            <v>31.328199999999999</v>
          </cell>
          <cell r="F203">
            <v>31.32</v>
          </cell>
        </row>
        <row r="204">
          <cell r="A204" t="str">
            <v>001.04.00720</v>
          </cell>
          <cell r="B204" t="str">
            <v>Execução de Broca de concreto armado no traço 1:3:6 de 4 m até 6 m de profundidade e c/ diâmetro 25 cm</v>
          </cell>
          <cell r="C204" t="str">
            <v>ML</v>
          </cell>
          <cell r="D204">
            <v>1</v>
          </cell>
          <cell r="E204">
            <v>23.832799999999999</v>
          </cell>
          <cell r="F204">
            <v>23.83</v>
          </cell>
        </row>
        <row r="205">
          <cell r="A205" t="str">
            <v>001.04.00740</v>
          </cell>
          <cell r="B205" t="str">
            <v>Execução de Broca de concreto armado no traço 1:3:6 de 4 m até 6 m de profundidade e c/ diâmetro 30 cm</v>
          </cell>
          <cell r="C205" t="str">
            <v>ML</v>
          </cell>
          <cell r="D205">
            <v>1</v>
          </cell>
          <cell r="E205">
            <v>34.448999999999998</v>
          </cell>
          <cell r="F205">
            <v>34.44</v>
          </cell>
        </row>
        <row r="206">
          <cell r="A206" t="str">
            <v>001.04.00760</v>
          </cell>
          <cell r="B206" t="str">
            <v>Fornecimento e Cravação de estaca de concreto fck=15 mpa moldada no local diâmetro 25 cm tipo "straus"</v>
          </cell>
          <cell r="C206" t="str">
            <v>M</v>
          </cell>
          <cell r="D206">
            <v>1</v>
          </cell>
          <cell r="E206">
            <v>36.508699999999997</v>
          </cell>
          <cell r="F206">
            <v>36.5</v>
          </cell>
        </row>
        <row r="207">
          <cell r="A207" t="str">
            <v>001.04.00780</v>
          </cell>
          <cell r="B207" t="str">
            <v>Fornecimento e Cravação de estaca de concreto fck=15 mpa moldada no local diâmetro 32 cm tipo "straus"</v>
          </cell>
          <cell r="C207" t="str">
            <v>M</v>
          </cell>
          <cell r="D207">
            <v>1</v>
          </cell>
          <cell r="E207">
            <v>53.3187</v>
          </cell>
          <cell r="F207">
            <v>53.31</v>
          </cell>
        </row>
        <row r="208">
          <cell r="A208" t="str">
            <v>001.04.00790</v>
          </cell>
          <cell r="B208" t="str">
            <v>Fornecimento e Instalação de Estaca de Concreto Pré Moldada Dim. 17.50 x 17.50 cm - 20 T</v>
          </cell>
          <cell r="C208" t="str">
            <v>ml</v>
          </cell>
          <cell r="D208">
            <v>1</v>
          </cell>
          <cell r="E208">
            <v>30.5</v>
          </cell>
          <cell r="F208">
            <v>30.5</v>
          </cell>
        </row>
        <row r="209">
          <cell r="A209" t="str">
            <v>001.04.00800</v>
          </cell>
          <cell r="B209" t="str">
            <v>Fornecimento e Cravação de estaca de concreto pré-moldada dim (26,5x26,5)cm - 30t</v>
          </cell>
          <cell r="C209" t="str">
            <v>ML</v>
          </cell>
          <cell r="D209">
            <v>1</v>
          </cell>
          <cell r="E209">
            <v>49.4</v>
          </cell>
          <cell r="F209">
            <v>49.4</v>
          </cell>
        </row>
        <row r="210">
          <cell r="A210" t="str">
            <v>001.04.00820</v>
          </cell>
          <cell r="B210" t="str">
            <v>Fornecimento e Instalação de emenda em estaca pré-moldada de concreto</v>
          </cell>
          <cell r="C210" t="str">
            <v>UN</v>
          </cell>
          <cell r="D210">
            <v>1</v>
          </cell>
          <cell r="E210">
            <v>20</v>
          </cell>
          <cell r="F210">
            <v>20</v>
          </cell>
        </row>
        <row r="211">
          <cell r="A211" t="str">
            <v>001.04.00840</v>
          </cell>
          <cell r="B211" t="str">
            <v>Lastro de brita apiloado manualmente</v>
          </cell>
          <cell r="C211" t="str">
            <v>M3</v>
          </cell>
          <cell r="D211">
            <v>1</v>
          </cell>
          <cell r="E211">
            <v>45.460900000000002</v>
          </cell>
          <cell r="F211">
            <v>45.46</v>
          </cell>
        </row>
        <row r="212">
          <cell r="A212" t="str">
            <v>001.05</v>
          </cell>
          <cell r="B212" t="str">
            <v>ESTRUTURA</v>
          </cell>
          <cell r="E212">
            <v>3794.5906</v>
          </cell>
        </row>
        <row r="213">
          <cell r="A213" t="str">
            <v>001.05.00020</v>
          </cell>
          <cell r="B213" t="str">
            <v>Confecção, Lançamento e Aplicação de Concreto c/ betoneira no traço 1:3:4 c/300 kg cim/m3</v>
          </cell>
          <cell r="C213" t="str">
            <v>M3</v>
          </cell>
          <cell r="D213">
            <v>1</v>
          </cell>
          <cell r="E213">
            <v>223.11080000000001</v>
          </cell>
          <cell r="F213">
            <v>223.11</v>
          </cell>
        </row>
        <row r="214">
          <cell r="A214" t="str">
            <v>001.05.00040</v>
          </cell>
          <cell r="B214" t="str">
            <v>Confecção, Lançamento e Aplicação de Concreto c/ betoneira no traço 1:2.5:3.5 c/335 kg cim/m3</v>
          </cell>
          <cell r="C214" t="str">
            <v>M3</v>
          </cell>
          <cell r="D214">
            <v>1</v>
          </cell>
          <cell r="E214">
            <v>233.45429999999999</v>
          </cell>
          <cell r="F214">
            <v>233.45</v>
          </cell>
        </row>
        <row r="215">
          <cell r="A215" t="str">
            <v>001.05.00060</v>
          </cell>
          <cell r="B215" t="str">
            <v>Confecção, Lançamento e Aplicação de Concreto c/ betoneira no traço 1 2.5 3 c/354 kg cim/ m3</v>
          </cell>
          <cell r="C215" t="str">
            <v>M3</v>
          </cell>
          <cell r="D215">
            <v>1</v>
          </cell>
          <cell r="E215">
            <v>238.47929999999999</v>
          </cell>
          <cell r="F215">
            <v>238.47</v>
          </cell>
        </row>
        <row r="216">
          <cell r="A216" t="str">
            <v>001.05.00080</v>
          </cell>
          <cell r="B216" t="str">
            <v>Confecção, Lançamento e Aplicação de Concreto c/ betoneira no traço 1:2:4 c/339 kg cim/m3</v>
          </cell>
          <cell r="C216" t="str">
            <v>M3</v>
          </cell>
          <cell r="D216">
            <v>1</v>
          </cell>
          <cell r="E216">
            <v>235.79480000000001</v>
          </cell>
          <cell r="F216">
            <v>235.79</v>
          </cell>
        </row>
        <row r="217">
          <cell r="A217" t="str">
            <v>001.05.00100</v>
          </cell>
          <cell r="B217" t="str">
            <v>Confecção, Lançamento e Aplicação de Concreto c/ betoneira no traço 1:2:3 c/374 kg cim/m3</v>
          </cell>
          <cell r="C217" t="str">
            <v>M3</v>
          </cell>
          <cell r="D217">
            <v>1</v>
          </cell>
          <cell r="E217">
            <v>244.64279999999999</v>
          </cell>
          <cell r="F217">
            <v>244.64</v>
          </cell>
        </row>
        <row r="218">
          <cell r="A218" t="str">
            <v>001.05.00120</v>
          </cell>
          <cell r="B218" t="str">
            <v>Confecção, Lançamento e Aplicação de Concreto c/ betoneira no traço 1:2:2 c/431 kg cim/m3</v>
          </cell>
          <cell r="C218" t="str">
            <v>M3</v>
          </cell>
          <cell r="D218">
            <v>1</v>
          </cell>
          <cell r="E218">
            <v>260.28629999999998</v>
          </cell>
          <cell r="F218">
            <v>260.27999999999997</v>
          </cell>
        </row>
        <row r="219">
          <cell r="A219" t="str">
            <v>001.05.00140</v>
          </cell>
          <cell r="B219" t="str">
            <v>Fornecimento e Aplicação de Concreto usinado em estrutura Fck = 13,5 mpa</v>
          </cell>
          <cell r="C219" t="str">
            <v>M3</v>
          </cell>
          <cell r="D219">
            <v>1</v>
          </cell>
          <cell r="E219">
            <v>243.7336</v>
          </cell>
          <cell r="F219">
            <v>243.73</v>
          </cell>
        </row>
        <row r="220">
          <cell r="A220" t="str">
            <v>001.05.00160</v>
          </cell>
          <cell r="B220" t="str">
            <v>Fornecimento e Aplicação de Concreto usinado em estrutura Fck = 15 Mpa</v>
          </cell>
          <cell r="C220" t="str">
            <v>M3</v>
          </cell>
          <cell r="D220">
            <v>1</v>
          </cell>
          <cell r="E220">
            <v>256.33359999999999</v>
          </cell>
          <cell r="F220">
            <v>256.33</v>
          </cell>
        </row>
        <row r="221">
          <cell r="A221" t="str">
            <v>001.05.00180</v>
          </cell>
          <cell r="B221" t="str">
            <v>Fornecimento e Aplicação de Concreto usinado em estrutura  Fck = 18 Mpa</v>
          </cell>
          <cell r="C221" t="str">
            <v>M3</v>
          </cell>
          <cell r="D221">
            <v>1</v>
          </cell>
          <cell r="E221">
            <v>262.6336</v>
          </cell>
          <cell r="F221">
            <v>262.63</v>
          </cell>
        </row>
        <row r="222">
          <cell r="A222" t="str">
            <v>001.05.00200</v>
          </cell>
          <cell r="B222" t="str">
            <v>Fornecimento e Aplicação de Concreto usinado em estrutura Fck = 20 Mpa</v>
          </cell>
          <cell r="C222" t="str">
            <v>M3</v>
          </cell>
          <cell r="D222">
            <v>1</v>
          </cell>
          <cell r="E222">
            <v>274.18360000000001</v>
          </cell>
          <cell r="F222">
            <v>274.18</v>
          </cell>
        </row>
        <row r="223">
          <cell r="A223" t="str">
            <v>001.05.00220</v>
          </cell>
          <cell r="B223" t="str">
            <v>Fornecimento e Aplicação de Concreto usinado em estrutura, p/ grande cuiabá,Fck = 25 Mpa</v>
          </cell>
          <cell r="C223" t="str">
            <v>M3</v>
          </cell>
          <cell r="D223">
            <v>1</v>
          </cell>
          <cell r="E223">
            <v>284.68360000000001</v>
          </cell>
          <cell r="F223">
            <v>284.68</v>
          </cell>
        </row>
        <row r="224">
          <cell r="A224" t="str">
            <v>001.05.00240</v>
          </cell>
          <cell r="B224" t="str">
            <v>Fornecimento e Aplicação de Aço CA - 25 em estrutura</v>
          </cell>
          <cell r="C224" t="str">
            <v>KG</v>
          </cell>
          <cell r="D224">
            <v>1</v>
          </cell>
          <cell r="E224">
            <v>3.7938999999999998</v>
          </cell>
          <cell r="F224">
            <v>3.79</v>
          </cell>
        </row>
        <row r="225">
          <cell r="A225" t="str">
            <v>001.05.00260</v>
          </cell>
          <cell r="B225" t="str">
            <v>Fornecimento e Aplicação de Aço  CA 50 em estrutura</v>
          </cell>
          <cell r="C225" t="str">
            <v>KG</v>
          </cell>
          <cell r="D225">
            <v>1</v>
          </cell>
          <cell r="E225">
            <v>4.1573000000000002</v>
          </cell>
          <cell r="F225">
            <v>4.1500000000000004</v>
          </cell>
        </row>
        <row r="226">
          <cell r="A226" t="str">
            <v>001.05.00280</v>
          </cell>
          <cell r="B226" t="str">
            <v>Fornecimento e Aplicação de Aço CA 60 em estrutura</v>
          </cell>
          <cell r="C226" t="str">
            <v>KG</v>
          </cell>
          <cell r="D226">
            <v>1</v>
          </cell>
          <cell r="E226">
            <v>4.7729999999999997</v>
          </cell>
          <cell r="F226">
            <v>4.7699999999999996</v>
          </cell>
        </row>
        <row r="227">
          <cell r="A227" t="str">
            <v>001.05.00300</v>
          </cell>
          <cell r="B227" t="str">
            <v>Fornecimento e Aplicação de Aço em tela soldada 4.20 mm com malha 15x15 cm - Q 92</v>
          </cell>
          <cell r="C227" t="str">
            <v>m2</v>
          </cell>
          <cell r="D227">
            <v>1</v>
          </cell>
          <cell r="E227">
            <v>9.9262999999999995</v>
          </cell>
          <cell r="F227">
            <v>9.92</v>
          </cell>
        </row>
        <row r="228">
          <cell r="A228" t="str">
            <v>001.05.00320</v>
          </cell>
          <cell r="B228" t="str">
            <v>Confecção e Montagem de Forma incl. desforma comum de tábua  sem reaproveitamento</v>
          </cell>
          <cell r="C228" t="str">
            <v>M2</v>
          </cell>
          <cell r="D228">
            <v>1</v>
          </cell>
          <cell r="E228">
            <v>36.660600000000002</v>
          </cell>
          <cell r="F228">
            <v>36.659999999999997</v>
          </cell>
        </row>
        <row r="229">
          <cell r="A229" t="str">
            <v>001.05.00340</v>
          </cell>
          <cell r="B229" t="str">
            <v>Confecção e Montagem de Forma incl. desforma comum de tábua com 01 reaproveitamento</v>
          </cell>
          <cell r="C229" t="str">
            <v>M2</v>
          </cell>
          <cell r="D229">
            <v>1</v>
          </cell>
          <cell r="E229">
            <v>25.150600000000001</v>
          </cell>
          <cell r="F229">
            <v>25.15</v>
          </cell>
        </row>
        <row r="230">
          <cell r="A230" t="str">
            <v>001.05.00360</v>
          </cell>
          <cell r="B230" t="str">
            <v>Confecção e Montagem de Forma incl. desforma comum de tábua com 02 reaproveitamentos</v>
          </cell>
          <cell r="C230" t="str">
            <v>m2</v>
          </cell>
          <cell r="D230">
            <v>1</v>
          </cell>
          <cell r="E230">
            <v>20.465599999999998</v>
          </cell>
          <cell r="F230">
            <v>20.46</v>
          </cell>
        </row>
        <row r="231">
          <cell r="A231" t="str">
            <v>001.05.00365</v>
          </cell>
          <cell r="B231" t="str">
            <v>Confecção e Montagem de Forma incl. desforma comum de tábua  com 03 reaproveitamentos</v>
          </cell>
          <cell r="C231" t="str">
            <v>m2</v>
          </cell>
          <cell r="D231">
            <v>1</v>
          </cell>
          <cell r="E231">
            <v>17.335599999999999</v>
          </cell>
          <cell r="F231">
            <v>17.329999999999998</v>
          </cell>
        </row>
        <row r="232">
          <cell r="A232" t="str">
            <v>001.05.00370</v>
          </cell>
          <cell r="B232" t="str">
            <v>Confecção e Montagem de Forma incl. desforma comum de tábua  com 04 reaproveitamentos</v>
          </cell>
          <cell r="C232" t="str">
            <v>m2</v>
          </cell>
          <cell r="D232">
            <v>1</v>
          </cell>
          <cell r="E232">
            <v>15.9086</v>
          </cell>
          <cell r="F232">
            <v>15.9</v>
          </cell>
        </row>
        <row r="233">
          <cell r="A233" t="str">
            <v>001.05.00380</v>
          </cell>
          <cell r="B233" t="str">
            <v>Confecção e Montagem de Forma tipo caixão perdido (desenvolvido)</v>
          </cell>
          <cell r="C233" t="str">
            <v>M2</v>
          </cell>
          <cell r="D233">
            <v>1</v>
          </cell>
          <cell r="E233">
            <v>21.781099999999999</v>
          </cell>
          <cell r="F233">
            <v>21.78</v>
          </cell>
        </row>
        <row r="234">
          <cell r="A234" t="str">
            <v>001.05.00420</v>
          </cell>
          <cell r="B234" t="str">
            <v>Confecção e Montagem de Forma especial em chapa de madeira compensada do tipo resinada c/ 12 mm de espessura sem reaproveitamento</v>
          </cell>
          <cell r="C234" t="str">
            <v>M2</v>
          </cell>
          <cell r="D234">
            <v>1</v>
          </cell>
          <cell r="E234">
            <v>40.142600000000002</v>
          </cell>
          <cell r="F234">
            <v>40.14</v>
          </cell>
        </row>
        <row r="235">
          <cell r="A235" t="str">
            <v>001.05.00440</v>
          </cell>
          <cell r="B235" t="str">
            <v>Confecção e Montagem de Forma especial em chapa de madeira compensada do tipo resinada c/ 12 mm de espessura com 01 reaproveitamento</v>
          </cell>
          <cell r="C235" t="str">
            <v>M2</v>
          </cell>
          <cell r="D235">
            <v>1</v>
          </cell>
          <cell r="E235">
            <v>34.463000000000001</v>
          </cell>
          <cell r="F235">
            <v>34.46</v>
          </cell>
        </row>
        <row r="236">
          <cell r="A236" t="str">
            <v>001.05.00460</v>
          </cell>
          <cell r="B236" t="str">
            <v>Forma especial em chapa de madeira compensada do tipo resinada c/ 12 mm de espessura com 02 reaproveitamento</v>
          </cell>
          <cell r="C236" t="str">
            <v>M2</v>
          </cell>
          <cell r="D236">
            <v>1</v>
          </cell>
          <cell r="E236">
            <v>29.800599999999999</v>
          </cell>
          <cell r="F236">
            <v>29.8</v>
          </cell>
        </row>
        <row r="237">
          <cell r="A237" t="str">
            <v>001.05.00480</v>
          </cell>
          <cell r="B237" t="str">
            <v>Confecção e Montagem de Forma especial em chapa de madeira compensada do tipo plastificada c/ 12 mm de espessura sem reaproveitamento</v>
          </cell>
          <cell r="C237" t="str">
            <v>M2</v>
          </cell>
          <cell r="D237">
            <v>1</v>
          </cell>
          <cell r="E237">
            <v>49.742600000000003</v>
          </cell>
          <cell r="F237">
            <v>49.74</v>
          </cell>
        </row>
        <row r="238">
          <cell r="A238" t="str">
            <v>001.05.00500</v>
          </cell>
          <cell r="B238" t="str">
            <v>Confecção e Montagem de Forma especial em chapa de madeira compensada do tipo plastificada c/ 12 mm de espessura com 01 reaproveitamento</v>
          </cell>
          <cell r="C238" t="str">
            <v>M2</v>
          </cell>
          <cell r="D238">
            <v>1</v>
          </cell>
          <cell r="E238">
            <v>39.496899999999997</v>
          </cell>
          <cell r="F238">
            <v>39.49</v>
          </cell>
        </row>
        <row r="239">
          <cell r="A239" t="str">
            <v>001.05.00520</v>
          </cell>
          <cell r="B239" t="str">
            <v>Confecção e Montagem de Forma especial em chapa de madeira compensada do tipo plastificada c/ 12 mm de espessura com 02 reaproveitamento</v>
          </cell>
          <cell r="C239" t="str">
            <v>M2</v>
          </cell>
          <cell r="D239">
            <v>1</v>
          </cell>
          <cell r="E239">
            <v>32.169199999999996</v>
          </cell>
          <cell r="F239">
            <v>32.159999999999997</v>
          </cell>
        </row>
        <row r="240">
          <cell r="A240" t="str">
            <v>001.05.00540</v>
          </cell>
          <cell r="B240" t="str">
            <v>Confecção e Montagem de Forma especial em chapa de madeira compensada do tipo plastificada c/ 12 mm de espessura com 03 reaproveitamento</v>
          </cell>
          <cell r="C240" t="str">
            <v>M2</v>
          </cell>
          <cell r="D240">
            <v>1</v>
          </cell>
          <cell r="E240">
            <v>27.2639</v>
          </cell>
          <cell r="F240">
            <v>27.26</v>
          </cell>
        </row>
        <row r="241">
          <cell r="A241" t="str">
            <v>001.05.00560</v>
          </cell>
          <cell r="B241" t="str">
            <v>Confecção e Montagem de Forma especial em chapa de madeira compensada do tipo plastificada c/ 12 mm de espessura com 04 reaproveitamento</v>
          </cell>
          <cell r="C241" t="str">
            <v>M2</v>
          </cell>
          <cell r="D241">
            <v>1</v>
          </cell>
          <cell r="E241">
            <v>24.161100000000001</v>
          </cell>
          <cell r="F241">
            <v>24.16</v>
          </cell>
        </row>
        <row r="242">
          <cell r="A242" t="str">
            <v>001.05.00580</v>
          </cell>
          <cell r="B242" t="str">
            <v>Confecção e Montagem de Forma curva p/concreto aparente</v>
          </cell>
          <cell r="C242" t="str">
            <v>M2</v>
          </cell>
          <cell r="D242">
            <v>1</v>
          </cell>
          <cell r="E242">
            <v>42.936100000000003</v>
          </cell>
          <cell r="F242">
            <v>42.93</v>
          </cell>
        </row>
        <row r="243">
          <cell r="A243" t="str">
            <v>001.05.00600</v>
          </cell>
          <cell r="B243" t="str">
            <v>Confecção e montagem de cambota interna e externa p/caixa dágua</v>
          </cell>
          <cell r="C243" t="str">
            <v>M2</v>
          </cell>
          <cell r="D243">
            <v>1</v>
          </cell>
          <cell r="E243">
            <v>13.777100000000001</v>
          </cell>
          <cell r="F243">
            <v>13.77</v>
          </cell>
        </row>
        <row r="244">
          <cell r="A244" t="str">
            <v>001.05.00620</v>
          </cell>
          <cell r="B244" t="str">
            <v>Confecção e montagem de cimbramento para caixa d'água elevada</v>
          </cell>
          <cell r="C244" t="str">
            <v>M3</v>
          </cell>
          <cell r="D244">
            <v>1</v>
          </cell>
          <cell r="E244">
            <v>11.128</v>
          </cell>
          <cell r="F244">
            <v>11.12</v>
          </cell>
        </row>
        <row r="245">
          <cell r="A245" t="str">
            <v>001.05.00640</v>
          </cell>
          <cell r="B245" t="str">
            <v>Confecção e Montagem de Formas de tábuas aparelhadas p/concreto aparente</v>
          </cell>
          <cell r="C245" t="str">
            <v>M2</v>
          </cell>
          <cell r="D245">
            <v>1</v>
          </cell>
          <cell r="E245">
            <v>23.493099999999998</v>
          </cell>
          <cell r="F245">
            <v>23.49</v>
          </cell>
        </row>
        <row r="246">
          <cell r="A246" t="str">
            <v>001.05.00660</v>
          </cell>
          <cell r="B246" t="str">
            <v>Execução de Laje pré-fabricada para forro espacamento entre vigas de 41cm a espessura da lajota de 8.00 cm e capeamento de 2.00 cm</v>
          </cell>
          <cell r="C246" t="str">
            <v>M2</v>
          </cell>
          <cell r="D246">
            <v>1</v>
          </cell>
          <cell r="E246">
            <v>32.979700000000001</v>
          </cell>
          <cell r="F246">
            <v>32.97</v>
          </cell>
        </row>
        <row r="247">
          <cell r="A247" t="str">
            <v>001.05.00680</v>
          </cell>
          <cell r="B247" t="str">
            <v>Execução de Laje pré-fabricada para piso espaçamento entre vigas de 4/cm a espessura da lajota de 8.00 cm e capeamento de 4.00 cm</v>
          </cell>
          <cell r="C247" t="str">
            <v>M2</v>
          </cell>
          <cell r="D247">
            <v>1</v>
          </cell>
          <cell r="E247">
            <v>37.481299999999997</v>
          </cell>
          <cell r="F247">
            <v>37.479999999999997</v>
          </cell>
        </row>
        <row r="248">
          <cell r="A248" t="str">
            <v>001.05.00700</v>
          </cell>
          <cell r="B248" t="str">
            <v>Execução de Laje pré-fabricada treliçada para piso ou forro com enchimento de lajota cerâmica e capeamento de concreto com 4 cm de espessura</v>
          </cell>
          <cell r="C248" t="str">
            <v>M2</v>
          </cell>
          <cell r="D248">
            <v>1</v>
          </cell>
          <cell r="E248">
            <v>36.591900000000003</v>
          </cell>
          <cell r="F248">
            <v>36.590000000000003</v>
          </cell>
        </row>
        <row r="249">
          <cell r="A249" t="str">
            <v>001.05.00720</v>
          </cell>
          <cell r="B249" t="str">
            <v>Execução de pilar tipo sanduíche de madeira 6x12 cm, entarugado c/ madeira através de parafusos</v>
          </cell>
          <cell r="C249" t="str">
            <v>CJ</v>
          </cell>
          <cell r="D249">
            <v>1</v>
          </cell>
          <cell r="E249">
            <v>19.169499999999999</v>
          </cell>
          <cell r="F249">
            <v>19.16</v>
          </cell>
        </row>
        <row r="250">
          <cell r="A250" t="str">
            <v>001.05.00740</v>
          </cell>
          <cell r="B250" t="str">
            <v>Fornecimento e Instalação de Pilarete de concreto pré-moldado seção 12x12</v>
          </cell>
          <cell r="C250" t="str">
            <v>M</v>
          </cell>
          <cell r="D250">
            <v>1</v>
          </cell>
          <cell r="E250">
            <v>10.221399999999999</v>
          </cell>
          <cell r="F250">
            <v>10.220000000000001</v>
          </cell>
        </row>
        <row r="251">
          <cell r="A251" t="str">
            <v>001.05.00780</v>
          </cell>
          <cell r="B251" t="str">
            <v>Fornecimento e Instalação de Pilar de concreto armado pré-moldado seção 12x13cm</v>
          </cell>
          <cell r="C251" t="str">
            <v>M</v>
          </cell>
          <cell r="D251">
            <v>1</v>
          </cell>
          <cell r="E251">
            <v>19.711400000000001</v>
          </cell>
          <cell r="F251">
            <v>19.71</v>
          </cell>
        </row>
        <row r="252">
          <cell r="A252" t="str">
            <v>001.05.00800</v>
          </cell>
          <cell r="B252" t="str">
            <v>Fornecimento e Instalação de Tesoura de concreto armado pré-moldado seção 12x15cm</v>
          </cell>
          <cell r="C252" t="str">
            <v>M</v>
          </cell>
          <cell r="D252">
            <v>1</v>
          </cell>
          <cell r="E252">
            <v>22.639199999999999</v>
          </cell>
          <cell r="F252">
            <v>22.63</v>
          </cell>
        </row>
        <row r="253">
          <cell r="A253" t="str">
            <v>001.05.00820</v>
          </cell>
          <cell r="B253" t="str">
            <v>Fornecimento e Execução de Grauteamento de Estrutura de Concreto Pré Moldado traço 1:3 incl. SuperPlastificante</v>
          </cell>
          <cell r="C253" t="str">
            <v>m3</v>
          </cell>
          <cell r="D253">
            <v>1</v>
          </cell>
          <cell r="E253">
            <v>329.93310000000002</v>
          </cell>
          <cell r="F253">
            <v>329.93</v>
          </cell>
        </row>
        <row r="254">
          <cell r="A254" t="str">
            <v>001.06</v>
          </cell>
          <cell r="B254" t="str">
            <v>IMPERMEABILIZAÇÕES E TRATAMENTOS</v>
          </cell>
          <cell r="E254">
            <v>193.0933</v>
          </cell>
        </row>
        <row r="255">
          <cell r="A255" t="str">
            <v>001.06.00020</v>
          </cell>
          <cell r="B255" t="str">
            <v>Execução de impermeabilização c/ argamassa de cimento e areia  c/ 2.00 cm de espessura preparada c/ solução de sika 1 e agua no traço 1:12</v>
          </cell>
          <cell r="C255" t="str">
            <v>M2</v>
          </cell>
          <cell r="D255">
            <v>1</v>
          </cell>
          <cell r="E255">
            <v>13.469099999999999</v>
          </cell>
          <cell r="F255">
            <v>13.46</v>
          </cell>
        </row>
        <row r="256">
          <cell r="A256" t="str">
            <v>001.06.00040</v>
          </cell>
          <cell r="B256" t="str">
            <v>Execução de impermeabilização c/ argamassa de cimento e areia c/ 2.00 cm de espessura preparada c/ solução dee sika 1 e água no traço 1:10</v>
          </cell>
          <cell r="C256" t="str">
            <v>M2</v>
          </cell>
          <cell r="D256">
            <v>1</v>
          </cell>
          <cell r="E256">
            <v>13.5601</v>
          </cell>
          <cell r="F256">
            <v>13.56</v>
          </cell>
        </row>
        <row r="257">
          <cell r="A257" t="str">
            <v>001.06.00060</v>
          </cell>
          <cell r="B257" t="str">
            <v>Execução de impermeabilização c/argamassa de cimento e areia 1:3 a 2.00 cm espessura c/ adição de 2.00 kg de vedacit por saco de cimento</v>
          </cell>
          <cell r="C257" t="str">
            <v>M2</v>
          </cell>
          <cell r="D257">
            <v>1</v>
          </cell>
          <cell r="E257">
            <v>15.2624</v>
          </cell>
          <cell r="F257">
            <v>15.26</v>
          </cell>
        </row>
        <row r="258">
          <cell r="A258" t="str">
            <v>001.06.00080</v>
          </cell>
          <cell r="B258" t="str">
            <v>Execução de impermeabilização externa de reservatório c/tinta asfáltica</v>
          </cell>
          <cell r="C258" t="str">
            <v>M2</v>
          </cell>
          <cell r="D258">
            <v>1</v>
          </cell>
          <cell r="E258">
            <v>3.0091999999999999</v>
          </cell>
          <cell r="F258">
            <v>3</v>
          </cell>
        </row>
        <row r="259">
          <cell r="A259" t="str">
            <v>001.06.00100</v>
          </cell>
          <cell r="B259" t="str">
            <v>Execução de pintura c/neutrol 45 c/ 02 demãos</v>
          </cell>
          <cell r="C259" t="str">
            <v>M2</v>
          </cell>
          <cell r="D259">
            <v>1</v>
          </cell>
          <cell r="E259">
            <v>3.8201000000000001</v>
          </cell>
          <cell r="F259">
            <v>3.82</v>
          </cell>
        </row>
        <row r="260">
          <cell r="A260" t="str">
            <v>001.06.00120</v>
          </cell>
          <cell r="B260" t="str">
            <v>Execução de impermeabilização de paredes do sub-solo</v>
          </cell>
          <cell r="C260" t="str">
            <v>M2</v>
          </cell>
          <cell r="D260">
            <v>1</v>
          </cell>
          <cell r="E260">
            <v>18.6096</v>
          </cell>
          <cell r="F260">
            <v>18.600000000000001</v>
          </cell>
        </row>
        <row r="261">
          <cell r="A261" t="str">
            <v>001.06.00140</v>
          </cell>
          <cell r="B261" t="str">
            <v>Execução de imunização de forro de madeira c/óleo de linhaça 02 demãos</v>
          </cell>
          <cell r="C261" t="str">
            <v>M2</v>
          </cell>
          <cell r="D261">
            <v>1</v>
          </cell>
          <cell r="E261">
            <v>2.5908000000000002</v>
          </cell>
          <cell r="F261">
            <v>2.59</v>
          </cell>
        </row>
        <row r="262">
          <cell r="A262" t="str">
            <v>001.06.00160</v>
          </cell>
          <cell r="B262" t="str">
            <v>Execução de imunização de madeiramento de cobertura ou forro de madeira com aplicação de pentox claro a uma demão</v>
          </cell>
          <cell r="C262" t="str">
            <v>M2</v>
          </cell>
          <cell r="D262">
            <v>1</v>
          </cell>
          <cell r="E262">
            <v>1.6272</v>
          </cell>
          <cell r="F262">
            <v>1.62</v>
          </cell>
        </row>
        <row r="263">
          <cell r="A263" t="str">
            <v>001.06.00180</v>
          </cell>
          <cell r="B263" t="str">
            <v>Execução de descupinização</v>
          </cell>
          <cell r="C263" t="str">
            <v>M2</v>
          </cell>
          <cell r="D263">
            <v>1</v>
          </cell>
          <cell r="E263">
            <v>0.83</v>
          </cell>
          <cell r="F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1</v>
          </cell>
          <cell r="E264">
            <v>20.7851</v>
          </cell>
          <cell r="F264">
            <v>20.78</v>
          </cell>
        </row>
        <row r="265">
          <cell r="A265" t="str">
            <v>001.06.00220</v>
          </cell>
          <cell r="B265" t="str">
            <v>Execução de impermeabilização interna de reservatório elevado para água empregando argamassa semi-flexível com cimento plimérico</v>
          </cell>
          <cell r="C265" t="str">
            <v>M2</v>
          </cell>
          <cell r="D265">
            <v>1</v>
          </cell>
          <cell r="E265">
            <v>1.1100000000000001</v>
          </cell>
          <cell r="F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1</v>
          </cell>
          <cell r="E266">
            <v>28.497</v>
          </cell>
          <cell r="F266">
            <v>28.49</v>
          </cell>
        </row>
        <row r="267">
          <cell r="A267" t="str">
            <v>001.06.00260</v>
          </cell>
          <cell r="B267" t="str">
            <v>Execução de regularização de laje com argamassa de cimento e areia 1:3 com cimento, espessura média igual a 3.00 cm</v>
          </cell>
          <cell r="C267" t="str">
            <v>M2</v>
          </cell>
          <cell r="D267">
            <v>1</v>
          </cell>
          <cell r="E267">
            <v>8.7806999999999995</v>
          </cell>
          <cell r="F267">
            <v>8.7799999999999994</v>
          </cell>
        </row>
        <row r="268">
          <cell r="A268" t="str">
            <v>001.06.00280</v>
          </cell>
          <cell r="B268" t="str">
            <v>Execução de impermeabilização de laje de cobertura com utilização de manta asfáltica poliéster 3.00 mm</v>
          </cell>
          <cell r="C268" t="str">
            <v>M2</v>
          </cell>
          <cell r="D268">
            <v>1</v>
          </cell>
          <cell r="E268">
            <v>26.46</v>
          </cell>
          <cell r="F268">
            <v>26.46</v>
          </cell>
        </row>
        <row r="269">
          <cell r="A269" t="str">
            <v>001.06.00300</v>
          </cell>
          <cell r="B269" t="str">
            <v>Execução de impermeabilização de laje de cobertura com utilização de manta asfáltica poliéster 4.00 mm</v>
          </cell>
          <cell r="C269" t="str">
            <v>M2</v>
          </cell>
          <cell r="D269">
            <v>1</v>
          </cell>
          <cell r="E269">
            <v>28.497</v>
          </cell>
          <cell r="F269">
            <v>28.49</v>
          </cell>
        </row>
        <row r="270">
          <cell r="A270" t="str">
            <v>001.06.00320</v>
          </cell>
          <cell r="B270" t="str">
            <v>Execução de proteção mecânica com argamassa de cimento e areia 1:3,espessura 2.00 cm</v>
          </cell>
          <cell r="C270" t="str">
            <v>M2</v>
          </cell>
          <cell r="D270">
            <v>1</v>
          </cell>
          <cell r="E270">
            <v>6.1849999999999996</v>
          </cell>
          <cell r="F270">
            <v>6.18</v>
          </cell>
        </row>
        <row r="271">
          <cell r="A271" t="str">
            <v>001.07</v>
          </cell>
          <cell r="B271" t="str">
            <v>ALVENARIA</v>
          </cell>
          <cell r="E271">
            <v>2439.0583999999999</v>
          </cell>
        </row>
        <row r="272">
          <cell r="A272" t="str">
            <v>001.07.00020</v>
          </cell>
          <cell r="B272" t="str">
            <v>Execução de alvenaria de elevação c/ tijolo maciço assente c/ argamassa mista de cimento cal e areia no traço 1:2:8 de de 1 vez</v>
          </cell>
          <cell r="C272" t="str">
            <v>M2</v>
          </cell>
          <cell r="D272">
            <v>1</v>
          </cell>
          <cell r="E272">
            <v>52.343400000000003</v>
          </cell>
          <cell r="F272">
            <v>52.34</v>
          </cell>
        </row>
        <row r="273">
          <cell r="A273" t="str">
            <v>001.07.00040</v>
          </cell>
          <cell r="B273" t="str">
            <v>Execução de alvenaria de elevação c/ tijolo maciço assente c/ argamassa mista de cimento cal e areia no traço 1:2:8 de de 1/2 vez</v>
          </cell>
          <cell r="C273" t="str">
            <v>M2</v>
          </cell>
          <cell r="D273">
            <v>1</v>
          </cell>
          <cell r="E273">
            <v>29.4984</v>
          </cell>
          <cell r="F273">
            <v>29.49</v>
          </cell>
        </row>
        <row r="274">
          <cell r="A274" t="str">
            <v>001.07.00060</v>
          </cell>
          <cell r="B274" t="str">
            <v>Execução de alvenaria de elevação de tijolo maciço assente c/ argamassa mista 1:4:12 de 1.5 vez</v>
          </cell>
          <cell r="C274" t="str">
            <v>M2</v>
          </cell>
          <cell r="D274">
            <v>1</v>
          </cell>
          <cell r="E274">
            <v>65.255200000000002</v>
          </cell>
          <cell r="F274">
            <v>65.25</v>
          </cell>
        </row>
        <row r="275">
          <cell r="A275" t="str">
            <v>001.07.00080</v>
          </cell>
          <cell r="B275" t="str">
            <v>Execução de alvenaria de elevação de tijolo maciço assente c/ argamassa mista 1:4:12 de 1 vez</v>
          </cell>
          <cell r="C275" t="str">
            <v>M2</v>
          </cell>
          <cell r="D275">
            <v>1</v>
          </cell>
          <cell r="E275">
            <v>47.638300000000001</v>
          </cell>
          <cell r="F275">
            <v>47.63</v>
          </cell>
        </row>
        <row r="276">
          <cell r="A276" t="str">
            <v>001.07.00100</v>
          </cell>
          <cell r="B276" t="str">
            <v>Execução de alvenaria de elevação c/ tijolo maciço assente c/ argamassa mista de cimento cal e areia no traço 1:2:8 de de 1/4 vez</v>
          </cell>
          <cell r="C276" t="str">
            <v>M2</v>
          </cell>
          <cell r="D276">
            <v>1</v>
          </cell>
          <cell r="E276">
            <v>15.575100000000001</v>
          </cell>
          <cell r="F276">
            <v>15.57</v>
          </cell>
        </row>
        <row r="277">
          <cell r="A277" t="str">
            <v>001.07.00120</v>
          </cell>
          <cell r="B277" t="str">
            <v>Execução de alvenaria de elevação de tijolo maciço assente c/ argamassa mista 1:4:12 de 1/2 vez</v>
          </cell>
          <cell r="C277" t="str">
            <v>M2</v>
          </cell>
          <cell r="D277">
            <v>1</v>
          </cell>
          <cell r="E277">
            <v>26.292000000000002</v>
          </cell>
          <cell r="F277">
            <v>26.29</v>
          </cell>
        </row>
        <row r="278">
          <cell r="A278" t="str">
            <v>001.07.00140</v>
          </cell>
          <cell r="B278" t="str">
            <v>Execução de alvenaria de tijolo maciço assente c/ argamassa de cimento e areia no traço 1:4 de 1 vez</v>
          </cell>
          <cell r="C278" t="str">
            <v>M2</v>
          </cell>
          <cell r="D278">
            <v>1</v>
          </cell>
          <cell r="E278">
            <v>53.093899999999998</v>
          </cell>
          <cell r="F278">
            <v>53.09</v>
          </cell>
        </row>
        <row r="279">
          <cell r="A279" t="str">
            <v>001.07.00160</v>
          </cell>
          <cell r="B279" t="str">
            <v>Execução de alvenaria de tijolo maciço assente c/ argamassa de cimento e areia no traço 1:4 de 1/2 vez</v>
          </cell>
          <cell r="C279" t="str">
            <v>M2</v>
          </cell>
          <cell r="D279">
            <v>1</v>
          </cell>
          <cell r="E279">
            <v>28.828900000000001</v>
          </cell>
          <cell r="F279">
            <v>28.82</v>
          </cell>
        </row>
        <row r="280">
          <cell r="A280" t="str">
            <v>001.07.00180</v>
          </cell>
          <cell r="B280" t="str">
            <v>Execução de alvenaria de tijolo maciço assente c/ argamassa de cimento e areia no traço 1:4 de 1/4 vez</v>
          </cell>
          <cell r="C280" t="str">
            <v>M2</v>
          </cell>
          <cell r="D280">
            <v>1</v>
          </cell>
          <cell r="E280">
            <v>16.865300000000001</v>
          </cell>
          <cell r="F280">
            <v>16.86</v>
          </cell>
        </row>
        <row r="281">
          <cell r="A281" t="str">
            <v>001.07.00200</v>
          </cell>
          <cell r="B281" t="str">
            <v>Execução de alvenaria de elevação de tijolo maciço assente c/ argamassa de cimento e areia no traço 1:3 de 1 vez</v>
          </cell>
          <cell r="C281" t="str">
            <v>M2</v>
          </cell>
          <cell r="D281">
            <v>1</v>
          </cell>
          <cell r="E281">
            <v>54.7</v>
          </cell>
          <cell r="F281">
            <v>54.7</v>
          </cell>
        </row>
        <row r="282">
          <cell r="A282" t="str">
            <v>001.07.00220</v>
          </cell>
          <cell r="B282" t="str">
            <v>Execução de alvenaria de elevação de tijolo maciço assente c/ argamassa de cimento e areia no traço 1:3 de 1/2 vez</v>
          </cell>
          <cell r="C282" t="str">
            <v>M2</v>
          </cell>
          <cell r="D282">
            <v>1</v>
          </cell>
          <cell r="E282">
            <v>30.966200000000001</v>
          </cell>
          <cell r="F282">
            <v>30.96</v>
          </cell>
        </row>
        <row r="283">
          <cell r="A283" t="str">
            <v>001.07.00240</v>
          </cell>
          <cell r="B283" t="str">
            <v>Execução de alvenaria de elevação de tijolo maciço assente c/ argamassa de cimento e areia no traço 1:3 de 1/4 vez</v>
          </cell>
          <cell r="C283" t="str">
            <v>M2</v>
          </cell>
          <cell r="D283">
            <v>1</v>
          </cell>
          <cell r="E283">
            <v>16.434699999999999</v>
          </cell>
          <cell r="F283">
            <v>16.43</v>
          </cell>
        </row>
        <row r="284">
          <cell r="A284" t="str">
            <v>001.07.00260</v>
          </cell>
          <cell r="B284" t="str">
            <v>Execução de alvenaria de elevação de tijolo maciço assente c/ argamassa de cal e areia no traço de 1:4 de 1 vez</v>
          </cell>
          <cell r="C284" t="str">
            <v>M2</v>
          </cell>
          <cell r="D284">
            <v>1</v>
          </cell>
          <cell r="E284">
            <v>48.646900000000002</v>
          </cell>
          <cell r="F284">
            <v>48.64</v>
          </cell>
        </row>
        <row r="285">
          <cell r="A285" t="str">
            <v>001.07.00280</v>
          </cell>
          <cell r="B285" t="str">
            <v>Execução de alvenaria de elevação de tijolo maciço assente c/ argamassa de cal e areia no traço de 1:4 de 1/2 vez</v>
          </cell>
          <cell r="C285" t="str">
            <v>M2</v>
          </cell>
          <cell r="D285">
            <v>1</v>
          </cell>
          <cell r="E285">
            <v>27.0809</v>
          </cell>
          <cell r="F285">
            <v>27.08</v>
          </cell>
        </row>
        <row r="286">
          <cell r="A286" t="str">
            <v>001.07.00300</v>
          </cell>
          <cell r="B286" t="str">
            <v>Execução de alvenaria de elevação de tijolo maciço assente c/ argamassa de cal e areia no traço de 1:4 de 1/4 vez</v>
          </cell>
          <cell r="C286" t="str">
            <v>M2</v>
          </cell>
          <cell r="D286">
            <v>1</v>
          </cell>
          <cell r="E286">
            <v>14.565300000000001</v>
          </cell>
          <cell r="F286">
            <v>14.56</v>
          </cell>
        </row>
        <row r="287">
          <cell r="A287" t="str">
            <v>001.07.00320</v>
          </cell>
          <cell r="B287" t="str">
            <v>Execução de alvenaria aparente de tijolo cerâmico c/ 18 furos assente c/ argamassa de cimento e areia no traço 1:2:8 de 1 vez</v>
          </cell>
          <cell r="C287" t="str">
            <v>M2</v>
          </cell>
          <cell r="D287">
            <v>1</v>
          </cell>
          <cell r="E287">
            <v>90.770200000000003</v>
          </cell>
          <cell r="F287">
            <v>90.77</v>
          </cell>
        </row>
        <row r="288">
          <cell r="A288" t="str">
            <v>001.07.00340</v>
          </cell>
          <cell r="B288" t="str">
            <v>Execução de alvenaria aparente de tijolo cerâmico c/ 18 furos assente c/ argamassa de cimento e areia no traço 1:2:8 de 1/2 vez</v>
          </cell>
          <cell r="C288" t="str">
            <v>M2</v>
          </cell>
          <cell r="D288">
            <v>1</v>
          </cell>
          <cell r="E288">
            <v>32.519199999999998</v>
          </cell>
          <cell r="F288">
            <v>32.51</v>
          </cell>
        </row>
        <row r="289">
          <cell r="A289" t="str">
            <v>001.07.00360</v>
          </cell>
          <cell r="B289" t="str">
            <v>Execução de alvenaria aparente de tijolos cerâmicos c/ 18 furos assente c/ argamassa mista 1:4:12 de 1 vez</v>
          </cell>
          <cell r="C289" t="str">
            <v>M2</v>
          </cell>
          <cell r="D289">
            <v>1</v>
          </cell>
          <cell r="E289">
            <v>87.386300000000006</v>
          </cell>
          <cell r="F289">
            <v>87.38</v>
          </cell>
        </row>
        <row r="290">
          <cell r="A290" t="str">
            <v>001.07.00380</v>
          </cell>
          <cell r="B290" t="str">
            <v>Execução de alvenaria aparente de tijolos cerâmicos c/ 18 furos assente c/ argamassa mista 1:4:12 de 1/2 vez</v>
          </cell>
          <cell r="C290" t="str">
            <v>M2</v>
          </cell>
          <cell r="D290">
            <v>1</v>
          </cell>
          <cell r="E290">
            <v>48.89</v>
          </cell>
          <cell r="F290">
            <v>48.89</v>
          </cell>
        </row>
        <row r="291">
          <cell r="A291" t="str">
            <v>001.07.00400</v>
          </cell>
          <cell r="B291" t="str">
            <v>Execução de alvenaria de elevação c/ tijolo cerâmico de 8 furos assente c/ argamassa mista 1:4:12 de 1 vez</v>
          </cell>
          <cell r="C291" t="str">
            <v>M2</v>
          </cell>
          <cell r="D291">
            <v>1</v>
          </cell>
          <cell r="E291">
            <v>30.700700000000001</v>
          </cell>
          <cell r="F291">
            <v>30.7</v>
          </cell>
        </row>
        <row r="292">
          <cell r="A292" t="str">
            <v>001.07.00420</v>
          </cell>
          <cell r="B292" t="str">
            <v>Execução de alvenaria de elevação c/ tijolo cerâmico de 8 furos assente c/ argamassa mista 1:4:12 de 1/2 vez</v>
          </cell>
          <cell r="C292" t="str">
            <v>M2</v>
          </cell>
          <cell r="D292">
            <v>1</v>
          </cell>
          <cell r="E292">
            <v>16.331399999999999</v>
          </cell>
          <cell r="F292">
            <v>16.329999999999998</v>
          </cell>
        </row>
        <row r="293">
          <cell r="A293" t="str">
            <v>001.07.00440</v>
          </cell>
          <cell r="B293" t="str">
            <v>Execução de alvenaria de elevação c/ tijolo cerâmico de 8 furos assente c/ argamassa mista 1:2:8 de 1 vez</v>
          </cell>
          <cell r="C293" t="str">
            <v>M2</v>
          </cell>
          <cell r="D293">
            <v>1</v>
          </cell>
          <cell r="E293">
            <v>29.985499999999998</v>
          </cell>
          <cell r="F293">
            <v>29.98</v>
          </cell>
        </row>
        <row r="294">
          <cell r="A294" t="str">
            <v>001.07.00460</v>
          </cell>
          <cell r="B294" t="str">
            <v>Execução de alvenaria de elevação c/ tijolo cerâmico de 8 furos assente c/ argamassa mista 1:2:8 de 1/2 vez</v>
          </cell>
          <cell r="C294" t="str">
            <v>M2</v>
          </cell>
          <cell r="D294">
            <v>1</v>
          </cell>
          <cell r="E294">
            <v>16.552299999999999</v>
          </cell>
          <cell r="F294">
            <v>16.55</v>
          </cell>
        </row>
        <row r="295">
          <cell r="A295" t="str">
            <v>001.07.00480</v>
          </cell>
          <cell r="B295" t="str">
            <v>Execução de parede sanduíche usando de cada lado alvenaria de 1/2 vez de tijolo maciço assente com argamassa mista 1:4:12 e sanduíche de concreto na espessura de 0.5 m no traço de 1:2.5:3 com malha de 3/4 cada 10cm nos sentidos executados da seguinte fo</v>
          </cell>
          <cell r="C295" t="str">
            <v>M2</v>
          </cell>
          <cell r="D295">
            <v>1</v>
          </cell>
          <cell r="E295">
            <v>80.953699999999998</v>
          </cell>
          <cell r="F295">
            <v>80.95</v>
          </cell>
        </row>
        <row r="296">
          <cell r="A296" t="str">
            <v>001.07.00500</v>
          </cell>
          <cell r="B296" t="str">
            <v>Execução de elemento vazado de concreto assente c/ argamassa de cimento e areia peneirada no traço 1:3</v>
          </cell>
          <cell r="C296" t="str">
            <v>M2</v>
          </cell>
          <cell r="D296">
            <v>1</v>
          </cell>
          <cell r="E296">
            <v>68.025300000000001</v>
          </cell>
          <cell r="F296">
            <v>68.02</v>
          </cell>
        </row>
        <row r="297">
          <cell r="A297" t="str">
            <v>001.07.00520</v>
          </cell>
          <cell r="B297" t="str">
            <v>Execução de elemento vazado de cerâmica assente c/ argamassa de cimento e areia peneirada no traço 1:3</v>
          </cell>
          <cell r="C297" t="str">
            <v>M2</v>
          </cell>
          <cell r="D297">
            <v>1</v>
          </cell>
          <cell r="E297">
            <v>15.2849</v>
          </cell>
          <cell r="F297">
            <v>15.28</v>
          </cell>
        </row>
        <row r="298">
          <cell r="A298" t="str">
            <v>001.07.00540</v>
          </cell>
          <cell r="B298" t="str">
            <v>Execução de alvenaria aparente com tijolos cerâmicos de 6 furos assente c/ argamassa 1:2:8 de 1 vez (15cm)</v>
          </cell>
          <cell r="C298" t="str">
            <v>M2</v>
          </cell>
          <cell r="D298">
            <v>1</v>
          </cell>
          <cell r="E298">
            <v>36.090899999999998</v>
          </cell>
          <cell r="F298">
            <v>36.090000000000003</v>
          </cell>
        </row>
        <row r="299">
          <cell r="A299" t="str">
            <v>001.07.00560</v>
          </cell>
          <cell r="B299" t="str">
            <v>Execução de alvenaria com tijolos cerâmicos de 6 furos assente com argamassa 1:2:8, aparente de um lado e revestido do outro lado, em chapisco de cimento e areia 1:3, e reboco paulista usando argamassa mista 1:4/12 com 25mm de espessura - de 1 vez  17,5</v>
          </cell>
          <cell r="C299" t="str">
            <v>M2</v>
          </cell>
          <cell r="D299">
            <v>1</v>
          </cell>
          <cell r="E299">
            <v>47.342500000000001</v>
          </cell>
          <cell r="F299">
            <v>47.34</v>
          </cell>
        </row>
        <row r="300">
          <cell r="A300" t="str">
            <v>001.07.00565</v>
          </cell>
          <cell r="B300" t="str">
            <v>Alvenaria de Vedação Com Bloco de Concreto, Juntas de 10 mm Com Argamassa Mista de Cimento, Cal Hidratada e Areia Sem Peneirar no traço 1:0,50:8 dim. 11,50x19x39 cm</v>
          </cell>
          <cell r="C300" t="str">
            <v>m2</v>
          </cell>
          <cell r="D300">
            <v>1</v>
          </cell>
          <cell r="E300">
            <v>14.8117</v>
          </cell>
          <cell r="F300">
            <v>14.81</v>
          </cell>
        </row>
        <row r="301">
          <cell r="A301" t="str">
            <v>001.07.00566</v>
          </cell>
          <cell r="B301" t="str">
            <v>Alvenaria de Vedação Com Bloco de Concreto, Juntas de 10 mm Com Argamassa Mista de Cimento, Cal Hidratada e Areia Sem Peneirar no traço 1:0,50:8 dim. 14x19x39 cm</v>
          </cell>
          <cell r="C301" t="str">
            <v>m2</v>
          </cell>
          <cell r="D301">
            <v>1</v>
          </cell>
          <cell r="E301">
            <v>19.460799999999999</v>
          </cell>
          <cell r="F301">
            <v>19.46</v>
          </cell>
        </row>
        <row r="302">
          <cell r="A302" t="str">
            <v>001.07.00567</v>
          </cell>
          <cell r="B302" t="str">
            <v>Alvenaria de Vedação Com Bloco de Concreto, Juntas de 10 mm Com Argamassa Mista de Cimento, Cal Hidratada e Areia Sem Peneirar no traço 1:0,50:8 dim. 19x19x39 cm</v>
          </cell>
          <cell r="C302" t="str">
            <v>m2</v>
          </cell>
          <cell r="D302">
            <v>1</v>
          </cell>
          <cell r="E302">
            <v>24.355899999999998</v>
          </cell>
          <cell r="F302">
            <v>24.35</v>
          </cell>
        </row>
        <row r="303">
          <cell r="A303" t="str">
            <v>001.07.00570</v>
          </cell>
          <cell r="B303" t="str">
            <v>Alvenaria Estrutural Com Bloco de Concreto, Juntas de 10 mm Com Argamassa Mista de Cimento, Cal Hidratada e Areia Sem Peneirar no traço 1:0,25:6 dim. 14x19x39 cm</v>
          </cell>
          <cell r="C303" t="str">
            <v>m2</v>
          </cell>
          <cell r="D303">
            <v>1</v>
          </cell>
          <cell r="E303">
            <v>22.067</v>
          </cell>
          <cell r="F303">
            <v>22.06</v>
          </cell>
        </row>
        <row r="304">
          <cell r="A304" t="str">
            <v>001.07.00571</v>
          </cell>
          <cell r="B304" t="str">
            <v>Alvenaria Estrutural Com Bloco de Concreto, Juntas de 10 mm Com Argamassa Mista de Cimento, Cal Hidratada e Areia Sem Peneirar no traço 1:0,25:6 dim. 19x19x39 cm</v>
          </cell>
          <cell r="C304" t="str">
            <v>m2</v>
          </cell>
          <cell r="D304">
            <v>1</v>
          </cell>
          <cell r="E304">
            <v>28.377099999999999</v>
          </cell>
          <cell r="F304">
            <v>28.37</v>
          </cell>
        </row>
        <row r="305">
          <cell r="A305" t="str">
            <v>001.07.00600</v>
          </cell>
          <cell r="B305" t="str">
            <v>Fornecimento e instalação de divisória de granilite para sanitários assentada com argamassa de cimento e areia 1:3</v>
          </cell>
          <cell r="C305" t="str">
            <v>M2</v>
          </cell>
          <cell r="D305">
            <v>1</v>
          </cell>
          <cell r="E305">
            <v>118.5014</v>
          </cell>
          <cell r="F305">
            <v>118.5</v>
          </cell>
        </row>
        <row r="306">
          <cell r="A306" t="str">
            <v>001.07.00620</v>
          </cell>
          <cell r="B306" t="str">
            <v>Fornecimento e instalação de divisória p/ banheiro em ardosia polida natural cor preta tipo on c/ resinex</v>
          </cell>
          <cell r="C306" t="str">
            <v>M2</v>
          </cell>
          <cell r="D306">
            <v>1</v>
          </cell>
          <cell r="E306">
            <v>150.77010000000001</v>
          </cell>
          <cell r="F306">
            <v>150.77000000000001</v>
          </cell>
        </row>
        <row r="307">
          <cell r="A307" t="str">
            <v>001.07.00630</v>
          </cell>
          <cell r="B307" t="str">
            <v>Fornecimento e instalação de divisória p/ banheiro em granito polido, assente com argamassa,  na cor cinza.</v>
          </cell>
          <cell r="C307" t="str">
            <v>m2</v>
          </cell>
          <cell r="D307">
            <v>1</v>
          </cell>
          <cell r="E307">
            <v>156.3185</v>
          </cell>
          <cell r="F307">
            <v>156.31</v>
          </cell>
        </row>
        <row r="308">
          <cell r="A308" t="str">
            <v>001.07.00640</v>
          </cell>
          <cell r="B308" t="str">
            <v>Execução de alvenaria de tijolo cerâmico 8 furos assente com argamassa mista 1:4:12, inclusive revestimento, chapisco de cimento e areia 1:3, reboco paulista usando argamassa de cimento, cal e areia no traço 1:4:12, ambos os lados de 1/2 vez</v>
          </cell>
          <cell r="C308" t="str">
            <v>M2</v>
          </cell>
          <cell r="D308">
            <v>1</v>
          </cell>
          <cell r="E308">
            <v>42.181800000000003</v>
          </cell>
          <cell r="F308">
            <v>42.18</v>
          </cell>
        </row>
        <row r="309">
          <cell r="A309" t="str">
            <v>001.07.00660</v>
          </cell>
          <cell r="B309" t="str">
            <v>Execução de alvenaria de elevação em tijolos cerâmicos com 21 furos, aparente dos dois lados, assente com argamassa mista 1:4:12 de 1/2 vez</v>
          </cell>
          <cell r="C309" t="str">
            <v>M2</v>
          </cell>
          <cell r="D309">
            <v>1</v>
          </cell>
          <cell r="E309">
            <v>136.9442</v>
          </cell>
          <cell r="F309">
            <v>136.94</v>
          </cell>
        </row>
        <row r="310">
          <cell r="A310" t="str">
            <v>001.07.00680</v>
          </cell>
          <cell r="B310" t="str">
            <v>Execução de alvenaria de elevação em tijolos cerâmicos de 21 furos, aparente de um lado e revestido do outro lado por chapisco de cimento e areia 1:3, e, reboco paulista usando argamassa mista 1:4:12 com 25 mm de espessura de 1/2 vez</v>
          </cell>
          <cell r="C310" t="str">
            <v>M2</v>
          </cell>
          <cell r="D310">
            <v>1</v>
          </cell>
          <cell r="E310">
            <v>61.840400000000002</v>
          </cell>
          <cell r="F310">
            <v>61.84</v>
          </cell>
        </row>
        <row r="311">
          <cell r="A311" t="str">
            <v>001.07.00700</v>
          </cell>
          <cell r="B311" t="str">
            <v>Alvenaria em placas de concreto armado pré-moldado e=3,5cm</v>
          </cell>
          <cell r="C311" t="str">
            <v>M2</v>
          </cell>
          <cell r="D311">
            <v>1</v>
          </cell>
          <cell r="E311">
            <v>16.555800000000001</v>
          </cell>
          <cell r="F311">
            <v>16.55</v>
          </cell>
        </row>
        <row r="312">
          <cell r="A312" t="str">
            <v>001.07.00720</v>
          </cell>
          <cell r="B312" t="str">
            <v>Reparo de trincas ou rachaduras em alvenaria de tijolo com ferros transversais e posteriormente refazer o acabamento conforme revestimento existente</v>
          </cell>
          <cell r="C312" t="str">
            <v>M</v>
          </cell>
          <cell r="D312">
            <v>1</v>
          </cell>
          <cell r="E312">
            <v>8.7175999999999991</v>
          </cell>
          <cell r="F312">
            <v>8.7100000000000009</v>
          </cell>
        </row>
        <row r="313">
          <cell r="A313" t="str">
            <v>001.07.00740</v>
          </cell>
          <cell r="B313" t="str">
            <v>Verga, contra-verga ou pilar de concreto armado, incluindo concreto, forma e ferragem com concreto 13,5 mpa (300kg. cim/m3)</v>
          </cell>
          <cell r="C313" t="str">
            <v>M3</v>
          </cell>
          <cell r="D313">
            <v>1</v>
          </cell>
          <cell r="E313">
            <v>509.53870000000001</v>
          </cell>
          <cell r="F313">
            <v>509.53</v>
          </cell>
        </row>
        <row r="314">
          <cell r="A314" t="str">
            <v>001.08</v>
          </cell>
          <cell r="B314" t="str">
            <v>COBERTURA</v>
          </cell>
          <cell r="E314">
            <v>1792.4066</v>
          </cell>
        </row>
        <row r="315">
          <cell r="A315" t="str">
            <v>001.08.00020</v>
          </cell>
          <cell r="B315" t="str">
            <v>Execução de madeiramento comum para telhado, constituído de tesouras, terças, caibros, ripas e contraventamentos p/ cobertura com telha de barro ou cerâmica de 3 a 7 m de vão</v>
          </cell>
          <cell r="C315" t="str">
            <v>M2</v>
          </cell>
          <cell r="D315">
            <v>1</v>
          </cell>
          <cell r="E315">
            <v>26.2806</v>
          </cell>
          <cell r="F315">
            <v>26.28</v>
          </cell>
        </row>
        <row r="316">
          <cell r="A316" t="str">
            <v>001.08.00040</v>
          </cell>
          <cell r="B316" t="str">
            <v>Execução de madeiramento comum para telhado constituído de tesouras, terças, caibros, ripas e contraventamentos p/ cobertura com telha de barro ou cerâmica de 7 a 10 m de vão</v>
          </cell>
          <cell r="C316" t="str">
            <v>M2</v>
          </cell>
          <cell r="D316">
            <v>1</v>
          </cell>
          <cell r="E316">
            <v>30.045200000000001</v>
          </cell>
          <cell r="F316">
            <v>30.04</v>
          </cell>
        </row>
        <row r="317">
          <cell r="A317" t="str">
            <v>001.08.00060</v>
          </cell>
          <cell r="B317" t="str">
            <v>Execução de madeiramento comum para telhado constituído de tesouras, terças, caibros, ripas e contraventamentos p/ cobertura com telha de barro ou cerâmica de 10 a 13 m de vão</v>
          </cell>
          <cell r="C317" t="str">
            <v>M2</v>
          </cell>
          <cell r="D317">
            <v>1</v>
          </cell>
          <cell r="E317">
            <v>34.241500000000002</v>
          </cell>
          <cell r="F317">
            <v>34.24</v>
          </cell>
        </row>
        <row r="318">
          <cell r="A318" t="str">
            <v>001.08.00080</v>
          </cell>
          <cell r="B318" t="str">
            <v>Execução de estrutura de madeira para telhado, c/ distância entre tesouras 4.00 m, 02 águas, p/ cobertura c/ chapa ondulada de c.a. ou alumínio, com 10 m de vão</v>
          </cell>
          <cell r="C318" t="str">
            <v>M2</v>
          </cell>
          <cell r="D318">
            <v>1</v>
          </cell>
          <cell r="E318">
            <v>19.348199999999999</v>
          </cell>
          <cell r="F318">
            <v>19.34</v>
          </cell>
        </row>
        <row r="319">
          <cell r="A319" t="str">
            <v>001.08.00100</v>
          </cell>
          <cell r="B319" t="str">
            <v>Execução de estrutura de madeira para telhado, c/ distância entre tesouras 4.00 m, 02 águas, p/ cobertura c/ chapa ondulada de c.a. ou alumínio, com 15 m de vão</v>
          </cell>
          <cell r="C319" t="str">
            <v>M2</v>
          </cell>
          <cell r="D319">
            <v>1</v>
          </cell>
          <cell r="E319">
            <v>23.051100000000002</v>
          </cell>
          <cell r="F319">
            <v>23.05</v>
          </cell>
        </row>
        <row r="320">
          <cell r="A320" t="str">
            <v>001.08.00120</v>
          </cell>
          <cell r="B320" t="str">
            <v>Execução de estrutura de madeira para telhado, c/ distância entre tesouras 4.00 m, 02 águas, p/ cobertura c/ chapa ondulada de c.a. ou alumínio, com 20 m de vão</v>
          </cell>
          <cell r="C320" t="str">
            <v>M2</v>
          </cell>
          <cell r="D320">
            <v>1</v>
          </cell>
          <cell r="E320">
            <v>29.010400000000001</v>
          </cell>
          <cell r="F320">
            <v>29.01</v>
          </cell>
        </row>
        <row r="321">
          <cell r="A321" t="str">
            <v>001.08.00140</v>
          </cell>
          <cell r="B321" t="str">
            <v>Execução de estrutura de madeira para telhado, c/ distância entre tesouras 4.00 m, 04 águas p/ cobertura c/ chapas onduladas de c.a ou alumínio, com 10 m de vao</v>
          </cell>
          <cell r="C321" t="str">
            <v>M2</v>
          </cell>
          <cell r="D321">
            <v>1</v>
          </cell>
          <cell r="E321">
            <v>21.773499999999999</v>
          </cell>
          <cell r="F321">
            <v>21.77</v>
          </cell>
        </row>
        <row r="322">
          <cell r="A322" t="str">
            <v>001.08.00160</v>
          </cell>
          <cell r="B322" t="str">
            <v>Execução de estrutura de madeira para telhado, c/ distância entre tesouras 4.00 m, 04 águas p/ cobertura c/ chapas onduladas de c.a ou alumínio, com 15 m de vao</v>
          </cell>
          <cell r="C322" t="str">
            <v>M2</v>
          </cell>
          <cell r="D322">
            <v>1</v>
          </cell>
          <cell r="E322">
            <v>25.374500000000001</v>
          </cell>
          <cell r="F322">
            <v>25.37</v>
          </cell>
        </row>
        <row r="323">
          <cell r="A323" t="str">
            <v>001.08.00180</v>
          </cell>
          <cell r="B323" t="str">
            <v>Execução de estrutura de madeira para telhado, c/ distância entre tesouras 4.00 m, 04 águas p/ cobertura c/ chapas onduladas de c.a ou alumínio, com 20 m de vao</v>
          </cell>
          <cell r="C323" t="str">
            <v>M2</v>
          </cell>
          <cell r="D323">
            <v>1</v>
          </cell>
          <cell r="E323">
            <v>33.365099999999998</v>
          </cell>
          <cell r="F323">
            <v>33.36</v>
          </cell>
        </row>
        <row r="324">
          <cell r="A324" t="str">
            <v>001.08.00200</v>
          </cell>
          <cell r="B324" t="str">
            <v>Execução de estrutura de madeira para telhado pontaletada, apoiada sobre paredes e lajes de forro p/ telhas de barro</v>
          </cell>
          <cell r="C324" t="str">
            <v>M2</v>
          </cell>
          <cell r="D324">
            <v>1</v>
          </cell>
          <cell r="E324">
            <v>23.7986</v>
          </cell>
          <cell r="F324">
            <v>23.79</v>
          </cell>
        </row>
        <row r="325">
          <cell r="A325" t="str">
            <v>001.08.00220</v>
          </cell>
          <cell r="B325" t="str">
            <v>Execução de estrutura de madeira para telhado pontaletada, apoiada sobre paredes e lajes de forro p/telhas de c.a.ou alumínio</v>
          </cell>
          <cell r="C325" t="str">
            <v>M2</v>
          </cell>
          <cell r="D325">
            <v>1</v>
          </cell>
          <cell r="E325">
            <v>15.353</v>
          </cell>
          <cell r="F325">
            <v>15.35</v>
          </cell>
        </row>
        <row r="326">
          <cell r="A326" t="str">
            <v>001.08.00240</v>
          </cell>
          <cell r="B326" t="str">
            <v>Execução de estrutura de madeira para  telhas canalete 90 ou 43</v>
          </cell>
          <cell r="C326" t="str">
            <v>M2</v>
          </cell>
          <cell r="D326">
            <v>1</v>
          </cell>
          <cell r="E326">
            <v>7.3407999999999998</v>
          </cell>
          <cell r="F326">
            <v>7.34</v>
          </cell>
        </row>
        <row r="327">
          <cell r="A327" t="str">
            <v>001.08.00260</v>
          </cell>
          <cell r="B327" t="str">
            <v>Execução de Cobertura com telha de barro tipo tipo francesa</v>
          </cell>
          <cell r="C327" t="str">
            <v>M2</v>
          </cell>
          <cell r="D327">
            <v>1</v>
          </cell>
          <cell r="E327">
            <v>16.348500000000001</v>
          </cell>
          <cell r="F327">
            <v>16.34</v>
          </cell>
        </row>
        <row r="328">
          <cell r="A328" t="str">
            <v>001.08.00280</v>
          </cell>
          <cell r="B328" t="str">
            <v>Execução de Cobertura com telha de barro tipo colonial, empregando argamassa mista de cimento, cal hidratada e areia no traço 1:2:9</v>
          </cell>
          <cell r="C328" t="str">
            <v>M2</v>
          </cell>
          <cell r="D328">
            <v>1</v>
          </cell>
          <cell r="E328">
            <v>29.909800000000001</v>
          </cell>
          <cell r="F328">
            <v>29.9</v>
          </cell>
        </row>
        <row r="329">
          <cell r="A329" t="str">
            <v>001.08.00300</v>
          </cell>
          <cell r="B329" t="str">
            <v>Execução de Cobertura com telha tipo plan, empregando argamassa mista de cimento, cal hidratada e areia no traço 1:2:9</v>
          </cell>
          <cell r="C329" t="str">
            <v>M2</v>
          </cell>
          <cell r="D329">
            <v>1</v>
          </cell>
          <cell r="E329">
            <v>24.675000000000001</v>
          </cell>
          <cell r="F329">
            <v>24.67</v>
          </cell>
        </row>
        <row r="330">
          <cell r="A330" t="str">
            <v>001.08.00320</v>
          </cell>
          <cell r="B330" t="str">
            <v>Execução de Cobertura com telha cerâmica tipo romana</v>
          </cell>
          <cell r="C330" t="str">
            <v>M2</v>
          </cell>
          <cell r="D330">
            <v>1</v>
          </cell>
          <cell r="E330">
            <v>13.6492</v>
          </cell>
          <cell r="F330">
            <v>13.64</v>
          </cell>
        </row>
        <row r="331">
          <cell r="A331" t="str">
            <v>001.08.00340</v>
          </cell>
          <cell r="B331" t="str">
            <v>Execução de Cobertura com telha cerâmica tipo colonial</v>
          </cell>
          <cell r="C331" t="str">
            <v>M2</v>
          </cell>
          <cell r="D331">
            <v>1</v>
          </cell>
          <cell r="E331">
            <v>23.081800000000001</v>
          </cell>
          <cell r="F331">
            <v>23.08</v>
          </cell>
        </row>
        <row r="332">
          <cell r="A332" t="str">
            <v>001.08.00360</v>
          </cell>
          <cell r="B332" t="str">
            <v>Execução de Cobertura com telha cerâmica tipo "plan"</v>
          </cell>
          <cell r="C332" t="str">
            <v>M2</v>
          </cell>
          <cell r="D332">
            <v>1</v>
          </cell>
          <cell r="E332">
            <v>17.831800000000001</v>
          </cell>
          <cell r="F332">
            <v>17.829999999999998</v>
          </cell>
        </row>
        <row r="333">
          <cell r="A333" t="str">
            <v>001.08.00380</v>
          </cell>
          <cell r="B333" t="str">
            <v>Execução de Cobertura com telha ceramica tipo portuguesa</v>
          </cell>
          <cell r="C333" t="str">
            <v>M2</v>
          </cell>
          <cell r="D333">
            <v>1</v>
          </cell>
          <cell r="E333">
            <v>13.9892</v>
          </cell>
          <cell r="F333">
            <v>13.98</v>
          </cell>
        </row>
        <row r="334">
          <cell r="A334" t="str">
            <v>001.08.00400</v>
          </cell>
          <cell r="B334" t="str">
            <v>Execução de Cumeeira para telha de barro tipo francesa</v>
          </cell>
          <cell r="C334" t="str">
            <v>ML</v>
          </cell>
          <cell r="D334">
            <v>1</v>
          </cell>
          <cell r="E334">
            <v>9.5870999999999995</v>
          </cell>
          <cell r="F334">
            <v>9.58</v>
          </cell>
        </row>
        <row r="335">
          <cell r="A335" t="str">
            <v>001.08.00420</v>
          </cell>
          <cell r="B335" t="str">
            <v>Execução de Cumeeira para telha de barro tipo paulista ou colonial</v>
          </cell>
          <cell r="C335" t="str">
            <v>ML</v>
          </cell>
          <cell r="D335">
            <v>1</v>
          </cell>
          <cell r="E335">
            <v>9.5870999999999995</v>
          </cell>
          <cell r="F335">
            <v>9.58</v>
          </cell>
        </row>
        <row r="336">
          <cell r="A336" t="str">
            <v>001.08.00440</v>
          </cell>
          <cell r="B336" t="str">
            <v>Execução de Cumeeira para telha tipo romana</v>
          </cell>
          <cell r="C336" t="str">
            <v>ML</v>
          </cell>
          <cell r="D336">
            <v>1</v>
          </cell>
          <cell r="E336">
            <v>8.9870999999999999</v>
          </cell>
          <cell r="F336">
            <v>8.98</v>
          </cell>
        </row>
        <row r="337">
          <cell r="A337" t="str">
            <v>001.08.00460</v>
          </cell>
          <cell r="B337" t="str">
            <v>Execução de estrutura de madeira para casa popular em telha ceramica</v>
          </cell>
          <cell r="C337" t="str">
            <v>M2</v>
          </cell>
          <cell r="D337">
            <v>1</v>
          </cell>
          <cell r="E337">
            <v>12.240600000000001</v>
          </cell>
          <cell r="F337">
            <v>12.24</v>
          </cell>
        </row>
        <row r="338">
          <cell r="A338" t="str">
            <v>001.08.00480</v>
          </cell>
          <cell r="B338" t="str">
            <v>Fornecimento de Instalação de Cobertura com chapas onduladas de cimento amianto c/ superposição longitudinal de 140 mm e lateral de 1.5 onda, de 4 mm de espessura vogatex</v>
          </cell>
          <cell r="C338" t="str">
            <v>M2</v>
          </cell>
          <cell r="D338">
            <v>1</v>
          </cell>
          <cell r="E338">
            <v>5.0834999999999999</v>
          </cell>
          <cell r="F338">
            <v>5.08</v>
          </cell>
        </row>
        <row r="339">
          <cell r="A339" t="str">
            <v>001.08.00500</v>
          </cell>
          <cell r="B339" t="str">
            <v>Fornecimento e Instalação de Cobertura com chapas onduladas de cimento amianto c/ superposição longitudinal de 140 mm e lateral de 1.5 onda, de 5 mm de espessura tropical</v>
          </cell>
          <cell r="C339" t="str">
            <v>M2</v>
          </cell>
          <cell r="D339">
            <v>1</v>
          </cell>
          <cell r="E339">
            <v>13.3415</v>
          </cell>
          <cell r="F339">
            <v>13.34</v>
          </cell>
        </row>
        <row r="340">
          <cell r="A340" t="str">
            <v>001.08.00520</v>
          </cell>
          <cell r="B340" t="str">
            <v>Fornecimento e Instalação de Cobertura com chapas onduladas de cimento amianto  c/ superposição longitudinal de 140 mm e lateral de 1.5 onda, de 8 mm de espessura</v>
          </cell>
          <cell r="C340" t="str">
            <v>M2</v>
          </cell>
          <cell r="D340">
            <v>1</v>
          </cell>
          <cell r="E340">
            <v>23.231100000000001</v>
          </cell>
          <cell r="F340">
            <v>23.23</v>
          </cell>
        </row>
        <row r="341">
          <cell r="A341" t="str">
            <v>001.08.00540</v>
          </cell>
          <cell r="B341" t="str">
            <v>Fornecimento e Instalação de Cobertura com chapas onduladas de cimento amianto  c/ superposição longitudinal de 140mm e lateral de 1.5 onda, de 6 mm de espessura</v>
          </cell>
          <cell r="C341" t="str">
            <v>M2</v>
          </cell>
          <cell r="D341">
            <v>1</v>
          </cell>
          <cell r="E341">
            <v>18.070599999999999</v>
          </cell>
          <cell r="F341">
            <v>18.07</v>
          </cell>
        </row>
        <row r="342">
          <cell r="A342" t="str">
            <v>001.08.00560</v>
          </cell>
          <cell r="B342" t="str">
            <v>Fornecimento e Instalação de Cumeeira de cimento amianto normal p/telhas onduladas</v>
          </cell>
          <cell r="C342" t="str">
            <v>ML</v>
          </cell>
          <cell r="D342">
            <v>1</v>
          </cell>
          <cell r="E342">
            <v>27.0425</v>
          </cell>
          <cell r="F342">
            <v>27.04</v>
          </cell>
        </row>
        <row r="343">
          <cell r="A343" t="str">
            <v>001.08.00580</v>
          </cell>
          <cell r="B343" t="str">
            <v>Fornecimento e Instalação de Cumeeira de cimento amianto universal p/telhas onduladas</v>
          </cell>
          <cell r="C343" t="str">
            <v>ML</v>
          </cell>
          <cell r="D343">
            <v>1</v>
          </cell>
          <cell r="E343">
            <v>31.233499999999999</v>
          </cell>
          <cell r="F343">
            <v>31.23</v>
          </cell>
        </row>
        <row r="344">
          <cell r="A344" t="str">
            <v>001.08.00600</v>
          </cell>
          <cell r="B344" t="str">
            <v>Fornecimento e Instalação de Cumeeira de cimento amianto para canalete 90</v>
          </cell>
          <cell r="C344" t="str">
            <v>ML</v>
          </cell>
          <cell r="D344">
            <v>1</v>
          </cell>
          <cell r="E344">
            <v>30.855</v>
          </cell>
          <cell r="F344">
            <v>30.85</v>
          </cell>
        </row>
        <row r="345">
          <cell r="A345" t="str">
            <v>001.08.00620</v>
          </cell>
          <cell r="B345" t="str">
            <v>Fornecimento e Instalação de Cumeeira de cimento amianto p/canalete 49</v>
          </cell>
          <cell r="C345" t="str">
            <v>ML</v>
          </cell>
          <cell r="D345">
            <v>1</v>
          </cell>
          <cell r="E345">
            <v>30.855</v>
          </cell>
          <cell r="F345">
            <v>30.85</v>
          </cell>
        </row>
        <row r="346">
          <cell r="A346" t="str">
            <v>001.08.00640</v>
          </cell>
          <cell r="B346" t="str">
            <v>Fornecimento e Instalação de Cumeeira de cimento amianto p/ telha vogatex</v>
          </cell>
          <cell r="C346" t="str">
            <v>ML</v>
          </cell>
          <cell r="D346">
            <v>1</v>
          </cell>
          <cell r="E346">
            <v>7.2598000000000003</v>
          </cell>
          <cell r="F346">
            <v>7.25</v>
          </cell>
        </row>
        <row r="347">
          <cell r="A347" t="str">
            <v>001.08.00660</v>
          </cell>
          <cell r="B347" t="str">
            <v>Fornecimento e Instalação de Tampão de cimento aminato para canalete 90 (723x215) mm</v>
          </cell>
          <cell r="C347" t="str">
            <v>UN</v>
          </cell>
          <cell r="D347">
            <v>1</v>
          </cell>
          <cell r="E347">
            <v>20.065000000000001</v>
          </cell>
          <cell r="F347">
            <v>20.059999999999999</v>
          </cell>
        </row>
        <row r="348">
          <cell r="A348" t="str">
            <v>001.08.00680</v>
          </cell>
          <cell r="B348" t="str">
            <v>Fornecimento e Instalação de Tampão de cimento amianto para cobertura c/canalete 49</v>
          </cell>
          <cell r="C348" t="str">
            <v>M2</v>
          </cell>
          <cell r="D348">
            <v>1</v>
          </cell>
          <cell r="E348">
            <v>35.762</v>
          </cell>
          <cell r="F348">
            <v>35.76</v>
          </cell>
        </row>
        <row r="349">
          <cell r="A349" t="str">
            <v>001.08.00700</v>
          </cell>
          <cell r="B349" t="str">
            <v>Fornecimento e Instalação de Tampão de cimento amianto para cobertura c/canalete 90</v>
          </cell>
          <cell r="C349" t="str">
            <v>M2</v>
          </cell>
          <cell r="D349">
            <v>1</v>
          </cell>
          <cell r="E349">
            <v>51.271999999999998</v>
          </cell>
          <cell r="F349">
            <v>51.27</v>
          </cell>
        </row>
        <row r="350">
          <cell r="A350" t="str">
            <v>001.08.00720</v>
          </cell>
          <cell r="B350" t="str">
            <v>Fornecimento e Instalação de Placa de vedação de cimento amianto para canalete 90 (429x215) mm</v>
          </cell>
          <cell r="C350" t="str">
            <v>UN</v>
          </cell>
          <cell r="D350">
            <v>1</v>
          </cell>
          <cell r="E350">
            <v>9.8351000000000006</v>
          </cell>
          <cell r="F350">
            <v>9.83</v>
          </cell>
        </row>
        <row r="351">
          <cell r="A351" t="str">
            <v>001.08.00740</v>
          </cell>
          <cell r="B351" t="str">
            <v>Pingadeira de cimento amianto p/canalete 49</v>
          </cell>
          <cell r="C351" t="str">
            <v>ML</v>
          </cell>
          <cell r="D351">
            <v>1</v>
          </cell>
          <cell r="E351">
            <v>0.90010000000000001</v>
          </cell>
          <cell r="F351">
            <v>0.9</v>
          </cell>
        </row>
        <row r="352">
          <cell r="A352" t="str">
            <v>001.08.00760</v>
          </cell>
          <cell r="B352" t="str">
            <v>Fornecimento e Instalação de Pingadeira de cimento amianto p/canalete 90</v>
          </cell>
          <cell r="C352" t="str">
            <v>UN</v>
          </cell>
          <cell r="D352">
            <v>1</v>
          </cell>
          <cell r="E352">
            <v>1.9440999999999999</v>
          </cell>
          <cell r="F352">
            <v>1.94</v>
          </cell>
        </row>
        <row r="353">
          <cell r="A353" t="str">
            <v>001.08.00780</v>
          </cell>
          <cell r="B353" t="str">
            <v>Fornecimento e Instalação de Cobertura c/ telha ondulada de alumínio incl cumeeira com 0.5 mm de espessura</v>
          </cell>
          <cell r="C353" t="str">
            <v>M2</v>
          </cell>
          <cell r="D353">
            <v>1</v>
          </cell>
          <cell r="E353">
            <v>34.535899999999998</v>
          </cell>
          <cell r="F353">
            <v>34.53</v>
          </cell>
        </row>
        <row r="354">
          <cell r="A354" t="str">
            <v>001.08.00800</v>
          </cell>
          <cell r="B354" t="str">
            <v>Fornecimento e Instalação de Cobertura c/ telha ondulada de alumínio incl cumeeira com 0.6 mm de espessura</v>
          </cell>
          <cell r="C354" t="str">
            <v>M2</v>
          </cell>
          <cell r="D354">
            <v>1</v>
          </cell>
          <cell r="E354">
            <v>19.9999</v>
          </cell>
          <cell r="F354">
            <v>19.989999999999998</v>
          </cell>
        </row>
        <row r="355">
          <cell r="A355" t="str">
            <v>001.08.00820</v>
          </cell>
          <cell r="B355" t="str">
            <v>Fornecimento e Instalação de Cobertura c/ telha ondulada de alumínio incl cumeeira com 0.7 mm de espessura</v>
          </cell>
          <cell r="C355" t="str">
            <v>M2</v>
          </cell>
          <cell r="D355">
            <v>1</v>
          </cell>
          <cell r="E355">
            <v>45.403399999999998</v>
          </cell>
          <cell r="F355">
            <v>45.4</v>
          </cell>
        </row>
        <row r="356">
          <cell r="A356" t="str">
            <v>001.08.00840</v>
          </cell>
          <cell r="B356" t="str">
            <v>Cobertura c/ telha ondulada de alumínio incl cumeeira com 0.8 mm de espessura</v>
          </cell>
          <cell r="C356" t="str">
            <v>M2</v>
          </cell>
          <cell r="D356">
            <v>1</v>
          </cell>
          <cell r="E356">
            <v>23.2774</v>
          </cell>
          <cell r="F356">
            <v>23.27</v>
          </cell>
        </row>
        <row r="357">
          <cell r="A357" t="str">
            <v>001.08.00860</v>
          </cell>
          <cell r="B357" t="str">
            <v>Fornecimento e Instalação de Cobertura c/ telha ondulada de alumínio incl cumeeira com 0.9 mm de espessura</v>
          </cell>
          <cell r="C357" t="str">
            <v>M2</v>
          </cell>
          <cell r="D357">
            <v>1</v>
          </cell>
          <cell r="E357">
            <v>19.9999</v>
          </cell>
          <cell r="F357">
            <v>19.989999999999998</v>
          </cell>
        </row>
        <row r="358">
          <cell r="A358" t="str">
            <v>001.08.00880</v>
          </cell>
          <cell r="B358" t="str">
            <v>Fornecimento e Instalação de Cumeeira de alumínio normal</v>
          </cell>
          <cell r="C358" t="str">
            <v>ML</v>
          </cell>
          <cell r="D358">
            <v>1</v>
          </cell>
          <cell r="E358">
            <v>39.893500000000003</v>
          </cell>
          <cell r="F358">
            <v>39.89</v>
          </cell>
        </row>
        <row r="359">
          <cell r="A359" t="str">
            <v>001.08.00900</v>
          </cell>
          <cell r="B359" t="str">
            <v>Fornecimento e Instalação de Cumeeira de alumínio tipo shed</v>
          </cell>
          <cell r="C359" t="str">
            <v>ML</v>
          </cell>
          <cell r="D359">
            <v>1</v>
          </cell>
          <cell r="E359">
            <v>39.893500000000003</v>
          </cell>
          <cell r="F359">
            <v>39.89</v>
          </cell>
        </row>
        <row r="360">
          <cell r="A360" t="str">
            <v>001.08.00910</v>
          </cell>
          <cell r="B360" t="str">
            <v>Fornecimento e Instalação de Cobertura com telhas Ecológicas onduladas Feita de Material Reciclado</v>
          </cell>
          <cell r="C360" t="str">
            <v>m2</v>
          </cell>
          <cell r="D360">
            <v>1</v>
          </cell>
          <cell r="E360">
            <v>20.898900000000001</v>
          </cell>
          <cell r="F360">
            <v>20.89</v>
          </cell>
        </row>
        <row r="361">
          <cell r="A361" t="str">
            <v>001.08.00920</v>
          </cell>
          <cell r="B361" t="str">
            <v>Fornecimento e Instalação de Cobertura com telhas onduladas de poliester c/reforço de fibra de vidro</v>
          </cell>
          <cell r="C361" t="str">
            <v>M2</v>
          </cell>
          <cell r="D361">
            <v>1</v>
          </cell>
          <cell r="E361">
            <v>31.103899999999999</v>
          </cell>
          <cell r="F361">
            <v>31.1</v>
          </cell>
        </row>
        <row r="362">
          <cell r="A362" t="str">
            <v>001.08.00940</v>
          </cell>
          <cell r="B362" t="str">
            <v>Fornecimento e Instalação de Cobertura com telha de vidro tipo paulista ou colonial</v>
          </cell>
          <cell r="C362" t="str">
            <v>UN</v>
          </cell>
          <cell r="D362">
            <v>1</v>
          </cell>
          <cell r="E362">
            <v>16.726500000000001</v>
          </cell>
          <cell r="F362">
            <v>16.72</v>
          </cell>
        </row>
        <row r="363">
          <cell r="A363" t="str">
            <v>001.08.00960</v>
          </cell>
          <cell r="B363" t="str">
            <v>Fornecimento e Instalação de Cobertura com telha de vidro tipo francesa</v>
          </cell>
          <cell r="C363" t="str">
            <v>UN</v>
          </cell>
          <cell r="D363">
            <v>1</v>
          </cell>
          <cell r="E363">
            <v>16.652999999999999</v>
          </cell>
          <cell r="F363">
            <v>16.649999999999999</v>
          </cell>
        </row>
        <row r="364">
          <cell r="A364" t="str">
            <v>001.08.00980</v>
          </cell>
          <cell r="B364" t="str">
            <v>Fornecimento e Instalação de Cobertura c/telhas de cimento amianto tipo moduladas 8 mm</v>
          </cell>
          <cell r="C364" t="str">
            <v>M2</v>
          </cell>
          <cell r="D364">
            <v>1</v>
          </cell>
          <cell r="E364">
            <v>23.2928</v>
          </cell>
          <cell r="F364">
            <v>23.29</v>
          </cell>
        </row>
        <row r="365">
          <cell r="A365" t="str">
            <v>001.08.01000</v>
          </cell>
          <cell r="B365" t="str">
            <v>Fornecimento e Instalação de Cobertura telha trapezoidal de alumínio com 0,5 mm de espessura</v>
          </cell>
          <cell r="C365" t="str">
            <v>M2</v>
          </cell>
          <cell r="D365">
            <v>1</v>
          </cell>
          <cell r="E365">
            <v>29.4359</v>
          </cell>
          <cell r="F365">
            <v>29.43</v>
          </cell>
        </row>
        <row r="366">
          <cell r="A366" t="str">
            <v>001.08.01020</v>
          </cell>
          <cell r="B366" t="str">
            <v>Fornecimento e Instalação de Espigão para telha de alumínio normal</v>
          </cell>
          <cell r="C366" t="str">
            <v>ML</v>
          </cell>
          <cell r="D366">
            <v>1</v>
          </cell>
          <cell r="E366">
            <v>39.893500000000003</v>
          </cell>
          <cell r="F366">
            <v>39.89</v>
          </cell>
        </row>
        <row r="367">
          <cell r="A367" t="str">
            <v>001.08.01040</v>
          </cell>
          <cell r="B367" t="str">
            <v>Fornecimento e Instalação de Domos acrílico para iluminação diâmetro 0,80m</v>
          </cell>
          <cell r="C367" t="str">
            <v>M2</v>
          </cell>
          <cell r="D367">
            <v>1</v>
          </cell>
          <cell r="E367">
            <v>138.482</v>
          </cell>
          <cell r="F367">
            <v>138.47999999999999</v>
          </cell>
        </row>
        <row r="368">
          <cell r="A368" t="str">
            <v>001.08.01060</v>
          </cell>
          <cell r="B368" t="str">
            <v>Estrutura metálica c/ tesouras espaçadas a cada 4.00 m, para telha de alumínio ou de fibrocimento ou de cerâmica, de 15 a 20 m de vao</v>
          </cell>
          <cell r="C368" t="str">
            <v>M2</v>
          </cell>
          <cell r="D368">
            <v>1</v>
          </cell>
          <cell r="E368">
            <v>50.4</v>
          </cell>
          <cell r="F368">
            <v>50.4</v>
          </cell>
        </row>
        <row r="369">
          <cell r="A369" t="str">
            <v>001.08.01080</v>
          </cell>
          <cell r="B369" t="str">
            <v>Estrutura metálica com tesouras espaçadas a cada 4.00m, para telha de fibro cimento, alumínio ou aço galvanizado, de 20 a 25m de vao</v>
          </cell>
          <cell r="C369" t="str">
            <v>M2</v>
          </cell>
          <cell r="D369">
            <v>1</v>
          </cell>
          <cell r="E369">
            <v>50.4</v>
          </cell>
          <cell r="F369">
            <v>50.4</v>
          </cell>
        </row>
        <row r="370">
          <cell r="A370" t="str">
            <v>001.08.01100</v>
          </cell>
          <cell r="B370" t="str">
            <v>Estrutura metálica com tesouras espaçadas a cada 4.00m, para telhas de pvc, alumínio ou aço galvanizado de 25 a 30 m de vao</v>
          </cell>
          <cell r="C370" t="str">
            <v>M2</v>
          </cell>
          <cell r="D370">
            <v>1</v>
          </cell>
          <cell r="E370">
            <v>50.4</v>
          </cell>
          <cell r="F370">
            <v>50.4</v>
          </cell>
        </row>
        <row r="371">
          <cell r="A371" t="str">
            <v>001.08.01120</v>
          </cell>
          <cell r="B371" t="str">
            <v>Fornecimento e Instalação de Cobertura com telha de aço galvanizado trapezoidal com 0.43mm de espessura</v>
          </cell>
          <cell r="C371" t="str">
            <v>M2</v>
          </cell>
          <cell r="D371">
            <v>1</v>
          </cell>
          <cell r="E371">
            <v>24.0916</v>
          </cell>
          <cell r="F371">
            <v>24.09</v>
          </cell>
        </row>
        <row r="372">
          <cell r="A372" t="str">
            <v>001.08.01140</v>
          </cell>
          <cell r="B372" t="str">
            <v>Fornecimento e Instalação de Cobertura com telha trapezoidal de aço pré-pintada perkron upk - 25/1025 e=0,5mm</v>
          </cell>
          <cell r="C372" t="str">
            <v>M2</v>
          </cell>
          <cell r="D372">
            <v>1</v>
          </cell>
          <cell r="E372">
            <v>33.342599999999997</v>
          </cell>
          <cell r="F372">
            <v>33.340000000000003</v>
          </cell>
        </row>
        <row r="373">
          <cell r="A373" t="str">
            <v>001.08.01160</v>
          </cell>
          <cell r="B373" t="str">
            <v>Cobertura com telha autoportante em aço com alta resistência e revestimento de zinco plana com espessura de 0,95 mm</v>
          </cell>
          <cell r="C373" t="str">
            <v>M2</v>
          </cell>
          <cell r="D373">
            <v>1</v>
          </cell>
          <cell r="E373">
            <v>69.23</v>
          </cell>
          <cell r="F373">
            <v>69.23</v>
          </cell>
        </row>
        <row r="374">
          <cell r="A374" t="str">
            <v>001.08.01180</v>
          </cell>
          <cell r="B374" t="str">
            <v>Fornecimento e Instalação de Cumeeira lisa de aluminio pré-pintada - perkron</v>
          </cell>
          <cell r="C374" t="str">
            <v>ML</v>
          </cell>
          <cell r="D374">
            <v>1</v>
          </cell>
          <cell r="E374">
            <v>32.563499999999998</v>
          </cell>
          <cell r="F374">
            <v>32.56</v>
          </cell>
        </row>
        <row r="375">
          <cell r="A375" t="str">
            <v>001.08.01200</v>
          </cell>
          <cell r="B375" t="str">
            <v>Fornecimento e Instalação de Rufo de topo liso (rtl) de aco pré-pintado perkron</v>
          </cell>
          <cell r="C375" t="str">
            <v>ML</v>
          </cell>
          <cell r="D375">
            <v>1</v>
          </cell>
          <cell r="E375">
            <v>14.3565</v>
          </cell>
          <cell r="F375">
            <v>14.35</v>
          </cell>
        </row>
        <row r="376">
          <cell r="A376" t="str">
            <v>001.08.01220</v>
          </cell>
          <cell r="B376" t="str">
            <v>Fornecimento e Instalação de Calha em chapa galvanizada nº26 com desenvolvimento de 0.33 m</v>
          </cell>
          <cell r="C376" t="str">
            <v>ML</v>
          </cell>
          <cell r="D376">
            <v>1</v>
          </cell>
          <cell r="E376">
            <v>17.390599999999999</v>
          </cell>
          <cell r="F376">
            <v>17.39</v>
          </cell>
        </row>
        <row r="377">
          <cell r="A377" t="str">
            <v>001.08.01240</v>
          </cell>
          <cell r="B377" t="str">
            <v>Fornecimento e Instalação de Calha em chapa galvanizada nº26 com desenvolvimento de 0.50 m</v>
          </cell>
          <cell r="C377" t="str">
            <v>ML</v>
          </cell>
          <cell r="D377">
            <v>1</v>
          </cell>
          <cell r="E377">
            <v>23.7941</v>
          </cell>
          <cell r="F377">
            <v>23.79</v>
          </cell>
        </row>
        <row r="378">
          <cell r="A378" t="str">
            <v>001.08.01260</v>
          </cell>
          <cell r="B378" t="str">
            <v>Fornecimento e Instalação de Tubo de pvc para águas pluviais inclusive braçadeira para fixação 100 mm</v>
          </cell>
          <cell r="C378" t="str">
            <v>ML</v>
          </cell>
          <cell r="D378">
            <v>1</v>
          </cell>
          <cell r="E378">
            <v>12.4421</v>
          </cell>
          <cell r="F378">
            <v>12.44</v>
          </cell>
        </row>
        <row r="379">
          <cell r="A379" t="str">
            <v>001.08.01280</v>
          </cell>
          <cell r="B379" t="str">
            <v>Curva de pvc 90º diâm.100 mm</v>
          </cell>
          <cell r="C379" t="str">
            <v>UN</v>
          </cell>
          <cell r="D379">
            <v>1</v>
          </cell>
          <cell r="E379">
            <v>20.742899999999999</v>
          </cell>
          <cell r="F379">
            <v>20.74</v>
          </cell>
        </row>
        <row r="380">
          <cell r="A380" t="str">
            <v>001.08.01300</v>
          </cell>
          <cell r="B380" t="str">
            <v>Fornecimento e Instalação de Ralo seco vertical em ferro fundido diâm.100 mm</v>
          </cell>
          <cell r="C380" t="str">
            <v>UN</v>
          </cell>
          <cell r="D380">
            <v>1</v>
          </cell>
          <cell r="E380">
            <v>12.5474</v>
          </cell>
          <cell r="F380">
            <v>12.54</v>
          </cell>
        </row>
        <row r="381">
          <cell r="A381" t="str">
            <v>001.08.01320</v>
          </cell>
          <cell r="B381" t="str">
            <v>Fornecimento e Instalação de Rufo em chapa galvanizada nº26,com desenvolvimento de 0,16m</v>
          </cell>
          <cell r="C381" t="str">
            <v>ML</v>
          </cell>
          <cell r="D381">
            <v>1</v>
          </cell>
          <cell r="E381">
            <v>12.7326</v>
          </cell>
          <cell r="F381">
            <v>12.73</v>
          </cell>
        </row>
        <row r="382">
          <cell r="A382" t="str">
            <v>001.08.01340</v>
          </cell>
          <cell r="B382" t="str">
            <v>Fornecimento e Instalação de Rufo em chapa galvanizada nº26,com desenvolvimento de 0,20m</v>
          </cell>
          <cell r="C382" t="str">
            <v>ML</v>
          </cell>
          <cell r="D382">
            <v>1</v>
          </cell>
          <cell r="E382">
            <v>13.2029</v>
          </cell>
          <cell r="F382">
            <v>13.2</v>
          </cell>
        </row>
        <row r="383">
          <cell r="A383" t="str">
            <v>001.08.01360</v>
          </cell>
          <cell r="B383" t="str">
            <v>Fornecimento e instalação de Acabamento de beiral com tabua trabalhada, tratada e envernizada 1" x 10"</v>
          </cell>
          <cell r="C383" t="str">
            <v>ML</v>
          </cell>
          <cell r="D383">
            <v>1</v>
          </cell>
          <cell r="E383">
            <v>9.9234000000000009</v>
          </cell>
          <cell r="F383">
            <v>9.92</v>
          </cell>
        </row>
        <row r="384">
          <cell r="A384" t="str">
            <v>001.08.01380</v>
          </cell>
          <cell r="B384" t="str">
            <v>Execução de Reparo de cobertura -  emboçamento da última fiada de telhas cerâmicas, empregando argamassa mista de cimento, cal e areia no traço 1:2:8</v>
          </cell>
          <cell r="C384" t="str">
            <v>ML</v>
          </cell>
          <cell r="D384">
            <v>1</v>
          </cell>
          <cell r="E384">
            <v>3.4798</v>
          </cell>
          <cell r="F384">
            <v>3.47</v>
          </cell>
        </row>
        <row r="385">
          <cell r="A385" t="str">
            <v>001.08.01400</v>
          </cell>
          <cell r="B385" t="str">
            <v>Execução de Reparo de cobertura -  revisão de cobertura de telhas cerâmicas com tomada de  goteiras</v>
          </cell>
          <cell r="C385" t="str">
            <v>M2</v>
          </cell>
          <cell r="D385">
            <v>1</v>
          </cell>
          <cell r="E385">
            <v>0.46400000000000002</v>
          </cell>
          <cell r="F385">
            <v>0.46</v>
          </cell>
        </row>
        <row r="386">
          <cell r="A386" t="str">
            <v>001.08.01420</v>
          </cell>
          <cell r="B386" t="str">
            <v>Execução de Reparo de cobertura - substituição de ripas de peróba</v>
          </cell>
          <cell r="C386" t="str">
            <v>ML</v>
          </cell>
          <cell r="D386">
            <v>1</v>
          </cell>
          <cell r="E386">
            <v>0.62170000000000003</v>
          </cell>
          <cell r="F386">
            <v>0.62</v>
          </cell>
        </row>
        <row r="387">
          <cell r="A387" t="str">
            <v>001.08.01440</v>
          </cell>
          <cell r="B387" t="str">
            <v>Execução de Reparo de cobertura - substituição de caibros de peróba</v>
          </cell>
          <cell r="C387" t="str">
            <v>ML</v>
          </cell>
          <cell r="D387">
            <v>1</v>
          </cell>
          <cell r="E387">
            <v>3.1501999999999999</v>
          </cell>
          <cell r="F387">
            <v>3.15</v>
          </cell>
        </row>
        <row r="388">
          <cell r="A388" t="str">
            <v>001.08.01460</v>
          </cell>
          <cell r="B388" t="str">
            <v>Execução de Reparo de cobertura - substituição de vigas de peróba 6x12 cm</v>
          </cell>
          <cell r="C388" t="str">
            <v>ML</v>
          </cell>
          <cell r="D388">
            <v>1</v>
          </cell>
          <cell r="E388">
            <v>9.4764999999999997</v>
          </cell>
          <cell r="F388">
            <v>9.4700000000000006</v>
          </cell>
        </row>
        <row r="389">
          <cell r="A389" t="str">
            <v>001.08.01480</v>
          </cell>
          <cell r="B389" t="str">
            <v>Execução de Reparo de cobertura - substituição de vigas de peróba 6x16 cm</v>
          </cell>
          <cell r="C389" t="str">
            <v>ML</v>
          </cell>
          <cell r="D389">
            <v>1</v>
          </cell>
          <cell r="E389">
            <v>9.9803999999999995</v>
          </cell>
          <cell r="F389">
            <v>9.98</v>
          </cell>
        </row>
        <row r="390">
          <cell r="A390" t="str">
            <v>001.08.01500</v>
          </cell>
          <cell r="B390" t="str">
            <v>Execução de Reparo de cobertura - substituição de telha cerâmica tipo francesa</v>
          </cell>
          <cell r="C390" t="str">
            <v>UN</v>
          </cell>
          <cell r="D390">
            <v>1</v>
          </cell>
          <cell r="E390">
            <v>0.97109999999999996</v>
          </cell>
          <cell r="F390">
            <v>0.97</v>
          </cell>
        </row>
        <row r="391">
          <cell r="A391" t="str">
            <v>001.08.01520</v>
          </cell>
          <cell r="B391" t="str">
            <v>Execução de Reparo de cobertura - substituição de telha cerâmica tipo colonial</v>
          </cell>
          <cell r="C391" t="str">
            <v>UN</v>
          </cell>
          <cell r="D391">
            <v>1</v>
          </cell>
          <cell r="E391">
            <v>0.90110000000000001</v>
          </cell>
          <cell r="F391">
            <v>0.9</v>
          </cell>
        </row>
        <row r="392">
          <cell r="A392" t="str">
            <v>001.08.01540</v>
          </cell>
          <cell r="B392" t="str">
            <v>Execução de Reparo de cobertura - substituição de telha cerâmica tipo plan</v>
          </cell>
          <cell r="C392" t="str">
            <v>UN</v>
          </cell>
          <cell r="D392">
            <v>1</v>
          </cell>
          <cell r="E392">
            <v>0.69110000000000005</v>
          </cell>
          <cell r="F392">
            <v>0.69</v>
          </cell>
        </row>
        <row r="393">
          <cell r="A393" t="str">
            <v>001.09</v>
          </cell>
          <cell r="B393" t="str">
            <v>ESQUADRIAS</v>
          </cell>
          <cell r="E393">
            <v>17228.721099999999</v>
          </cell>
        </row>
        <row r="394">
          <cell r="A394" t="str">
            <v>001.09.00020</v>
          </cell>
          <cell r="B394" t="str">
            <v>Fornecimento e Instalação de Porta metálica de abrir em chapa dobrada n 18</v>
          </cell>
          <cell r="C394" t="str">
            <v>M2</v>
          </cell>
          <cell r="D394">
            <v>1</v>
          </cell>
          <cell r="E394">
            <v>248.40690000000001</v>
          </cell>
          <cell r="F394">
            <v>248.4</v>
          </cell>
        </row>
        <row r="395">
          <cell r="A395" t="str">
            <v>001.09.00040</v>
          </cell>
          <cell r="B395" t="str">
            <v>Fornecimento e Instalação de Porta metálica de abrir em metalón</v>
          </cell>
          <cell r="C395" t="str">
            <v>M2</v>
          </cell>
          <cell r="D395">
            <v>1</v>
          </cell>
          <cell r="E395">
            <v>148.55690000000001</v>
          </cell>
          <cell r="F395">
            <v>148.55000000000001</v>
          </cell>
        </row>
        <row r="396">
          <cell r="A396" t="str">
            <v>001.09.00060</v>
          </cell>
          <cell r="B396" t="str">
            <v>Fornecimento e Instalação de Porta metálica de abrir em perfil metálico (cantoneiras e tees)</v>
          </cell>
          <cell r="C396" t="str">
            <v>M2</v>
          </cell>
          <cell r="D396">
            <v>1</v>
          </cell>
          <cell r="E396">
            <v>161.55690000000001</v>
          </cell>
          <cell r="F396">
            <v>161.55000000000001</v>
          </cell>
        </row>
        <row r="397">
          <cell r="A397" t="str">
            <v>001.09.00080</v>
          </cell>
          <cell r="B397" t="str">
            <v>Fornecimento e Instalação de Porta metálica de correr em chapa dobrada n 18</v>
          </cell>
          <cell r="C397" t="str">
            <v>M2</v>
          </cell>
          <cell r="D397">
            <v>1</v>
          </cell>
          <cell r="E397">
            <v>161.55690000000001</v>
          </cell>
          <cell r="F397">
            <v>161.55000000000001</v>
          </cell>
        </row>
        <row r="398">
          <cell r="A398" t="str">
            <v>001.09.00100</v>
          </cell>
          <cell r="B398" t="str">
            <v>Fornecimento e instalação de Porta metálica de correr em metalón</v>
          </cell>
          <cell r="C398" t="str">
            <v>M2</v>
          </cell>
          <cell r="D398">
            <v>1</v>
          </cell>
          <cell r="E398">
            <v>183.55690000000001</v>
          </cell>
          <cell r="F398">
            <v>183.55</v>
          </cell>
        </row>
        <row r="399">
          <cell r="A399" t="str">
            <v>001.09.00120</v>
          </cell>
          <cell r="B399" t="str">
            <v>Fornecimento e Instalação de Porta metálica de correr em perfil metálico (cantoneiras e tees)</v>
          </cell>
          <cell r="C399" t="str">
            <v>M2</v>
          </cell>
          <cell r="D399">
            <v>1</v>
          </cell>
          <cell r="E399">
            <v>168.55690000000001</v>
          </cell>
          <cell r="F399">
            <v>168.55</v>
          </cell>
        </row>
        <row r="400">
          <cell r="A400" t="str">
            <v>001.09.00140</v>
          </cell>
          <cell r="B400" t="str">
            <v>Fornecimento e Instalaçao de Porta metálica de de abrir em metalón com janela acoplada</v>
          </cell>
          <cell r="C400" t="str">
            <v>M2</v>
          </cell>
          <cell r="D400">
            <v>1</v>
          </cell>
          <cell r="E400">
            <v>101.0569</v>
          </cell>
          <cell r="F400">
            <v>101.05</v>
          </cell>
        </row>
        <row r="401">
          <cell r="A401" t="str">
            <v>001.09.00160</v>
          </cell>
          <cell r="B401" t="str">
            <v>Fornecimento e Instalação de Porta metálica de ( 2,00 x 2,60 ) m - 2 fls de abrir c/ vidro</v>
          </cell>
          <cell r="C401" t="str">
            <v>UN</v>
          </cell>
          <cell r="D401">
            <v>1</v>
          </cell>
          <cell r="E401">
            <v>782.54070000000002</v>
          </cell>
          <cell r="F401">
            <v>782.54</v>
          </cell>
        </row>
        <row r="402">
          <cell r="A402" t="str">
            <v>001.09.00180</v>
          </cell>
          <cell r="B402" t="str">
            <v>Porta metálica de enrolar em chapa de aço ondulada</v>
          </cell>
          <cell r="C402" t="str">
            <v>M2</v>
          </cell>
          <cell r="D402">
            <v>1</v>
          </cell>
          <cell r="E402">
            <v>88.125900000000001</v>
          </cell>
          <cell r="F402">
            <v>88.12</v>
          </cell>
        </row>
        <row r="403">
          <cell r="A403" t="str">
            <v>001.09.00200</v>
          </cell>
          <cell r="B403" t="str">
            <v>Janela metálica basculante em chapa dobrada n 18</v>
          </cell>
          <cell r="C403" t="str">
            <v>M2</v>
          </cell>
          <cell r="D403">
            <v>1</v>
          </cell>
          <cell r="E403">
            <v>229.27850000000001</v>
          </cell>
          <cell r="F403">
            <v>229.27</v>
          </cell>
        </row>
        <row r="404">
          <cell r="A404" t="str">
            <v>001.09.00220</v>
          </cell>
          <cell r="B404" t="str">
            <v>Janela metálica basculante em metalón</v>
          </cell>
          <cell r="C404" t="str">
            <v>M2</v>
          </cell>
          <cell r="D404">
            <v>1</v>
          </cell>
          <cell r="E404">
            <v>166.21850000000001</v>
          </cell>
          <cell r="F404">
            <v>166.21</v>
          </cell>
        </row>
        <row r="405">
          <cell r="A405" t="str">
            <v>001.09.00240</v>
          </cell>
          <cell r="B405" t="str">
            <v>Janela metálica basculante em perfil metálico (cantoneiras e tees)</v>
          </cell>
          <cell r="C405" t="str">
            <v>M2</v>
          </cell>
          <cell r="D405">
            <v>1</v>
          </cell>
          <cell r="E405">
            <v>166.21850000000001</v>
          </cell>
          <cell r="F405">
            <v>166.21</v>
          </cell>
        </row>
        <row r="406">
          <cell r="A406" t="str">
            <v>001.09.00260</v>
          </cell>
          <cell r="B406" t="str">
            <v>Janela metálica de correr em chapa de aço  dobrada n 18</v>
          </cell>
          <cell r="C406" t="str">
            <v>M2</v>
          </cell>
          <cell r="D406">
            <v>1</v>
          </cell>
          <cell r="E406">
            <v>194.27850000000001</v>
          </cell>
          <cell r="F406">
            <v>194.27</v>
          </cell>
        </row>
        <row r="407">
          <cell r="A407" t="str">
            <v>001.09.00280</v>
          </cell>
          <cell r="B407" t="str">
            <v>Janela metálica de correr em metalón</v>
          </cell>
          <cell r="C407" t="str">
            <v>M2</v>
          </cell>
          <cell r="D407">
            <v>1</v>
          </cell>
          <cell r="E407">
            <v>157.06190000000001</v>
          </cell>
          <cell r="F407">
            <v>157.06</v>
          </cell>
        </row>
        <row r="408">
          <cell r="A408" t="str">
            <v>001.09.00300</v>
          </cell>
          <cell r="B408" t="str">
            <v>Janela metálica de correr em perfis metálicos (cantoneiras e tees)</v>
          </cell>
          <cell r="C408" t="str">
            <v>M2</v>
          </cell>
          <cell r="D408">
            <v>1</v>
          </cell>
          <cell r="E408">
            <v>164.27850000000001</v>
          </cell>
          <cell r="F408">
            <v>164.27</v>
          </cell>
        </row>
        <row r="409">
          <cell r="A409" t="str">
            <v>001.09.00320</v>
          </cell>
          <cell r="B409" t="str">
            <v>Janela metálica maximar em chapa dobrada n 18</v>
          </cell>
          <cell r="C409" t="str">
            <v>M2</v>
          </cell>
          <cell r="D409">
            <v>1</v>
          </cell>
          <cell r="E409">
            <v>172.06190000000001</v>
          </cell>
          <cell r="F409">
            <v>172.06</v>
          </cell>
        </row>
        <row r="410">
          <cell r="A410" t="str">
            <v>001.09.00340</v>
          </cell>
          <cell r="B410" t="str">
            <v>Janela metálica maximar em metalón</v>
          </cell>
          <cell r="C410" t="str">
            <v>M2</v>
          </cell>
          <cell r="D410">
            <v>1</v>
          </cell>
          <cell r="E410">
            <v>172.06190000000001</v>
          </cell>
          <cell r="F410">
            <v>172.06</v>
          </cell>
        </row>
        <row r="411">
          <cell r="A411" t="str">
            <v>001.09.00360</v>
          </cell>
          <cell r="B411" t="str">
            <v>Janela metálica maximar em perfis metálicos (cantoneiras e tees)</v>
          </cell>
          <cell r="C411" t="str">
            <v>M2</v>
          </cell>
          <cell r="D411">
            <v>1</v>
          </cell>
          <cell r="E411">
            <v>181.06190000000001</v>
          </cell>
          <cell r="F411">
            <v>181.06</v>
          </cell>
        </row>
        <row r="412">
          <cell r="A412" t="str">
            <v>001.09.00380</v>
          </cell>
          <cell r="B412" t="str">
            <v>Janela metálica veneziana em metalon</v>
          </cell>
          <cell r="C412" t="str">
            <v>M2</v>
          </cell>
          <cell r="D412">
            <v>1</v>
          </cell>
          <cell r="E412">
            <v>142.06190000000001</v>
          </cell>
          <cell r="F412">
            <v>142.06</v>
          </cell>
        </row>
        <row r="413">
          <cell r="A413" t="str">
            <v>001.09.00400</v>
          </cell>
          <cell r="B413" t="str">
            <v>Janela metálica fixa para vidro em chapa dobrada</v>
          </cell>
          <cell r="C413" t="str">
            <v>M2</v>
          </cell>
          <cell r="D413">
            <v>1</v>
          </cell>
          <cell r="E413">
            <v>197.06190000000001</v>
          </cell>
          <cell r="F413">
            <v>197.06</v>
          </cell>
        </row>
        <row r="414">
          <cell r="A414" t="str">
            <v>001.09.00420</v>
          </cell>
          <cell r="B414" t="str">
            <v>Portas ou grades para celas, conforme projeto</v>
          </cell>
          <cell r="C414" t="str">
            <v>M2</v>
          </cell>
          <cell r="D414">
            <v>1</v>
          </cell>
          <cell r="E414">
            <v>217.1139</v>
          </cell>
          <cell r="F414">
            <v>217.11</v>
          </cell>
        </row>
        <row r="415">
          <cell r="A415" t="str">
            <v>001.09.00440</v>
          </cell>
          <cell r="B415" t="str">
            <v>Janela metálica tipo grade de ferro de 1/2 pol. espaçados a cada 15 cm incl. tela de arame sobreposta, j3-120x50 cm</v>
          </cell>
          <cell r="C415" t="str">
            <v>UN</v>
          </cell>
          <cell r="D415">
            <v>1</v>
          </cell>
          <cell r="E415">
            <v>235.4743</v>
          </cell>
          <cell r="F415">
            <v>235.47</v>
          </cell>
        </row>
        <row r="416">
          <cell r="A416" t="str">
            <v>001.09.00460</v>
          </cell>
          <cell r="B416" t="str">
            <v>Janela metálica de chapa dobrada n.18 tipo grade fixa inclusive ferragens e tela mosquiteiro</v>
          </cell>
          <cell r="C416" t="str">
            <v>M2</v>
          </cell>
          <cell r="D416">
            <v>1</v>
          </cell>
          <cell r="E416">
            <v>141.77850000000001</v>
          </cell>
          <cell r="F416">
            <v>141.77000000000001</v>
          </cell>
        </row>
        <row r="417">
          <cell r="A417" t="str">
            <v>001.09.00480</v>
          </cell>
          <cell r="B417" t="str">
            <v>Janela metálica de correr em metalón com tela</v>
          </cell>
          <cell r="C417" t="str">
            <v>M2</v>
          </cell>
          <cell r="D417">
            <v>1</v>
          </cell>
          <cell r="E417">
            <v>158.9177</v>
          </cell>
          <cell r="F417">
            <v>158.91</v>
          </cell>
        </row>
        <row r="418">
          <cell r="A418" t="str">
            <v>001.09.00500</v>
          </cell>
          <cell r="B418" t="str">
            <v>Portão metálico tipo grade em ferro de 1/2 pol espaçados a cada 15 cm conf. modelo, p5-90x210 cm</v>
          </cell>
          <cell r="C418" t="str">
            <v>UN</v>
          </cell>
          <cell r="D418">
            <v>1</v>
          </cell>
          <cell r="E418">
            <v>269.29759999999999</v>
          </cell>
          <cell r="F418">
            <v>269.29000000000002</v>
          </cell>
        </row>
        <row r="419">
          <cell r="A419" t="str">
            <v>001.09.00520</v>
          </cell>
          <cell r="B419" t="str">
            <v>Gradil  de ferro metalón 20x20 mm</v>
          </cell>
          <cell r="C419" t="str">
            <v>M2</v>
          </cell>
          <cell r="D419">
            <v>1</v>
          </cell>
          <cell r="E419">
            <v>78.700699999999998</v>
          </cell>
          <cell r="F419">
            <v>78.7</v>
          </cell>
        </row>
        <row r="420">
          <cell r="A420" t="str">
            <v>001.09.00540</v>
          </cell>
          <cell r="B420" t="str">
            <v>Portão de ferro metalon  30x20mm</v>
          </cell>
          <cell r="C420" t="str">
            <v>M2</v>
          </cell>
          <cell r="D420">
            <v>1</v>
          </cell>
          <cell r="E420">
            <v>54.727699999999999</v>
          </cell>
          <cell r="F420">
            <v>54.72</v>
          </cell>
        </row>
        <row r="421">
          <cell r="A421" t="str">
            <v>001.09.00560</v>
          </cell>
          <cell r="B421" t="str">
            <v>Grades de proteção - chapa 2 x 1 cm</v>
          </cell>
          <cell r="C421" t="str">
            <v>M2</v>
          </cell>
          <cell r="D421">
            <v>1</v>
          </cell>
          <cell r="E421">
            <v>69.778499999999994</v>
          </cell>
          <cell r="F421">
            <v>69.77</v>
          </cell>
        </row>
        <row r="422">
          <cell r="A422" t="str">
            <v>001.09.00580</v>
          </cell>
          <cell r="B422" t="str">
            <v>Portão metálico em chapa dobrada com fechamento em chapa lisa, inclusive ferragens</v>
          </cell>
          <cell r="C422" t="str">
            <v>M2</v>
          </cell>
          <cell r="D422">
            <v>1</v>
          </cell>
          <cell r="E422">
            <v>88.478499999999997</v>
          </cell>
          <cell r="F422">
            <v>88.47</v>
          </cell>
        </row>
        <row r="423">
          <cell r="A423" t="str">
            <v>001.09.00600</v>
          </cell>
          <cell r="B423" t="str">
            <v>Corrimão metálico de ferro ( 3 x 2 cm ) h=0,80m</v>
          </cell>
          <cell r="C423" t="str">
            <v>ML</v>
          </cell>
          <cell r="D423">
            <v>1</v>
          </cell>
          <cell r="E423">
            <v>59.278500000000001</v>
          </cell>
          <cell r="F423">
            <v>59.27</v>
          </cell>
        </row>
        <row r="424">
          <cell r="A424" t="str">
            <v>001.09.00620</v>
          </cell>
          <cell r="B424" t="str">
            <v>Portão metálico em chapa lisa vincada c/ requadro em perfil de ferro simples, inclusive ferragens e fechadura</v>
          </cell>
          <cell r="C424" t="str">
            <v>M2</v>
          </cell>
          <cell r="D424">
            <v>1</v>
          </cell>
          <cell r="E424">
            <v>103.9177</v>
          </cell>
          <cell r="F424">
            <v>103.91</v>
          </cell>
        </row>
        <row r="425">
          <cell r="A425" t="str">
            <v>001.09.00640</v>
          </cell>
          <cell r="B425" t="str">
            <v>Alçapão metálico em chapa galvanizada</v>
          </cell>
          <cell r="C425" t="str">
            <v>M2</v>
          </cell>
          <cell r="D425">
            <v>1</v>
          </cell>
          <cell r="E425">
            <v>248.40690000000001</v>
          </cell>
          <cell r="F425">
            <v>248.4</v>
          </cell>
        </row>
        <row r="426">
          <cell r="A426" t="str">
            <v>001.09.00660</v>
          </cell>
          <cell r="B426" t="str">
            <v>Fornecimento e Instalação de Batente ou guarnição metálica para vão de ( 0,80 x 2,10 ) m</v>
          </cell>
          <cell r="C426" t="str">
            <v>UN</v>
          </cell>
          <cell r="D426">
            <v>1</v>
          </cell>
          <cell r="E426">
            <v>61.561900000000001</v>
          </cell>
          <cell r="F426">
            <v>61.56</v>
          </cell>
        </row>
        <row r="427">
          <cell r="A427" t="str">
            <v>001.09.00680</v>
          </cell>
          <cell r="B427" t="str">
            <v>Fornecimento e Instalação de Batente ou guarnição metálica para vão de ( 1,20 x 2,10 ) m</v>
          </cell>
          <cell r="C427" t="str">
            <v>UN</v>
          </cell>
          <cell r="D427">
            <v>1</v>
          </cell>
          <cell r="E427">
            <v>66.4499</v>
          </cell>
          <cell r="F427">
            <v>66.44</v>
          </cell>
        </row>
        <row r="428">
          <cell r="A428" t="str">
            <v>001.09.00700</v>
          </cell>
          <cell r="B428" t="str">
            <v>Fornecimento e Instalação de Batente ou guarnição metálica para vão de ( 1,50 x 2,10 ) m</v>
          </cell>
          <cell r="C428" t="str">
            <v>UN</v>
          </cell>
          <cell r="D428">
            <v>1</v>
          </cell>
          <cell r="E428">
            <v>70.347700000000003</v>
          </cell>
          <cell r="F428">
            <v>70.34</v>
          </cell>
        </row>
        <row r="429">
          <cell r="A429" t="str">
            <v>001.09.00720</v>
          </cell>
          <cell r="B429" t="str">
            <v>Fornecimento e Instalação de Batente ou guarnição metálica para vão de ( 1,80 x 2,10 ) m</v>
          </cell>
          <cell r="C429" t="str">
            <v>UN</v>
          </cell>
          <cell r="D429">
            <v>1</v>
          </cell>
          <cell r="E429">
            <v>74.245500000000007</v>
          </cell>
          <cell r="F429">
            <v>74.239999999999995</v>
          </cell>
        </row>
        <row r="430">
          <cell r="A430" t="str">
            <v>001.09.00740</v>
          </cell>
          <cell r="B430" t="str">
            <v>Fornecimento e Instalação de Porta  de ferro em perfil metálico - 0,80x2,10m - padrão comercial</v>
          </cell>
          <cell r="C430" t="str">
            <v>UN</v>
          </cell>
          <cell r="D430">
            <v>1</v>
          </cell>
          <cell r="E430">
            <v>117.3069</v>
          </cell>
          <cell r="F430">
            <v>117.3</v>
          </cell>
        </row>
        <row r="431">
          <cell r="A431" t="str">
            <v>001.09.00760</v>
          </cell>
          <cell r="B431" t="str">
            <v>Fornecimento e Instalação de Porta  de ferro em perfis metalicos - 0,70x2,10m - padrão comercial</v>
          </cell>
          <cell r="C431" t="str">
            <v>UN</v>
          </cell>
          <cell r="D431">
            <v>1</v>
          </cell>
          <cell r="E431">
            <v>117.3069</v>
          </cell>
          <cell r="F431">
            <v>117.3</v>
          </cell>
        </row>
        <row r="432">
          <cell r="A432" t="str">
            <v>001.09.00770</v>
          </cell>
          <cell r="B432" t="str">
            <v>Fornecimento e Instalação de Porta  de ferro em perfil metálico - 0,60x2,10m - padrão comercial</v>
          </cell>
          <cell r="C432" t="str">
            <v>un</v>
          </cell>
          <cell r="D432">
            <v>1</v>
          </cell>
          <cell r="E432">
            <v>132.46690000000001</v>
          </cell>
          <cell r="F432">
            <v>132.46</v>
          </cell>
        </row>
        <row r="433">
          <cell r="A433" t="str">
            <v>001.09.00780</v>
          </cell>
          <cell r="B433" t="str">
            <v>Fornecimento e Instalação de Porta de Ferro de Correr Em Perfil Metálico Tipo Mosaico Quadriculado, 4 Folhas, Dim. 2.00 x 2.13 Req. 13 Chapa 22 - Padrão Comercial</v>
          </cell>
          <cell r="C433" t="str">
            <v>m2</v>
          </cell>
          <cell r="D433">
            <v>1</v>
          </cell>
          <cell r="E433">
            <v>241.42850000000001</v>
          </cell>
          <cell r="F433">
            <v>241.42</v>
          </cell>
        </row>
        <row r="434">
          <cell r="A434" t="str">
            <v>001.09.00790</v>
          </cell>
          <cell r="B434" t="str">
            <v>Fornecimento e Instalação de Porta de ferro tipo veneziana - 0,80x2,10m - padrão comercial</v>
          </cell>
          <cell r="C434" t="str">
            <v>un</v>
          </cell>
          <cell r="D434">
            <v>1</v>
          </cell>
          <cell r="E434">
            <v>132.46690000000001</v>
          </cell>
          <cell r="F434">
            <v>132.46</v>
          </cell>
        </row>
        <row r="435">
          <cell r="A435" t="str">
            <v>001.09.00800</v>
          </cell>
          <cell r="B435" t="str">
            <v>Fornecimento e Instalação de Porta de ferro tipo veneziana - 0,70x2,10m - padrão comercial</v>
          </cell>
          <cell r="C435" t="str">
            <v>UN</v>
          </cell>
          <cell r="D435">
            <v>1</v>
          </cell>
          <cell r="E435">
            <v>132.46690000000001</v>
          </cell>
          <cell r="F435">
            <v>132.46</v>
          </cell>
        </row>
        <row r="436">
          <cell r="A436" t="str">
            <v>001.09.00805</v>
          </cell>
          <cell r="B436" t="str">
            <v>Fornecimento e Instalação de Porta de ferro tipo veneziana - 0,60x2,10m - padrão comercial</v>
          </cell>
          <cell r="C436" t="str">
            <v>un</v>
          </cell>
          <cell r="D436">
            <v>1</v>
          </cell>
          <cell r="E436">
            <v>132.46690000000001</v>
          </cell>
          <cell r="F436">
            <v>132.46</v>
          </cell>
        </row>
        <row r="437">
          <cell r="A437" t="str">
            <v>001.09.00820</v>
          </cell>
          <cell r="B437" t="str">
            <v>Fornecimento e Instalação de Janela de ferro em perfis metálicos - basculante com grade - padrão comercial</v>
          </cell>
          <cell r="C437" t="str">
            <v>M2</v>
          </cell>
          <cell r="D437">
            <v>1</v>
          </cell>
          <cell r="E437">
            <v>229.27850000000001</v>
          </cell>
          <cell r="F437">
            <v>229.27</v>
          </cell>
        </row>
        <row r="438">
          <cell r="A438" t="str">
            <v>001.09.00825</v>
          </cell>
          <cell r="B438" t="str">
            <v>Fornecimento e Instalação de Janela Tipo Vitro Basculante com Grade Xadrez 0.40 x 0.40 cm, batente e = 12 cm chapa 22 - Padrão Comercial</v>
          </cell>
          <cell r="C438" t="str">
            <v>m2</v>
          </cell>
          <cell r="D438">
            <v>1</v>
          </cell>
          <cell r="E438">
            <v>166.47649999999999</v>
          </cell>
          <cell r="F438">
            <v>166.47</v>
          </cell>
        </row>
        <row r="439">
          <cell r="A439" t="str">
            <v>001.09.00826</v>
          </cell>
          <cell r="B439" t="str">
            <v>Fornecimento e Instalação de Janela Tipo Vitro Basculante com Grade Xadrez 0.40 x 0.60 cm Batente e = 12 cm Chapa 22 - Padrão Comercial</v>
          </cell>
          <cell r="C439" t="str">
            <v>m2</v>
          </cell>
          <cell r="D439">
            <v>1</v>
          </cell>
          <cell r="E439">
            <v>166.47649999999999</v>
          </cell>
          <cell r="F439">
            <v>166.47</v>
          </cell>
        </row>
        <row r="440">
          <cell r="A440" t="str">
            <v>001.09.00830</v>
          </cell>
          <cell r="B440" t="str">
            <v>Fornecimento e Instalação de Janela Tipo Vitro Maxim-ar 1.00 x 0.60 m c/ Grade Xadrez, Batente E = 12 cm, Chapa 22  - Padrão Comercial</v>
          </cell>
          <cell r="C440" t="str">
            <v>m2</v>
          </cell>
          <cell r="D440">
            <v>1</v>
          </cell>
          <cell r="E440">
            <v>214.70650000000001</v>
          </cell>
          <cell r="F440">
            <v>214.7</v>
          </cell>
        </row>
        <row r="441">
          <cell r="A441" t="str">
            <v>001.09.00840</v>
          </cell>
          <cell r="B441" t="str">
            <v>Fornecimento e Instalação de Janela de ferro em perfis metálicos - de correr com grade  - padrão comercial</v>
          </cell>
          <cell r="C441" t="str">
            <v>m2</v>
          </cell>
          <cell r="D441">
            <v>1</v>
          </cell>
          <cell r="E441">
            <v>157.06190000000001</v>
          </cell>
          <cell r="F441">
            <v>157.06</v>
          </cell>
        </row>
        <row r="442">
          <cell r="A442" t="str">
            <v>001.09.00845</v>
          </cell>
          <cell r="B442" t="str">
            <v>Fornecimento e Instalação de Janela Tipo Vitro de Correr com Caixilho Fixo 1.20 x 1.00 m c/ Grade, Batente E = 12 cm, Chapa 22 4 Folhas - Padrão Comercial</v>
          </cell>
          <cell r="C442" t="str">
            <v>m2</v>
          </cell>
          <cell r="D442">
            <v>1</v>
          </cell>
          <cell r="E442">
            <v>128.8065</v>
          </cell>
          <cell r="F442">
            <v>128.80000000000001</v>
          </cell>
        </row>
        <row r="443">
          <cell r="A443" t="str">
            <v>001.09.00846</v>
          </cell>
          <cell r="B443" t="str">
            <v>Fornecimento e Instalação de Janela Tipo Vitro de Correr com Caixilho Fixo 1.50 x 1.00 m c/ Grade, Batente E = 12 cm, Chapa 22 4 Folhas - Padrão Comercial</v>
          </cell>
          <cell r="C443" t="str">
            <v>m2</v>
          </cell>
          <cell r="D443">
            <v>1</v>
          </cell>
          <cell r="E443">
            <v>118.6765</v>
          </cell>
          <cell r="F443">
            <v>118.67</v>
          </cell>
        </row>
        <row r="444">
          <cell r="A444" t="str">
            <v>001.09.00848</v>
          </cell>
          <cell r="B444" t="str">
            <v>Fornecimento e Instalação de Janela Tipo Vitro de Correr com Caixilho Fixo 2.00 x 1.00 m s/ Grade, Batente e= 12 cm Chapa 22, 4 Folhas - Padrão Comercial</v>
          </cell>
          <cell r="C444" t="str">
            <v>m2</v>
          </cell>
          <cell r="D444">
            <v>1</v>
          </cell>
          <cell r="E444">
            <v>113.2265</v>
          </cell>
          <cell r="F444">
            <v>113.22</v>
          </cell>
        </row>
        <row r="445">
          <cell r="A445" t="str">
            <v>001.09.00850</v>
          </cell>
          <cell r="B445" t="str">
            <v>Fornecimento e Instalação de Janela Tipo Vitro de Correr com Caixilho Fixo 1.50 x 1.20 m c/ Grade, Batente E = 12 cm, Chapa 22 4 Folhas - Padrão Comercial</v>
          </cell>
          <cell r="C445" t="str">
            <v>m2</v>
          </cell>
          <cell r="D445">
            <v>1</v>
          </cell>
          <cell r="E445">
            <v>110.8265</v>
          </cell>
          <cell r="F445">
            <v>110.82</v>
          </cell>
        </row>
        <row r="446">
          <cell r="A446" t="str">
            <v>001.09.00860</v>
          </cell>
          <cell r="B446" t="str">
            <v>Fornecimento e Instalação de Janela metálica tipo veneziana de correr com grade - padrão comercial</v>
          </cell>
          <cell r="C446" t="str">
            <v>m2</v>
          </cell>
          <cell r="D446">
            <v>1</v>
          </cell>
          <cell r="E446">
            <v>157.06190000000001</v>
          </cell>
          <cell r="F446">
            <v>157.06</v>
          </cell>
        </row>
        <row r="447">
          <cell r="A447" t="str">
            <v>001.09.00880</v>
          </cell>
          <cell r="B447" t="str">
            <v>Porta de madeira tipo solidor inclus. guarnições, batentes e dobradiças, (0.60 x 2.10 m)</v>
          </cell>
          <cell r="C447" t="str">
            <v>UN</v>
          </cell>
          <cell r="D447">
            <v>1</v>
          </cell>
          <cell r="E447">
            <v>86.534000000000006</v>
          </cell>
          <cell r="F447">
            <v>86.53</v>
          </cell>
        </row>
        <row r="448">
          <cell r="A448" t="str">
            <v>001.09.00900</v>
          </cell>
          <cell r="B448" t="str">
            <v>Porta de madeira tipo solidor inclus. guarnições, batentes e dobradiças, (0.70 x 2.10 m)</v>
          </cell>
          <cell r="C448" t="str">
            <v>UN</v>
          </cell>
          <cell r="D448">
            <v>1</v>
          </cell>
          <cell r="E448">
            <v>87.055000000000007</v>
          </cell>
          <cell r="F448">
            <v>87.05</v>
          </cell>
        </row>
        <row r="449">
          <cell r="A449" t="str">
            <v>001.09.00920</v>
          </cell>
          <cell r="B449" t="str">
            <v>Porta de madeira tipo solidor inclus. guarnições, batentes e dobradiças, (0.80 x 2.10 m)</v>
          </cell>
          <cell r="C449" t="str">
            <v>UN</v>
          </cell>
          <cell r="D449">
            <v>1</v>
          </cell>
          <cell r="E449">
            <v>87.305999999999997</v>
          </cell>
          <cell r="F449">
            <v>87.3</v>
          </cell>
        </row>
        <row r="450">
          <cell r="A450" t="str">
            <v>001.09.00940</v>
          </cell>
          <cell r="B450" t="str">
            <v>Porta de madeira tipo solidor inclus. guarnições, batentes e dobradiças, (0.90 x 2.10 m)</v>
          </cell>
          <cell r="C450" t="str">
            <v>un</v>
          </cell>
          <cell r="D450">
            <v>1</v>
          </cell>
          <cell r="E450">
            <v>88.096999999999994</v>
          </cell>
          <cell r="F450">
            <v>88.09</v>
          </cell>
        </row>
        <row r="451">
          <cell r="A451" t="str">
            <v>001.09.00960</v>
          </cell>
          <cell r="B451" t="str">
            <v>Porta de madeira tipo solidor inclus. guarnições, batentes e dobradiças, (0.60 x 1.80 m)</v>
          </cell>
          <cell r="C451" t="str">
            <v>UN</v>
          </cell>
          <cell r="D451">
            <v>1</v>
          </cell>
          <cell r="E451">
            <v>80.281999999999996</v>
          </cell>
          <cell r="F451">
            <v>80.28</v>
          </cell>
        </row>
        <row r="452">
          <cell r="A452" t="str">
            <v>001.09.00980</v>
          </cell>
          <cell r="B452" t="str">
            <v>Porta de madeira tipo solidor inclus. guarnições, batentes e dobradiças, (0.60 x 1.60 m)</v>
          </cell>
          <cell r="C452" t="str">
            <v>UN</v>
          </cell>
          <cell r="D452">
            <v>1</v>
          </cell>
          <cell r="E452">
            <v>82.366</v>
          </cell>
          <cell r="F452">
            <v>82.36</v>
          </cell>
        </row>
        <row r="453">
          <cell r="A453" t="str">
            <v>001.09.01000</v>
          </cell>
          <cell r="B453" t="str">
            <v>Porta de madeira tipo solidor inclus. guarnições, batentes e dobradiças, (1.00 x 2.00 m)</v>
          </cell>
          <cell r="C453" t="str">
            <v>UN</v>
          </cell>
          <cell r="D453">
            <v>1</v>
          </cell>
          <cell r="E453">
            <v>92.798000000000002</v>
          </cell>
          <cell r="F453">
            <v>92.79</v>
          </cell>
        </row>
        <row r="454">
          <cell r="A454" t="str">
            <v>001.09.01020</v>
          </cell>
          <cell r="B454" t="str">
            <v>Porta de madeira tipo solidor inclus. guarnições, batentes e dobradiças, (1.60 x 2.10 m)</v>
          </cell>
          <cell r="C454" t="str">
            <v>UN</v>
          </cell>
          <cell r="D454">
            <v>1</v>
          </cell>
          <cell r="E454">
            <v>129.95599999999999</v>
          </cell>
          <cell r="F454">
            <v>129.94999999999999</v>
          </cell>
        </row>
        <row r="455">
          <cell r="A455" t="str">
            <v>001.09.01040</v>
          </cell>
          <cell r="B455" t="str">
            <v>Porta de madeira tipo solidor inclus. guarnições, batentes e dobradiças, (0.60 x 0.90 m)</v>
          </cell>
          <cell r="C455" t="str">
            <v>UN</v>
          </cell>
          <cell r="D455">
            <v>1</v>
          </cell>
          <cell r="E455">
            <v>77.251000000000005</v>
          </cell>
          <cell r="F455">
            <v>77.25</v>
          </cell>
        </row>
        <row r="456">
          <cell r="A456" t="str">
            <v>001.09.01060</v>
          </cell>
          <cell r="B456" t="str">
            <v>Porta de madeira tipo almofadada inclusive guarnições, batentes e dobradiças (0.60 x 2.10 m)</v>
          </cell>
          <cell r="C456" t="str">
            <v>UN</v>
          </cell>
          <cell r="D456">
            <v>1</v>
          </cell>
          <cell r="E456">
            <v>105.864</v>
          </cell>
          <cell r="F456">
            <v>105.86</v>
          </cell>
        </row>
        <row r="457">
          <cell r="A457" t="str">
            <v>001.09.01080</v>
          </cell>
          <cell r="B457" t="str">
            <v>Porta de madeira tipo almofadada inclusive guarnições, batentes e dobradiças (0.70 x 2.10 m)</v>
          </cell>
          <cell r="C457" t="str">
            <v>UN</v>
          </cell>
          <cell r="D457">
            <v>1</v>
          </cell>
          <cell r="E457">
            <v>106.315</v>
          </cell>
          <cell r="F457">
            <v>106.31</v>
          </cell>
        </row>
        <row r="458">
          <cell r="A458" t="str">
            <v>001.09.01100</v>
          </cell>
          <cell r="B458" t="str">
            <v>Porta de madeira tipo almofadada inclusive guarnições, batentes e dobradiças (0.80 x 2.10 m)</v>
          </cell>
          <cell r="C458" t="str">
            <v>UN</v>
          </cell>
          <cell r="D458">
            <v>1</v>
          </cell>
          <cell r="E458">
            <v>102.206</v>
          </cell>
          <cell r="F458">
            <v>102.2</v>
          </cell>
        </row>
        <row r="459">
          <cell r="A459" t="str">
            <v>001.09.01120</v>
          </cell>
          <cell r="B459" t="str">
            <v>Porta de madeira tipo almofadada inclusive guarnições, batentes e dobradiças (0.90 x 2.10 m)</v>
          </cell>
          <cell r="C459" t="str">
            <v>UN</v>
          </cell>
          <cell r="D459">
            <v>1</v>
          </cell>
          <cell r="E459">
            <v>107.217</v>
          </cell>
          <cell r="F459">
            <v>107.21</v>
          </cell>
        </row>
        <row r="460">
          <cell r="A460" t="str">
            <v>001.09.01140</v>
          </cell>
          <cell r="B460" t="str">
            <v>Porta de madeira tipo almofadada inclusive guarnições, batentes e dobradiças (2.00 x 2.10 m)</v>
          </cell>
          <cell r="C460" t="str">
            <v>UN</v>
          </cell>
          <cell r="D460">
            <v>1</v>
          </cell>
          <cell r="E460">
            <v>145.61179999999999</v>
          </cell>
          <cell r="F460">
            <v>145.61000000000001</v>
          </cell>
        </row>
        <row r="461">
          <cell r="A461" t="str">
            <v>001.09.01160</v>
          </cell>
          <cell r="B461" t="str">
            <v>Porta interna de madeira semi-oca incl. guarnições, batentes e dobradiças - (0,60x2,10)m - 1 fl.</v>
          </cell>
          <cell r="C461" t="str">
            <v>UN</v>
          </cell>
          <cell r="D461">
            <v>1</v>
          </cell>
          <cell r="E461">
            <v>183.22399999999999</v>
          </cell>
          <cell r="F461">
            <v>183.22</v>
          </cell>
        </row>
        <row r="462">
          <cell r="A462" t="str">
            <v>001.09.01180</v>
          </cell>
          <cell r="B462" t="str">
            <v>Porta interna de madeira semi-oca incl. guarnições, batentes e dobradiças - (0,70x2,10)m - 1 fl.</v>
          </cell>
          <cell r="C462" t="str">
            <v>UN</v>
          </cell>
          <cell r="D462">
            <v>1</v>
          </cell>
          <cell r="E462">
            <v>183.22399999999999</v>
          </cell>
          <cell r="F462">
            <v>183.22</v>
          </cell>
        </row>
        <row r="463">
          <cell r="A463" t="str">
            <v>001.09.01200</v>
          </cell>
          <cell r="B463" t="str">
            <v>Porta interna de madeira semi-oca incl. guarnições, batentes e dobradiças - (0,80x2,10)m - 1 fl.</v>
          </cell>
          <cell r="C463" t="str">
            <v>UN</v>
          </cell>
          <cell r="D463">
            <v>1</v>
          </cell>
          <cell r="E463">
            <v>189.70599999999999</v>
          </cell>
          <cell r="F463">
            <v>189.7</v>
          </cell>
        </row>
        <row r="464">
          <cell r="A464" t="str">
            <v>001.09.01220</v>
          </cell>
          <cell r="B464" t="str">
            <v>Porta interna de madeira semi-oca incl. guarnições, batentes e dobradiças - (1,20x2,10)m - 2 fls.</v>
          </cell>
          <cell r="C464" t="str">
            <v>UN</v>
          </cell>
          <cell r="D464">
            <v>1</v>
          </cell>
          <cell r="E464">
            <v>320.72199999999998</v>
          </cell>
          <cell r="F464">
            <v>320.72000000000003</v>
          </cell>
        </row>
        <row r="465">
          <cell r="A465" t="str">
            <v>001.09.01240</v>
          </cell>
          <cell r="B465" t="str">
            <v>Porta interna de madeira semi-oca incl. guarnições, batentes e dobradiças - (1,60x2,10)m - 2 fls.</v>
          </cell>
          <cell r="C465" t="str">
            <v>UN</v>
          </cell>
          <cell r="D465">
            <v>1</v>
          </cell>
          <cell r="E465">
            <v>332.72399999999999</v>
          </cell>
          <cell r="F465">
            <v>332.72</v>
          </cell>
        </row>
        <row r="466">
          <cell r="A466" t="str">
            <v>001.09.01260</v>
          </cell>
          <cell r="B466" t="str">
            <v>Porta interna de madeira semi-oca incl. guarnições, batentes e dobradiças - (0,60x1,80)m - 2 fls.</v>
          </cell>
          <cell r="C466" t="str">
            <v>UN</v>
          </cell>
          <cell r="D466">
            <v>1</v>
          </cell>
          <cell r="E466">
            <v>125.45399999999999</v>
          </cell>
          <cell r="F466">
            <v>125.45</v>
          </cell>
        </row>
        <row r="467">
          <cell r="A467" t="str">
            <v>001.09.01280</v>
          </cell>
          <cell r="B467" t="str">
            <v>Porta lisa folheada em laminado plástico tipo formiplac ou similar inclusive batente metálico</v>
          </cell>
          <cell r="C467" t="str">
            <v>M2</v>
          </cell>
          <cell r="D467">
            <v>1</v>
          </cell>
          <cell r="E467">
            <v>117.0343</v>
          </cell>
          <cell r="F467">
            <v>117.03</v>
          </cell>
        </row>
        <row r="468">
          <cell r="A468" t="str">
            <v>001.09.01300</v>
          </cell>
          <cell r="B468" t="str">
            <v>Caixilho de madeira p/ paineis</v>
          </cell>
          <cell r="C468" t="str">
            <v>M2</v>
          </cell>
          <cell r="D468">
            <v>1</v>
          </cell>
          <cell r="E468">
            <v>98.556899999999999</v>
          </cell>
          <cell r="F468">
            <v>98.55</v>
          </cell>
        </row>
        <row r="469">
          <cell r="A469" t="str">
            <v>001.09.01320</v>
          </cell>
          <cell r="B469" t="str">
            <v>Porta de madeira tipo mexicana, inclusive guarnição, batente e dobradiça ( 0,70 x 2,10m )</v>
          </cell>
          <cell r="C469" t="str">
            <v>UN</v>
          </cell>
          <cell r="D469">
            <v>1</v>
          </cell>
          <cell r="E469">
            <v>240.315</v>
          </cell>
          <cell r="F469">
            <v>240.31</v>
          </cell>
        </row>
        <row r="470">
          <cell r="A470" t="str">
            <v>001.09.01340</v>
          </cell>
          <cell r="B470" t="str">
            <v>Porta de madeira tipo mexicana, inclusive guarnição, batente e dobradiça ( 0,80 x 2,10m )</v>
          </cell>
          <cell r="C470" t="str">
            <v>UN</v>
          </cell>
          <cell r="D470">
            <v>1</v>
          </cell>
          <cell r="E470">
            <v>236.20599999999999</v>
          </cell>
          <cell r="F470">
            <v>236.2</v>
          </cell>
        </row>
        <row r="471">
          <cell r="A471" t="str">
            <v>001.09.01360</v>
          </cell>
          <cell r="B471" t="str">
            <v>Porta de madeira prensada, tipo solidor, revestida com fórmica branca, inclusive guarnições, ferragem e fechadura,  0.80 x 210 m</v>
          </cell>
          <cell r="C471" t="str">
            <v>UN</v>
          </cell>
          <cell r="D471">
            <v>1</v>
          </cell>
          <cell r="E471">
            <v>232.59950000000001</v>
          </cell>
          <cell r="F471">
            <v>232.59</v>
          </cell>
        </row>
        <row r="472">
          <cell r="A472" t="str">
            <v>001.09.01380</v>
          </cell>
          <cell r="B472" t="str">
            <v>Janela de madeira tipo veneziana com vidro</v>
          </cell>
          <cell r="C472" t="str">
            <v>M2</v>
          </cell>
          <cell r="D472">
            <v>1</v>
          </cell>
          <cell r="E472">
            <v>189.08690000000001</v>
          </cell>
          <cell r="F472">
            <v>189.08</v>
          </cell>
        </row>
        <row r="473">
          <cell r="A473" t="str">
            <v>001.09.01400</v>
          </cell>
          <cell r="B473" t="str">
            <v>Acabamento de esquadrias de ferro de correr</v>
          </cell>
          <cell r="C473" t="str">
            <v>M2</v>
          </cell>
          <cell r="D473">
            <v>1</v>
          </cell>
          <cell r="E473">
            <v>30.601800000000001</v>
          </cell>
          <cell r="F473">
            <v>30.6</v>
          </cell>
        </row>
        <row r="474">
          <cell r="A474" t="str">
            <v>001.09.01420</v>
          </cell>
          <cell r="B474" t="str">
            <v>Fechadura c/ chave central, maçaneta tipo copo, conjunto completo p/portas de entrada</v>
          </cell>
          <cell r="C474" t="str">
            <v>UN</v>
          </cell>
          <cell r="D474">
            <v>1</v>
          </cell>
          <cell r="E474">
            <v>23.082000000000001</v>
          </cell>
          <cell r="F474">
            <v>23.08</v>
          </cell>
        </row>
        <row r="475">
          <cell r="A475" t="str">
            <v>001.09.01440</v>
          </cell>
          <cell r="B475" t="str">
            <v>Fechadura c/ chave central, maçaneta tipo copo, conjunto completo p/portas de comunicacao</v>
          </cell>
          <cell r="C475" t="str">
            <v>UN</v>
          </cell>
          <cell r="D475">
            <v>1</v>
          </cell>
          <cell r="E475">
            <v>18.922000000000001</v>
          </cell>
          <cell r="F475">
            <v>18.920000000000002</v>
          </cell>
        </row>
        <row r="476">
          <cell r="A476" t="str">
            <v>001.09.01460</v>
          </cell>
          <cell r="B476" t="str">
            <v>Fechadura c/ chave central, maçaneta tipo copo, conjunto completo p/portas de banheiro</v>
          </cell>
          <cell r="C476" t="str">
            <v>UN</v>
          </cell>
          <cell r="D476">
            <v>1</v>
          </cell>
          <cell r="E476">
            <v>18.922000000000001</v>
          </cell>
          <cell r="F476">
            <v>18.920000000000002</v>
          </cell>
        </row>
        <row r="477">
          <cell r="A477" t="str">
            <v>001.09.01480</v>
          </cell>
          <cell r="B477" t="str">
            <v>Fechadura de embutir c/ cilindro lingueta de 2 voltas trinco de latão c/02 chaves p/ porta de entrada compl. c/ espelho e maçaneta, tipo leve</v>
          </cell>
          <cell r="C477" t="str">
            <v>UN</v>
          </cell>
          <cell r="D477">
            <v>1</v>
          </cell>
          <cell r="E477">
            <v>65.081999999999994</v>
          </cell>
          <cell r="F477">
            <v>65.08</v>
          </cell>
        </row>
        <row r="478">
          <cell r="A478" t="str">
            <v>001.09.01500</v>
          </cell>
          <cell r="B478" t="str">
            <v>Fechadura de embutir c/ cilindro lingueta de 2 voltas trinco de latão c/02 chaves p/ porta de entrada compl. c/ espelho e maçaneta, tipo reforçada</v>
          </cell>
          <cell r="C478" t="str">
            <v>UN</v>
          </cell>
          <cell r="D478">
            <v>1</v>
          </cell>
          <cell r="E478">
            <v>40.182000000000002</v>
          </cell>
          <cell r="F478">
            <v>40.18</v>
          </cell>
        </row>
        <row r="479">
          <cell r="A479" t="str">
            <v>001.09.01520</v>
          </cell>
          <cell r="B479" t="str">
            <v>Fechadura de embutir c/cilindro lingueta de 2 voltas trinco de latão c/02 chaves p/ portas inter. compl. c/ espelho e maçaneta, tipo leve</v>
          </cell>
          <cell r="C479" t="str">
            <v>UN</v>
          </cell>
          <cell r="D479">
            <v>1</v>
          </cell>
          <cell r="E479">
            <v>30.082000000000001</v>
          </cell>
          <cell r="F479">
            <v>30.08</v>
          </cell>
        </row>
        <row r="480">
          <cell r="A480" t="str">
            <v>001.09.01540</v>
          </cell>
          <cell r="B480" t="str">
            <v>Fechadura de embutir c/cilindro lingueta de 2 voltas trinco de latão c/02 chaves p/ portas inter. compl. c/ espelho e maçaneta, tipo reforçada</v>
          </cell>
          <cell r="C480" t="str">
            <v>UN</v>
          </cell>
          <cell r="D480">
            <v>1</v>
          </cell>
          <cell r="E480">
            <v>32.582000000000001</v>
          </cell>
          <cell r="F480">
            <v>32.58</v>
          </cell>
        </row>
        <row r="481">
          <cell r="A481" t="str">
            <v>001.09.01560</v>
          </cell>
          <cell r="B481" t="str">
            <v>Fechadura de sobrepor de cilindro de latão c/ lingueta de 02 voltas completas, tipo leve</v>
          </cell>
          <cell r="C481" t="str">
            <v>UN</v>
          </cell>
          <cell r="D481">
            <v>1</v>
          </cell>
          <cell r="E481">
            <v>14.265499999999999</v>
          </cell>
          <cell r="F481">
            <v>14.26</v>
          </cell>
        </row>
        <row r="482">
          <cell r="A482" t="str">
            <v>001.09.01580</v>
          </cell>
          <cell r="B482" t="str">
            <v>Fechadura de sobrepor de cilindro de latão c/ lingueta de 02 voltas completas, tipo reforçada</v>
          </cell>
          <cell r="C482" t="str">
            <v>UN</v>
          </cell>
          <cell r="D482">
            <v>1</v>
          </cell>
          <cell r="E482">
            <v>43.5655</v>
          </cell>
          <cell r="F482">
            <v>43.56</v>
          </cell>
        </row>
        <row r="483">
          <cell r="A483" t="str">
            <v>001.09.01600</v>
          </cell>
          <cell r="B483" t="str">
            <v>Fechadura de embutir p/ banheiro c/ chaves de emergência tipo blim blim, tipo leve</v>
          </cell>
          <cell r="C483" t="str">
            <v>UN</v>
          </cell>
          <cell r="D483">
            <v>1</v>
          </cell>
          <cell r="E483">
            <v>28.582000000000001</v>
          </cell>
          <cell r="F483">
            <v>28.58</v>
          </cell>
        </row>
        <row r="484">
          <cell r="A484" t="str">
            <v>001.09.01620</v>
          </cell>
          <cell r="B484" t="str">
            <v>Fechadura de embutir p/ banheiro c/ chaves de emergência tipo blim blim, tipo reforçada</v>
          </cell>
          <cell r="C484" t="str">
            <v>UN</v>
          </cell>
          <cell r="D484">
            <v>1</v>
          </cell>
          <cell r="E484">
            <v>28.582000000000001</v>
          </cell>
          <cell r="F484">
            <v>28.58</v>
          </cell>
        </row>
        <row r="485">
          <cell r="A485" t="str">
            <v>001.09.01640</v>
          </cell>
          <cell r="B485" t="str">
            <v>Fechaduras p/portas ou grades de enrolar de cilindro c/2 chaves completa</v>
          </cell>
          <cell r="C485" t="str">
            <v>UN</v>
          </cell>
          <cell r="D485">
            <v>1</v>
          </cell>
          <cell r="E485">
            <v>28.165500000000002</v>
          </cell>
          <cell r="F485">
            <v>28.16</v>
          </cell>
        </row>
        <row r="486">
          <cell r="A486" t="str">
            <v>001.09.01660</v>
          </cell>
          <cell r="B486" t="str">
            <v>Fechadura p/porta de correr completa</v>
          </cell>
          <cell r="C486" t="str">
            <v>UN</v>
          </cell>
          <cell r="D486">
            <v>1</v>
          </cell>
          <cell r="E486">
            <v>35.332000000000001</v>
          </cell>
          <cell r="F486">
            <v>35.33</v>
          </cell>
        </row>
        <row r="487">
          <cell r="A487" t="str">
            <v>001.09.01680</v>
          </cell>
          <cell r="B487" t="str">
            <v>Fechadura p/portao de ferro de madeira completa</v>
          </cell>
          <cell r="C487" t="str">
            <v>UN</v>
          </cell>
          <cell r="D487">
            <v>1</v>
          </cell>
          <cell r="E487">
            <v>45.082000000000001</v>
          </cell>
          <cell r="F487">
            <v>45.08</v>
          </cell>
        </row>
        <row r="488">
          <cell r="A488" t="str">
            <v>001.09.01700</v>
          </cell>
          <cell r="B488" t="str">
            <v>Cremona de latão estampado e niquelado, tipo leve</v>
          </cell>
          <cell r="C488" t="str">
            <v>UN</v>
          </cell>
          <cell r="D488">
            <v>1</v>
          </cell>
          <cell r="E488">
            <v>17.748200000000001</v>
          </cell>
          <cell r="F488">
            <v>17.739999999999998</v>
          </cell>
        </row>
        <row r="489">
          <cell r="A489" t="str">
            <v>001.09.01720</v>
          </cell>
          <cell r="B489" t="str">
            <v>Cremona de latão estampado e niquelado, tipo reforçado</v>
          </cell>
          <cell r="C489" t="str">
            <v>UN</v>
          </cell>
          <cell r="D489">
            <v>1</v>
          </cell>
          <cell r="E489">
            <v>18.020700000000001</v>
          </cell>
          <cell r="F489">
            <v>18.02</v>
          </cell>
        </row>
        <row r="490">
          <cell r="A490" t="str">
            <v>001.09.01760</v>
          </cell>
          <cell r="B490" t="str">
            <v>Cremona de latão fundido e niquelado,tipo leve</v>
          </cell>
          <cell r="C490" t="str">
            <v>UN</v>
          </cell>
          <cell r="D490">
            <v>1</v>
          </cell>
          <cell r="E490">
            <v>14.5207</v>
          </cell>
          <cell r="F490">
            <v>14.52</v>
          </cell>
        </row>
        <row r="491">
          <cell r="A491" t="str">
            <v>001.09.01780</v>
          </cell>
          <cell r="B491" t="str">
            <v>Cremona de latão fundido e niquelado,tipo reforçado</v>
          </cell>
          <cell r="C491" t="str">
            <v>UN</v>
          </cell>
          <cell r="D491">
            <v>1</v>
          </cell>
          <cell r="E491">
            <v>14.5207</v>
          </cell>
          <cell r="F491">
            <v>14.52</v>
          </cell>
        </row>
        <row r="492">
          <cell r="A492" t="str">
            <v>001.09.01800</v>
          </cell>
          <cell r="B492" t="str">
            <v>Vara p/cremona de ferro</v>
          </cell>
          <cell r="C492" t="str">
            <v>ML</v>
          </cell>
          <cell r="D492">
            <v>1</v>
          </cell>
          <cell r="E492">
            <v>10.5207</v>
          </cell>
          <cell r="F492">
            <v>10.52</v>
          </cell>
        </row>
        <row r="493">
          <cell r="A493" t="str">
            <v>001.09.01820</v>
          </cell>
          <cell r="B493" t="str">
            <v>Targeta livre ocupado</v>
          </cell>
          <cell r="C493" t="str">
            <v>UN</v>
          </cell>
          <cell r="D493">
            <v>1</v>
          </cell>
          <cell r="E493">
            <v>17.5411</v>
          </cell>
          <cell r="F493">
            <v>17.54</v>
          </cell>
        </row>
        <row r="494">
          <cell r="A494" t="str">
            <v>001.09.01840</v>
          </cell>
          <cell r="B494" t="str">
            <v>Fechos chatos reforçados</v>
          </cell>
          <cell r="C494" t="str">
            <v>UN</v>
          </cell>
          <cell r="D494">
            <v>1</v>
          </cell>
          <cell r="E494">
            <v>6.2164999999999999</v>
          </cell>
          <cell r="F494">
            <v>6.21</v>
          </cell>
        </row>
        <row r="495">
          <cell r="A495" t="str">
            <v>001.09.01860</v>
          </cell>
          <cell r="B495" t="str">
            <v>Borboletas</v>
          </cell>
          <cell r="C495" t="str">
            <v>UN</v>
          </cell>
          <cell r="D495">
            <v>1</v>
          </cell>
          <cell r="E495">
            <v>2.3380000000000001</v>
          </cell>
          <cell r="F495">
            <v>2.33</v>
          </cell>
        </row>
        <row r="496">
          <cell r="A496" t="str">
            <v>001.09.01880</v>
          </cell>
          <cell r="B496" t="str">
            <v>Dobradiças comuns p/portas 3.5 pol</v>
          </cell>
          <cell r="C496" t="str">
            <v>UN</v>
          </cell>
          <cell r="D496">
            <v>1</v>
          </cell>
          <cell r="E496">
            <v>5.5529000000000002</v>
          </cell>
          <cell r="F496">
            <v>5.55</v>
          </cell>
        </row>
        <row r="497">
          <cell r="A497" t="str">
            <v>001.09.01920</v>
          </cell>
          <cell r="B497" t="str">
            <v>Dobradiça cabeça de bola de ferro 3.5 pol,tipo leve</v>
          </cell>
          <cell r="C497" t="str">
            <v>UN</v>
          </cell>
          <cell r="D497">
            <v>1</v>
          </cell>
          <cell r="E497">
            <v>5.5328999999999997</v>
          </cell>
          <cell r="F497">
            <v>5.53</v>
          </cell>
        </row>
        <row r="498">
          <cell r="A498" t="str">
            <v>001.09.01940</v>
          </cell>
          <cell r="B498" t="str">
            <v>Dobradiça cabeça de bola de ferro 3.5 pol,tipo reforçado</v>
          </cell>
          <cell r="C498" t="str">
            <v>UN</v>
          </cell>
          <cell r="D498">
            <v>1</v>
          </cell>
          <cell r="E498">
            <v>5.8829000000000002</v>
          </cell>
          <cell r="F498">
            <v>5.88</v>
          </cell>
        </row>
        <row r="499">
          <cell r="A499" t="str">
            <v>001.09.01960</v>
          </cell>
          <cell r="B499" t="str">
            <v>Conchas p/janelas de correr</v>
          </cell>
          <cell r="C499" t="str">
            <v>UN</v>
          </cell>
          <cell r="D499">
            <v>1</v>
          </cell>
          <cell r="E499">
            <v>3.6164999999999998</v>
          </cell>
          <cell r="F499">
            <v>3.61</v>
          </cell>
        </row>
        <row r="500">
          <cell r="A500" t="str">
            <v>001.09.01980</v>
          </cell>
          <cell r="B500" t="str">
            <v>Fixadores p/portas</v>
          </cell>
          <cell r="C500" t="str">
            <v>UN</v>
          </cell>
          <cell r="D500">
            <v>1</v>
          </cell>
          <cell r="E500">
            <v>7.6128999999999998</v>
          </cell>
          <cell r="F500">
            <v>7.61</v>
          </cell>
        </row>
        <row r="501">
          <cell r="A501" t="str">
            <v>001.09.02000</v>
          </cell>
          <cell r="B501" t="str">
            <v>Porta de alumínio tipo veneziana de abrir (01 ou 02 folhas)</v>
          </cell>
          <cell r="C501" t="str">
            <v>M2</v>
          </cell>
          <cell r="D501">
            <v>1</v>
          </cell>
          <cell r="E501">
            <v>354.12459999999999</v>
          </cell>
          <cell r="F501">
            <v>354.12</v>
          </cell>
        </row>
        <row r="502">
          <cell r="A502" t="str">
            <v>001.09.02020</v>
          </cell>
          <cell r="B502" t="str">
            <v>Porta de alumínio tipo de abrir - para vidro</v>
          </cell>
          <cell r="C502" t="str">
            <v>M2</v>
          </cell>
          <cell r="D502">
            <v>1</v>
          </cell>
          <cell r="E502">
            <v>258.74880000000002</v>
          </cell>
          <cell r="F502">
            <v>258.74</v>
          </cell>
        </row>
        <row r="503">
          <cell r="A503" t="str">
            <v>001.09.02040</v>
          </cell>
          <cell r="B503" t="str">
            <v>Porta de alumínio tipo de correr (01 ou 02 folhas) - para vidro</v>
          </cell>
          <cell r="C503" t="str">
            <v>M2</v>
          </cell>
          <cell r="D503">
            <v>1</v>
          </cell>
          <cell r="E503">
            <v>278.1746</v>
          </cell>
          <cell r="F503">
            <v>278.17</v>
          </cell>
        </row>
        <row r="504">
          <cell r="A504" t="str">
            <v>001.09.02060</v>
          </cell>
          <cell r="B504" t="str">
            <v>Porta de alumínio tipo de abrir em chapa de alumínio</v>
          </cell>
          <cell r="C504" t="str">
            <v>M2</v>
          </cell>
          <cell r="D504">
            <v>1</v>
          </cell>
          <cell r="E504">
            <v>278.1746</v>
          </cell>
          <cell r="F504">
            <v>278.17</v>
          </cell>
        </row>
        <row r="505">
          <cell r="A505" t="str">
            <v>001.09.02080</v>
          </cell>
          <cell r="B505" t="str">
            <v>Grades de proteção - perfil 2x1cm - anodizado na cor natural</v>
          </cell>
          <cell r="C505" t="str">
            <v>M2</v>
          </cell>
          <cell r="D505">
            <v>1</v>
          </cell>
          <cell r="E505">
            <v>139.61449999999999</v>
          </cell>
          <cell r="F505">
            <v>139.61000000000001</v>
          </cell>
        </row>
        <row r="506">
          <cell r="A506" t="str">
            <v>001.09.02100</v>
          </cell>
          <cell r="B506" t="str">
            <v>Peitoril de alumínio h=1,00m</v>
          </cell>
          <cell r="C506" t="str">
            <v>ML</v>
          </cell>
          <cell r="D506">
            <v>1</v>
          </cell>
          <cell r="E506">
            <v>84.278499999999994</v>
          </cell>
          <cell r="F506">
            <v>84.27</v>
          </cell>
        </row>
        <row r="507">
          <cell r="A507" t="str">
            <v>001.09.02120</v>
          </cell>
          <cell r="B507" t="str">
            <v>Corrimão de alumínio h=0,85m</v>
          </cell>
          <cell r="C507" t="str">
            <v>ML</v>
          </cell>
          <cell r="D507">
            <v>1</v>
          </cell>
          <cell r="E507">
            <v>54.278500000000001</v>
          </cell>
          <cell r="F507">
            <v>54.27</v>
          </cell>
        </row>
        <row r="508">
          <cell r="A508" t="str">
            <v>001.09.02140</v>
          </cell>
          <cell r="B508" t="str">
            <v>Guarda corpo de alumínio anodizado h=1,00 m</v>
          </cell>
          <cell r="C508" t="str">
            <v>ML</v>
          </cell>
          <cell r="D508">
            <v>1</v>
          </cell>
          <cell r="E508">
            <v>84.278499999999994</v>
          </cell>
          <cell r="F508">
            <v>84.27</v>
          </cell>
        </row>
        <row r="509">
          <cell r="A509" t="str">
            <v>001.09.02160</v>
          </cell>
          <cell r="B509" t="str">
            <v>Janela de alumínio tipo basculante</v>
          </cell>
          <cell r="C509" t="str">
            <v>M2</v>
          </cell>
          <cell r="D509">
            <v>1</v>
          </cell>
          <cell r="E509">
            <v>308.45729999999998</v>
          </cell>
          <cell r="F509">
            <v>308.45</v>
          </cell>
        </row>
        <row r="510">
          <cell r="A510" t="str">
            <v>001.09.02180</v>
          </cell>
          <cell r="B510" t="str">
            <v>Janela de alumínio tipo de correr - para vidro</v>
          </cell>
          <cell r="C510" t="str">
            <v>M2</v>
          </cell>
          <cell r="D510">
            <v>1</v>
          </cell>
          <cell r="E510">
            <v>243.90539999999999</v>
          </cell>
          <cell r="F510">
            <v>243.9</v>
          </cell>
        </row>
        <row r="511">
          <cell r="A511" t="str">
            <v>001.09.02200</v>
          </cell>
          <cell r="B511" t="str">
            <v>Janela de alumínio tipo de abrir - para vidro</v>
          </cell>
          <cell r="C511" t="str">
            <v>M2</v>
          </cell>
          <cell r="D511">
            <v>1</v>
          </cell>
          <cell r="E511">
            <v>238.4573</v>
          </cell>
          <cell r="F511">
            <v>238.45</v>
          </cell>
        </row>
        <row r="512">
          <cell r="A512" t="str">
            <v>001.09.02220</v>
          </cell>
          <cell r="B512" t="str">
            <v>Janela de alumínio tipo maxi-air - para vidro</v>
          </cell>
          <cell r="C512" t="str">
            <v>M2</v>
          </cell>
          <cell r="D512">
            <v>1</v>
          </cell>
          <cell r="E512">
            <v>252.4573</v>
          </cell>
          <cell r="F512">
            <v>252.45</v>
          </cell>
        </row>
        <row r="513">
          <cell r="A513" t="str">
            <v>001.09.02240</v>
          </cell>
          <cell r="B513" t="str">
            <v>Janela de alumínio tipo veneziana</v>
          </cell>
          <cell r="C513" t="str">
            <v>M2</v>
          </cell>
          <cell r="D513">
            <v>1</v>
          </cell>
          <cell r="E513">
            <v>288.45729999999998</v>
          </cell>
          <cell r="F513">
            <v>288.45</v>
          </cell>
        </row>
        <row r="514">
          <cell r="A514" t="str">
            <v>001.09.02260</v>
          </cell>
          <cell r="B514" t="str">
            <v>Janela tipo maximar em madeira p/ vidro, inclusive ferragens e ferro de alavanca</v>
          </cell>
          <cell r="C514" t="str">
            <v>M2</v>
          </cell>
          <cell r="D514">
            <v>1</v>
          </cell>
          <cell r="E514">
            <v>119.56359999999999</v>
          </cell>
          <cell r="F514">
            <v>119.56</v>
          </cell>
        </row>
        <row r="515">
          <cell r="A515" t="str">
            <v>001.09.02280</v>
          </cell>
          <cell r="B515" t="str">
            <v>Janela de abrir em madeira c/ veneziana p/ vidro, inclusive ferragens</v>
          </cell>
          <cell r="C515" t="str">
            <v>M2</v>
          </cell>
          <cell r="D515">
            <v>1</v>
          </cell>
          <cell r="E515">
            <v>167.88409999999999</v>
          </cell>
          <cell r="F515">
            <v>167.88</v>
          </cell>
        </row>
        <row r="516">
          <cell r="A516" t="str">
            <v>001.09.02300</v>
          </cell>
          <cell r="B516" t="str">
            <v>Tela metálica tipo mosquiteiro fixado em ferro cantoneira de abas iguais de 1/2"x1/8"</v>
          </cell>
          <cell r="C516" t="str">
            <v>M2</v>
          </cell>
          <cell r="D516">
            <v>1</v>
          </cell>
          <cell r="E516">
            <v>52.424100000000003</v>
          </cell>
          <cell r="F516">
            <v>52.42</v>
          </cell>
        </row>
        <row r="517">
          <cell r="A517" t="str">
            <v>001.09.02320</v>
          </cell>
          <cell r="B517" t="str">
            <v>Tela metálica tipo mosquiteiro fixado em ferro cantoneira de abas iguais de 1"x3/16"</v>
          </cell>
          <cell r="C517" t="str">
            <v>M2</v>
          </cell>
          <cell r="D517">
            <v>1</v>
          </cell>
          <cell r="E517">
            <v>73.304100000000005</v>
          </cell>
          <cell r="F517">
            <v>73.3</v>
          </cell>
        </row>
        <row r="518">
          <cell r="A518" t="str">
            <v>001.09.02340</v>
          </cell>
          <cell r="B518" t="str">
            <v>Tranca para portas e janelas, em chapa de ferro 2" x 1/4", incl.suporte</v>
          </cell>
          <cell r="C518" t="str">
            <v>M</v>
          </cell>
          <cell r="D518">
            <v>1</v>
          </cell>
          <cell r="E518">
            <v>28.649799999999999</v>
          </cell>
          <cell r="F518">
            <v>28.64</v>
          </cell>
        </row>
        <row r="519">
          <cell r="A519" t="str">
            <v>001.09.02360</v>
          </cell>
          <cell r="B519" t="str">
            <v>Batente de madeira 15 x 15 cm para porta e janela</v>
          </cell>
          <cell r="C519" t="str">
            <v>M</v>
          </cell>
          <cell r="D519">
            <v>1</v>
          </cell>
          <cell r="E519">
            <v>19.447600000000001</v>
          </cell>
          <cell r="F519">
            <v>19.440000000000001</v>
          </cell>
        </row>
        <row r="520">
          <cell r="A520" t="str">
            <v>001.09.02380</v>
          </cell>
          <cell r="B520" t="str">
            <v>Batente de madeira 3,5 x 14,5 cm para portas e janelas</v>
          </cell>
          <cell r="C520" t="str">
            <v>M</v>
          </cell>
          <cell r="D520">
            <v>1</v>
          </cell>
          <cell r="E520">
            <v>7.8464</v>
          </cell>
          <cell r="F520">
            <v>7.84</v>
          </cell>
        </row>
        <row r="521">
          <cell r="A521" t="str">
            <v>001.09.02400</v>
          </cell>
          <cell r="B521" t="str">
            <v>Reparo em esquadria - substituição de folhas de porta/janelas de madeira tipo almofadada</v>
          </cell>
          <cell r="C521" t="str">
            <v>M2</v>
          </cell>
          <cell r="D521">
            <v>1</v>
          </cell>
          <cell r="E521">
            <v>42.723199999999999</v>
          </cell>
          <cell r="F521">
            <v>42.72</v>
          </cell>
        </row>
        <row r="522">
          <cell r="A522" t="str">
            <v>001.09.02420</v>
          </cell>
          <cell r="B522" t="str">
            <v>Reparo em esquadria - substituição de batente de madeira</v>
          </cell>
          <cell r="C522" t="str">
            <v>M</v>
          </cell>
          <cell r="D522">
            <v>1</v>
          </cell>
          <cell r="E522">
            <v>17.8034</v>
          </cell>
          <cell r="F522">
            <v>17.8</v>
          </cell>
        </row>
        <row r="523">
          <cell r="A523" t="str">
            <v>001.09.02440</v>
          </cell>
          <cell r="B523" t="str">
            <v>Reparo em esquadria - substituição de folha de porta de madeira tipo solidor, inclusive dobradiças, -(0,60x1,80)m</v>
          </cell>
          <cell r="C523" t="str">
            <v>UN</v>
          </cell>
          <cell r="D523">
            <v>1</v>
          </cell>
          <cell r="E523">
            <v>51.058700000000002</v>
          </cell>
          <cell r="F523">
            <v>51.05</v>
          </cell>
        </row>
        <row r="524">
          <cell r="A524" t="str">
            <v>001.09.02460</v>
          </cell>
          <cell r="B524" t="str">
            <v>Reparo em esquadria - substituição de folha de porta de madeira tipo solidor, inclusive dobradiças, -(0,60x2,10)m</v>
          </cell>
          <cell r="C524" t="str">
            <v>UN</v>
          </cell>
          <cell r="D524">
            <v>1</v>
          </cell>
          <cell r="E524">
            <v>51.058700000000002</v>
          </cell>
          <cell r="F524">
            <v>51.05</v>
          </cell>
        </row>
        <row r="525">
          <cell r="A525" t="str">
            <v>001.09.02480</v>
          </cell>
          <cell r="B525" t="str">
            <v>Reparo em esquadria - substituição de folha de porta de madeira tipo solidor, inclusive dobradiças, -(0,70x2,10)m</v>
          </cell>
          <cell r="C525" t="str">
            <v>UN</v>
          </cell>
          <cell r="D525">
            <v>1</v>
          </cell>
          <cell r="E525">
            <v>51.058700000000002</v>
          </cell>
          <cell r="F525">
            <v>51.05</v>
          </cell>
        </row>
        <row r="526">
          <cell r="A526" t="str">
            <v>001.09.02500</v>
          </cell>
          <cell r="B526" t="str">
            <v>Reparo em esquadria - substituição de folha de porta de madeira tipo solidor, inclusive dobradiças, -(0,80x2,10)m</v>
          </cell>
          <cell r="C526" t="str">
            <v>UN</v>
          </cell>
          <cell r="D526">
            <v>1</v>
          </cell>
          <cell r="E526">
            <v>51.058700000000002</v>
          </cell>
          <cell r="F526">
            <v>51.05</v>
          </cell>
        </row>
        <row r="527">
          <cell r="A527" t="str">
            <v>001.09.02520</v>
          </cell>
          <cell r="B527" t="str">
            <v>Reparo em esquadria - substituição de folha de porta de madeira tipo solidor, inclusive dobradiças, -(0,90x2,10)m</v>
          </cell>
          <cell r="C527" t="str">
            <v>UN</v>
          </cell>
          <cell r="D527">
            <v>1</v>
          </cell>
          <cell r="E527">
            <v>51.058700000000002</v>
          </cell>
          <cell r="F527">
            <v>51.05</v>
          </cell>
        </row>
        <row r="528">
          <cell r="A528" t="str">
            <v>001.09.02540</v>
          </cell>
          <cell r="B528" t="str">
            <v>Reparo em esquadria - substituição de folha de madeira almofadada, inclusive dobradiças-(0,60x2,10)m</v>
          </cell>
          <cell r="C528" t="str">
            <v>UN</v>
          </cell>
          <cell r="D528">
            <v>1</v>
          </cell>
          <cell r="E528">
            <v>73.748699999999999</v>
          </cell>
          <cell r="F528">
            <v>73.739999999999995</v>
          </cell>
        </row>
        <row r="529">
          <cell r="A529" t="str">
            <v>001.09.02560</v>
          </cell>
          <cell r="B529" t="str">
            <v>Reparo em esquadria - substituição de folha de madeira almofadada, inclusive dobradiças-(0,70x2,10)m</v>
          </cell>
          <cell r="C529" t="str">
            <v>UN</v>
          </cell>
          <cell r="D529">
            <v>1</v>
          </cell>
          <cell r="E529">
            <v>73.748699999999999</v>
          </cell>
          <cell r="F529">
            <v>73.739999999999995</v>
          </cell>
        </row>
        <row r="530">
          <cell r="A530" t="str">
            <v>001.09.02580</v>
          </cell>
          <cell r="B530" t="str">
            <v>Reparo em esquadria - substituição de folha de madeira almofadada, inclusive dobradiças-(0,80x2,10)m</v>
          </cell>
          <cell r="C530" t="str">
            <v>UN</v>
          </cell>
          <cell r="D530">
            <v>1</v>
          </cell>
          <cell r="E530">
            <v>73.748699999999999</v>
          </cell>
          <cell r="F530">
            <v>73.739999999999995</v>
          </cell>
        </row>
        <row r="531">
          <cell r="A531" t="str">
            <v>001.09.02600</v>
          </cell>
          <cell r="B531" t="str">
            <v>Reparo em esquadria - substituição de folha de madeira almofadada, inclusive dobradiças-(0,90x2,10)m</v>
          </cell>
          <cell r="C531" t="str">
            <v>UN</v>
          </cell>
          <cell r="D531">
            <v>1</v>
          </cell>
          <cell r="E531">
            <v>73.748699999999999</v>
          </cell>
          <cell r="F531">
            <v>73.739999999999995</v>
          </cell>
        </row>
        <row r="532">
          <cell r="A532" t="str">
            <v>001.09.02620</v>
          </cell>
          <cell r="B532" t="str">
            <v>Reparo em esquadria - substituição de batente de peroba, inclusive guarnições -vão de (0,60x2,10)m</v>
          </cell>
          <cell r="C532" t="str">
            <v>JG</v>
          </cell>
          <cell r="D532">
            <v>1</v>
          </cell>
          <cell r="E532">
            <v>95.657700000000006</v>
          </cell>
          <cell r="F532">
            <v>95.65</v>
          </cell>
        </row>
        <row r="533">
          <cell r="A533" t="str">
            <v>001.09.02640</v>
          </cell>
          <cell r="B533" t="str">
            <v>Reparo em esquadria - substituição de batente de peroba, inclusive guarnições -vão de (0,70x2,10)m</v>
          </cell>
          <cell r="C533" t="str">
            <v>JG</v>
          </cell>
          <cell r="D533">
            <v>1</v>
          </cell>
          <cell r="E533">
            <v>94.263499999999993</v>
          </cell>
          <cell r="F533">
            <v>94.26</v>
          </cell>
        </row>
        <row r="534">
          <cell r="A534" t="str">
            <v>001.09.02660</v>
          </cell>
          <cell r="B534" t="str">
            <v>Reparo em esquadria - substituição de batente de peroba, inclusive guarnições -vão de (0,80x2,10)m</v>
          </cell>
          <cell r="C534" t="str">
            <v>JG</v>
          </cell>
          <cell r="D534">
            <v>1</v>
          </cell>
          <cell r="E534">
            <v>102.5497</v>
          </cell>
          <cell r="F534">
            <v>102.54</v>
          </cell>
        </row>
        <row r="535">
          <cell r="A535" t="str">
            <v>001.10</v>
          </cell>
          <cell r="B535" t="str">
            <v>REVESTIMENTO</v>
          </cell>
          <cell r="E535">
            <v>1048.5709999999999</v>
          </cell>
        </row>
        <row r="536">
          <cell r="A536" t="str">
            <v>001.10.00020</v>
          </cell>
          <cell r="B536" t="str">
            <v>Chapisco de aderência c/argamassa de cimento e areia traço 1:3 e= 5 mm</v>
          </cell>
          <cell r="C536" t="str">
            <v>m2</v>
          </cell>
          <cell r="D536">
            <v>1</v>
          </cell>
          <cell r="E536">
            <v>2.0068000000000001</v>
          </cell>
          <cell r="F536">
            <v>2</v>
          </cell>
        </row>
        <row r="537">
          <cell r="A537" t="str">
            <v>001.10.00040</v>
          </cell>
          <cell r="B537" t="str">
            <v>Chapisco de acab.c/argam.de cimento e pedrisco traço 1:4  e= 7 mm</v>
          </cell>
          <cell r="C537" t="str">
            <v>m2</v>
          </cell>
          <cell r="D537">
            <v>1</v>
          </cell>
          <cell r="E537">
            <v>3.0085000000000002</v>
          </cell>
          <cell r="F537">
            <v>3</v>
          </cell>
        </row>
        <row r="538">
          <cell r="A538" t="str">
            <v>001.10.00080</v>
          </cell>
          <cell r="B538" t="str">
            <v>Emboço c/argamassa mista 1:4 c/100 kg de cimento</v>
          </cell>
          <cell r="C538" t="str">
            <v>M2</v>
          </cell>
          <cell r="D538">
            <v>1</v>
          </cell>
          <cell r="E538">
            <v>6.2489999999999997</v>
          </cell>
          <cell r="F538">
            <v>6.24</v>
          </cell>
        </row>
        <row r="539">
          <cell r="A539" t="str">
            <v>001.10.00100</v>
          </cell>
          <cell r="B539" t="str">
            <v>Reboco paulista usando argamassa mista de cimento cal e areia no traço 1:2:8 com 20 mm de espessura</v>
          </cell>
          <cell r="C539" t="str">
            <v>m2</v>
          </cell>
          <cell r="D539">
            <v>1</v>
          </cell>
          <cell r="E539">
            <v>8.5328999999999997</v>
          </cell>
          <cell r="F539">
            <v>8.5299999999999994</v>
          </cell>
        </row>
        <row r="540">
          <cell r="A540" t="str">
            <v>001.10.00120</v>
          </cell>
          <cell r="B540" t="str">
            <v>Reboco c/ argamassa de cal em pasta e areia fina peneirada no traço 1:2 (espessura 0.6 cm)</v>
          </cell>
          <cell r="C540" t="str">
            <v>M2</v>
          </cell>
          <cell r="D540">
            <v>1</v>
          </cell>
          <cell r="E540">
            <v>4.1721000000000004</v>
          </cell>
          <cell r="F540">
            <v>4.17</v>
          </cell>
        </row>
        <row r="541">
          <cell r="A541" t="str">
            <v>001.10.00140</v>
          </cell>
          <cell r="B541" t="str">
            <v>Revestimento comum emboçado c/argamassa mista de cimento cal e areia 1:4:12 e rebocada c/ argamassa  de cal e areia 1:2 superf. desenpen.</v>
          </cell>
          <cell r="C541" t="str">
            <v>M2</v>
          </cell>
          <cell r="D541">
            <v>1</v>
          </cell>
          <cell r="E541">
            <v>14.628299999999999</v>
          </cell>
          <cell r="F541">
            <v>14.62</v>
          </cell>
        </row>
        <row r="542">
          <cell r="A542" t="str">
            <v>001.10.00160</v>
          </cell>
          <cell r="B542" t="str">
            <v>Revestimento rústico emboco c/argam.mista 1:4/12 e reboco aplicado à peneira fina c/ argamassa de cimento e areia</v>
          </cell>
          <cell r="C542" t="str">
            <v>M2</v>
          </cell>
          <cell r="D542">
            <v>1</v>
          </cell>
          <cell r="E542">
            <v>12.6547</v>
          </cell>
          <cell r="F542">
            <v>12.65</v>
          </cell>
        </row>
        <row r="543">
          <cell r="A543" t="str">
            <v>001.10.00180</v>
          </cell>
          <cell r="B543" t="str">
            <v>Reboco barra lisa com argamassa de cimento e areia 1:1.5 com impermeabilizante inclusive emboço de cimento e areia 1:4</v>
          </cell>
          <cell r="C543" t="str">
            <v>M2</v>
          </cell>
          <cell r="D543">
            <v>1</v>
          </cell>
          <cell r="E543">
            <v>17.7563</v>
          </cell>
          <cell r="F543">
            <v>17.75</v>
          </cell>
        </row>
        <row r="544">
          <cell r="A544" t="str">
            <v>001.10.00200</v>
          </cell>
          <cell r="B544" t="str">
            <v>Revestimento de parede c/pastilhas de porcelana c/argamassa mista de cal e pasta peneirada e pura areia fina seca e peneirada no traço 1:3 c/ 100 kg de cimento as juntas são tomadas c/ cimento branco e caolim</v>
          </cell>
          <cell r="C544" t="str">
            <v>M2</v>
          </cell>
          <cell r="D544">
            <v>1</v>
          </cell>
          <cell r="E544">
            <v>54.834099999999999</v>
          </cell>
          <cell r="F544">
            <v>54.83</v>
          </cell>
        </row>
        <row r="545">
          <cell r="A545" t="str">
            <v>001.10.00240</v>
          </cell>
          <cell r="B545" t="str">
            <v>Revestimento com azulejo plano bisotados 15x15 cm branco  com  juntas de amarração ou prumo, o emboço com argamassa mista 1:5:10 será perfeitamente desempenado , assentado com argamassa mista 1:4:8 tomando toda a superfície do azulejo, rejun</v>
          </cell>
          <cell r="C545" t="str">
            <v>M2</v>
          </cell>
          <cell r="D545">
            <v>1</v>
          </cell>
          <cell r="E545">
            <v>35.036299999999997</v>
          </cell>
          <cell r="F545">
            <v>35.03</v>
          </cell>
        </row>
        <row r="546">
          <cell r="A546" t="str">
            <v>001.10.00260</v>
          </cell>
          <cell r="B546" t="str">
            <v>Revestimento com azulejo planos bisotados ou lisos 15x15 cm de cor com juntas amarração ou prumo, o emboço com argamassa mista 1:5:10 sera perfeitamente desempenado, assentamento com argamassa mista 1:4:8, tomando toda a superfície do azulejo</v>
          </cell>
          <cell r="C546" t="str">
            <v>M2</v>
          </cell>
          <cell r="D546">
            <v>1</v>
          </cell>
          <cell r="E546">
            <v>25.021599999999999</v>
          </cell>
          <cell r="F546">
            <v>25.02</v>
          </cell>
        </row>
        <row r="547">
          <cell r="A547" t="str">
            <v>001.10.00280</v>
          </cell>
          <cell r="B547" t="str">
            <v>Revestimento com azulejo branco empregando pasta de argamassa colante, inclusive rejuntamento</v>
          </cell>
          <cell r="C547" t="str">
            <v>M2</v>
          </cell>
          <cell r="D547">
            <v>1</v>
          </cell>
          <cell r="E547">
            <v>22.045000000000002</v>
          </cell>
          <cell r="F547">
            <v>22.04</v>
          </cell>
        </row>
        <row r="548">
          <cell r="A548" t="str">
            <v>001.10.00300</v>
          </cell>
          <cell r="B548" t="str">
            <v>Revestimento com azulejo decorado empregando pasta de argamassa colante</v>
          </cell>
          <cell r="C548" t="str">
            <v>M2</v>
          </cell>
          <cell r="D548">
            <v>1</v>
          </cell>
          <cell r="E548">
            <v>20.197099999999999</v>
          </cell>
          <cell r="F548">
            <v>20.190000000000001</v>
          </cell>
        </row>
        <row r="549">
          <cell r="A549" t="str">
            <v>001.10.00320</v>
          </cell>
          <cell r="B549" t="str">
            <v>Revestimento de alvenaria c/ litofina de cerâmica são caetano sobre superfície já regularizada c/ argamassa mista de cimento, cal e areia no traço 1:4:12</v>
          </cell>
          <cell r="C549" t="str">
            <v>M2</v>
          </cell>
          <cell r="D549">
            <v>1</v>
          </cell>
          <cell r="E549">
            <v>30.901599999999998</v>
          </cell>
          <cell r="F549">
            <v>30.9</v>
          </cell>
        </row>
        <row r="550">
          <cell r="A550" t="str">
            <v>001.10.00340</v>
          </cell>
          <cell r="B550" t="str">
            <v>Barra lisa c/ acabamento em nata de cimento comum c/ desempenadeira de aço sobre emboço de cimento e areia 1:4</v>
          </cell>
          <cell r="C550" t="str">
            <v>M2</v>
          </cell>
          <cell r="D550">
            <v>1</v>
          </cell>
          <cell r="E550">
            <v>12.205299999999999</v>
          </cell>
          <cell r="F550">
            <v>12.2</v>
          </cell>
        </row>
        <row r="551">
          <cell r="A551" t="str">
            <v>001.10.00360</v>
          </cell>
          <cell r="B551" t="str">
            <v>Barra lisa c/ acabamento em nata de cimento comum c/ desempenadeira de aço sobre emboço de cimento e areia 1:4:8</v>
          </cell>
          <cell r="C551" t="str">
            <v>M2</v>
          </cell>
          <cell r="D551">
            <v>1</v>
          </cell>
          <cell r="E551">
            <v>11.6805</v>
          </cell>
          <cell r="F551">
            <v>11.68</v>
          </cell>
        </row>
        <row r="552">
          <cell r="A552" t="str">
            <v>001.10.00380</v>
          </cell>
          <cell r="B552" t="str">
            <v>Barra lisa c/ acabamento em nata de cimento branco c/ desempenadeira de aço sobre emboço de cimento e areia 1:4</v>
          </cell>
          <cell r="C552" t="str">
            <v>M2</v>
          </cell>
          <cell r="D552">
            <v>1</v>
          </cell>
          <cell r="E552">
            <v>14.2187</v>
          </cell>
          <cell r="F552">
            <v>14.21</v>
          </cell>
        </row>
        <row r="553">
          <cell r="A553" t="str">
            <v>001.10.00400</v>
          </cell>
          <cell r="B553" t="str">
            <v>Barra lisa c/ acabamento em nata de cimento branco c/ desempenadeira de aço sobre emboço de cimento e areia 1:4:8</v>
          </cell>
          <cell r="C553" t="str">
            <v>M2</v>
          </cell>
          <cell r="D553">
            <v>1</v>
          </cell>
          <cell r="E553">
            <v>14.9528</v>
          </cell>
          <cell r="F553">
            <v>14.95</v>
          </cell>
        </row>
        <row r="554">
          <cell r="A554" t="str">
            <v>001.10.00420</v>
          </cell>
          <cell r="B554" t="str">
            <v>Lambris de tábua macho e fêmea de cedrinho</v>
          </cell>
          <cell r="C554" t="str">
            <v>M2</v>
          </cell>
          <cell r="D554">
            <v>1</v>
          </cell>
          <cell r="E554">
            <v>29.2455</v>
          </cell>
          <cell r="F554">
            <v>29.24</v>
          </cell>
        </row>
        <row r="555">
          <cell r="A555" t="str">
            <v>001.10.00440</v>
          </cell>
          <cell r="B555" t="str">
            <v>Lambris de tábua macho e fêmea de perobinha</v>
          </cell>
          <cell r="C555" t="str">
            <v>M2</v>
          </cell>
          <cell r="D555">
            <v>1</v>
          </cell>
          <cell r="E555">
            <v>26.840499999999999</v>
          </cell>
          <cell r="F555">
            <v>26.84</v>
          </cell>
        </row>
        <row r="556">
          <cell r="A556" t="str">
            <v>001.10.00460</v>
          </cell>
          <cell r="B556" t="str">
            <v>Revestimento de parede c/seixos rolados utilizando argamassa mista 1:4:4</v>
          </cell>
          <cell r="C556" t="str">
            <v>M2</v>
          </cell>
          <cell r="D556">
            <v>1</v>
          </cell>
          <cell r="E556">
            <v>12.148899999999999</v>
          </cell>
          <cell r="F556">
            <v>12.14</v>
          </cell>
        </row>
        <row r="557">
          <cell r="A557" t="str">
            <v>001.10.00480</v>
          </cell>
          <cell r="B557" t="str">
            <v>Revestimento de parede c/pedra cristal utilizando argamassa mista 1:4:4</v>
          </cell>
          <cell r="C557" t="str">
            <v>M2</v>
          </cell>
          <cell r="D557">
            <v>1</v>
          </cell>
          <cell r="E557">
            <v>19.796900000000001</v>
          </cell>
          <cell r="F557">
            <v>19.79</v>
          </cell>
        </row>
        <row r="558">
          <cell r="A558" t="str">
            <v>001.10.00500</v>
          </cell>
          <cell r="B558" t="str">
            <v>Mármore branco 2 cm inclusive emboco paulista alizada no traço 1:4:12 e chapisco de aderência no traço 1:3 cimento e areia</v>
          </cell>
          <cell r="C558" t="str">
            <v>M2</v>
          </cell>
          <cell r="D558">
            <v>1</v>
          </cell>
          <cell r="E558">
            <v>176.9409</v>
          </cell>
          <cell r="F558">
            <v>176.94</v>
          </cell>
        </row>
        <row r="559">
          <cell r="A559" t="str">
            <v>001.10.00520</v>
          </cell>
          <cell r="B559" t="str">
            <v>Mármore travertino(nacional) assente com pasta de argamassa colante e rejuntamento com cimento branco</v>
          </cell>
          <cell r="C559" t="str">
            <v>M2</v>
          </cell>
          <cell r="D559">
            <v>1</v>
          </cell>
          <cell r="E559">
            <v>201.51669999999999</v>
          </cell>
          <cell r="F559">
            <v>201.51</v>
          </cell>
        </row>
        <row r="560">
          <cell r="A560" t="str">
            <v>001.10.00540</v>
          </cell>
          <cell r="B560" t="str">
            <v>Teto em revestimento comum, emboço c/ argamassa mista no traço 1:4:12 e reboco c/ argamassa de cal e areia no traço 1:2 superf. desempenada acabamento camurçado incl chapisco de aderência no traço 1:3 cimento e areia</v>
          </cell>
          <cell r="C560" t="str">
            <v>M2</v>
          </cell>
          <cell r="D560">
            <v>1</v>
          </cell>
          <cell r="E560">
            <v>15.0947</v>
          </cell>
          <cell r="F560">
            <v>15.09</v>
          </cell>
        </row>
        <row r="561">
          <cell r="A561" t="str">
            <v>001.10.00560</v>
          </cell>
          <cell r="B561" t="str">
            <v>Revestimento c/ carpete 8 mm sobre parede</v>
          </cell>
          <cell r="C561" t="str">
            <v>M2</v>
          </cell>
          <cell r="D561">
            <v>1</v>
          </cell>
          <cell r="E561">
            <v>24.814800000000002</v>
          </cell>
          <cell r="F561">
            <v>24.81</v>
          </cell>
        </row>
        <row r="562">
          <cell r="A562" t="str">
            <v>001.10.00580</v>
          </cell>
          <cell r="B562" t="str">
            <v>Revestimento com pedra cristal sobre parede</v>
          </cell>
          <cell r="C562" t="str">
            <v>M2</v>
          </cell>
          <cell r="D562">
            <v>1</v>
          </cell>
          <cell r="E562">
            <v>21.880600000000001</v>
          </cell>
          <cell r="F562">
            <v>21.88</v>
          </cell>
        </row>
        <row r="563">
          <cell r="A563" t="str">
            <v>001.10.00600</v>
          </cell>
          <cell r="B563" t="str">
            <v>Revestimento de parede com cerâmica 10x10 cm, assente com argamassa de cimento e areia 1:5, inclusive rejuntamento e limpeza</v>
          </cell>
          <cell r="C563" t="str">
            <v>M2</v>
          </cell>
          <cell r="D563">
            <v>1</v>
          </cell>
          <cell r="E563">
            <v>56.730400000000003</v>
          </cell>
          <cell r="F563">
            <v>56.73</v>
          </cell>
        </row>
        <row r="564">
          <cell r="A564" t="str">
            <v>001.10.00620</v>
          </cell>
          <cell r="B564" t="str">
            <v>Revestimento de parede com cerâmica 10x20 cm, assente com argamassa de cimento e areia 1:5, inclusive  rejuntamento e limpeza</v>
          </cell>
          <cell r="C564" t="str">
            <v>M2</v>
          </cell>
          <cell r="D564">
            <v>1</v>
          </cell>
          <cell r="E564">
            <v>35.808399999999999</v>
          </cell>
          <cell r="F564">
            <v>35.799999999999997</v>
          </cell>
        </row>
        <row r="565">
          <cell r="A565" t="str">
            <v>001.10.00660</v>
          </cell>
          <cell r="B565" t="str">
            <v>Faixas decorativas para portas e janelas, 10 cm de largura, em argamassa mista de cimento cal e areia</v>
          </cell>
          <cell r="C565" t="str">
            <v>M</v>
          </cell>
          <cell r="D565">
            <v>1</v>
          </cell>
          <cell r="E565">
            <v>4.1898</v>
          </cell>
          <cell r="F565">
            <v>4.18</v>
          </cell>
        </row>
        <row r="566">
          <cell r="A566" t="str">
            <v>001.10.00680</v>
          </cell>
          <cell r="B566" t="str">
            <v>Revestimento de paredes com laminado melaminico colado (formiplac texturizado)</v>
          </cell>
          <cell r="C566" t="str">
            <v>M2</v>
          </cell>
          <cell r="D566">
            <v>1</v>
          </cell>
          <cell r="E566">
            <v>24.002800000000001</v>
          </cell>
          <cell r="F566">
            <v>24</v>
          </cell>
        </row>
        <row r="567">
          <cell r="A567" t="str">
            <v>001.10.00700</v>
          </cell>
          <cell r="B567" t="str">
            <v>Revestimento texturizado, alta camada, aplicado a desempenadeira</v>
          </cell>
          <cell r="C567" t="str">
            <v>M2</v>
          </cell>
          <cell r="D567">
            <v>1</v>
          </cell>
          <cell r="E567">
            <v>21.587499999999999</v>
          </cell>
          <cell r="F567">
            <v>21.58</v>
          </cell>
        </row>
        <row r="568">
          <cell r="A568" t="str">
            <v>001.10.00720</v>
          </cell>
          <cell r="B568" t="str">
            <v>Revestimento c/ argamassa britada espessura = 1,00 cm</v>
          </cell>
          <cell r="C568" t="str">
            <v>M2</v>
          </cell>
          <cell r="D568">
            <v>1</v>
          </cell>
          <cell r="E568">
            <v>42.437600000000003</v>
          </cell>
          <cell r="F568">
            <v>42.43</v>
          </cell>
        </row>
        <row r="569">
          <cell r="A569" t="str">
            <v>001.10.00740</v>
          </cell>
          <cell r="B569" t="str">
            <v>Correção de trincas em paredes, usando ferro de 1/4" e argamassa de cimento e areia 1:3</v>
          </cell>
          <cell r="C569" t="str">
            <v>M</v>
          </cell>
          <cell r="D569">
            <v>1</v>
          </cell>
          <cell r="E569">
            <v>18.587800000000001</v>
          </cell>
          <cell r="F569">
            <v>18.579999999999998</v>
          </cell>
        </row>
        <row r="570">
          <cell r="A570" t="str">
            <v>001.10.00760</v>
          </cell>
          <cell r="B570" t="str">
            <v>Requadro com argamassa de cimento e areia 1:3</v>
          </cell>
          <cell r="C570" t="str">
            <v>M</v>
          </cell>
          <cell r="D570">
            <v>1</v>
          </cell>
          <cell r="E570">
            <v>6.8456000000000001</v>
          </cell>
          <cell r="F570">
            <v>6.84</v>
          </cell>
        </row>
        <row r="571">
          <cell r="A571" t="str">
            <v>001.11</v>
          </cell>
          <cell r="B571" t="str">
            <v>PISOS RODAPÉS SOLEIRAS E PEITORIS</v>
          </cell>
          <cell r="E571">
            <v>1691.9159999999999</v>
          </cell>
        </row>
        <row r="572">
          <cell r="A572" t="str">
            <v>001.11.00020</v>
          </cell>
          <cell r="B572" t="str">
            <v>Preparo e apiloamento do local destinado a receber o piso</v>
          </cell>
          <cell r="C572" t="str">
            <v>M2</v>
          </cell>
          <cell r="D572">
            <v>1</v>
          </cell>
          <cell r="E572">
            <v>5.9371999999999998</v>
          </cell>
          <cell r="F572">
            <v>5.93</v>
          </cell>
        </row>
        <row r="573">
          <cell r="A573" t="str">
            <v>001.11.00040</v>
          </cell>
          <cell r="B573" t="str">
            <v>Regularização de laje ou lastro com argamassa de cimento e areia no traço 1:3</v>
          </cell>
          <cell r="C573" t="str">
            <v>M3</v>
          </cell>
          <cell r="D573">
            <v>1</v>
          </cell>
          <cell r="E573">
            <v>293.01740000000001</v>
          </cell>
          <cell r="F573">
            <v>293.01</v>
          </cell>
        </row>
        <row r="574">
          <cell r="A574" t="str">
            <v>001.11.00060</v>
          </cell>
          <cell r="B574" t="str">
            <v>Lastro de concreto magro no traco 1:3:6 com junta de dilatação de madeira 1.2 cm de espessura formando quadro 2.0 x 2.0 m com 6.0 cm de espessura</v>
          </cell>
          <cell r="C574" t="str">
            <v>M2</v>
          </cell>
          <cell r="D574">
            <v>1</v>
          </cell>
          <cell r="E574">
            <v>13.947900000000001</v>
          </cell>
          <cell r="F574">
            <v>13.94</v>
          </cell>
        </row>
        <row r="575">
          <cell r="A575" t="str">
            <v>001.11.00080</v>
          </cell>
          <cell r="B575" t="str">
            <v>Lastro de concreto 1:3:6 com junta de dilatação seca, formando quadro de 2.00x2.00 m, com 6 cm de espessura</v>
          </cell>
          <cell r="C575" t="str">
            <v>M2</v>
          </cell>
          <cell r="D575">
            <v>1</v>
          </cell>
          <cell r="E575">
            <v>16.139800000000001</v>
          </cell>
          <cell r="F575">
            <v>16.13</v>
          </cell>
        </row>
        <row r="576">
          <cell r="A576" t="str">
            <v>001.11.00100</v>
          </cell>
          <cell r="B576" t="str">
            <v>Lastro de concreto magro traço 1:3:6, com junta de dilatação seca formando quadros de 2.00x2.00m, com 6.00 cm de espessura</v>
          </cell>
          <cell r="C576" t="str">
            <v>M2</v>
          </cell>
          <cell r="D576">
            <v>1</v>
          </cell>
          <cell r="E576">
            <v>16.547799999999999</v>
          </cell>
          <cell r="F576">
            <v>16.54</v>
          </cell>
        </row>
        <row r="577">
          <cell r="A577" t="str">
            <v>001.11.00120</v>
          </cell>
          <cell r="B577" t="str">
            <v>Contrapiso de concreto não estrutural, preparado p/ receber o piso esp.= 6.00 cm</v>
          </cell>
          <cell r="C577" t="str">
            <v>M2</v>
          </cell>
          <cell r="D577">
            <v>1</v>
          </cell>
          <cell r="E577">
            <v>13.947900000000001</v>
          </cell>
          <cell r="F577">
            <v>13.94</v>
          </cell>
        </row>
        <row r="578">
          <cell r="A578" t="str">
            <v>001.11.00140</v>
          </cell>
          <cell r="B578" t="str">
            <v>Placa de concreto 1,20x1,20 m com 6cm de espessura, junta seca moldada in locu</v>
          </cell>
          <cell r="C578" t="str">
            <v>M2</v>
          </cell>
          <cell r="D578">
            <v>1</v>
          </cell>
          <cell r="E578">
            <v>23.045100000000001</v>
          </cell>
          <cell r="F578">
            <v>23.04</v>
          </cell>
        </row>
        <row r="579">
          <cell r="A579" t="str">
            <v>001.11.00160</v>
          </cell>
          <cell r="B579" t="str">
            <v>Piso em volta do edifício constituído por um lastro de concreto de 250 kg cim/m3 c/ espessura igual a 6.00 cm dividido a cada 2.00 m por ripas de peroba de 7.00x1.20cm impermeabilizadas formando juntas de dilatação. o serviço inclui apiloamen</v>
          </cell>
          <cell r="C579" t="str">
            <v>M2</v>
          </cell>
          <cell r="D579">
            <v>1</v>
          </cell>
          <cell r="E579">
            <v>22.328800000000001</v>
          </cell>
          <cell r="F579">
            <v>22.32</v>
          </cell>
        </row>
        <row r="580">
          <cell r="A580" t="str">
            <v>001.11.00180</v>
          </cell>
          <cell r="B580" t="str">
            <v>Cimentado liso queimado c/espessura de 1.5 cm c/argamassa de cimento e areia no traço 1:3</v>
          </cell>
          <cell r="C580" t="str">
            <v>M2</v>
          </cell>
          <cell r="D580">
            <v>1</v>
          </cell>
          <cell r="E580">
            <v>12.291</v>
          </cell>
          <cell r="F580">
            <v>12.29</v>
          </cell>
        </row>
        <row r="581">
          <cell r="A581" t="str">
            <v>001.11.00200</v>
          </cell>
          <cell r="B581" t="str">
            <v>Cimentado liso queimado c/espessura de 2 cm usando argamassa decimento e areia 1:3 c/ juntas plásticas de 19 mm formando quadros de 2.00 x 2.00 m</v>
          </cell>
          <cell r="C581" t="str">
            <v>M2</v>
          </cell>
          <cell r="D581">
            <v>1</v>
          </cell>
          <cell r="E581">
            <v>15.169700000000001</v>
          </cell>
          <cell r="F581">
            <v>15.16</v>
          </cell>
        </row>
        <row r="582">
          <cell r="A582" t="str">
            <v>001.11.00220</v>
          </cell>
          <cell r="B582" t="str">
            <v>Cimentado liso queimado com espessura de 1,5 cm com argamassa de cimento e areia no traço 1:3 com junta de dilatação em ardósia com 7,5 cm de largura, formando quadro 2.00 x 1.00 m, cor natural</v>
          </cell>
          <cell r="C582" t="str">
            <v>M2</v>
          </cell>
          <cell r="D582">
            <v>1</v>
          </cell>
          <cell r="E582">
            <v>15.141400000000001</v>
          </cell>
          <cell r="F582">
            <v>15.14</v>
          </cell>
        </row>
        <row r="583">
          <cell r="A583" t="str">
            <v>001.11.00240</v>
          </cell>
          <cell r="B583" t="str">
            <v>Cimentado liso queimado de cor. com sulcos feitos a colher formando retângulos de 0.82x0.605 m com 2.00 cm de espessura inclusive lastro de concreto 1:3:6, espessura 6.00 cm. juntas de ripa impermeabilizada de 6x1.2cm.</v>
          </cell>
          <cell r="C583" t="str">
            <v>M2</v>
          </cell>
          <cell r="D583">
            <v>1</v>
          </cell>
          <cell r="E583">
            <v>31.053599999999999</v>
          </cell>
          <cell r="F583">
            <v>31.05</v>
          </cell>
        </row>
        <row r="584">
          <cell r="A584" t="str">
            <v>001.11.00260</v>
          </cell>
          <cell r="B584" t="str">
            <v>Cimentado liso queimado com espessura de 1.50 cm com argamassa de cimento e areia  no traço 1:3, com junta de dilatação de tijolo maciço, formando quadro de 2.00x2.00m na cor preta</v>
          </cell>
          <cell r="C584" t="str">
            <v>M2</v>
          </cell>
          <cell r="D584">
            <v>1</v>
          </cell>
          <cell r="E584">
            <v>14.2102</v>
          </cell>
          <cell r="F584">
            <v>14.21</v>
          </cell>
        </row>
        <row r="585">
          <cell r="A585" t="str">
            <v>001.11.00280</v>
          </cell>
          <cell r="B585" t="str">
            <v>Piso em cimentado alizado, c/ pó xadrez vermelho, esp. 1,5cm</v>
          </cell>
          <cell r="C585" t="str">
            <v>M2</v>
          </cell>
          <cell r="D585">
            <v>1</v>
          </cell>
          <cell r="E585">
            <v>30.117599999999999</v>
          </cell>
          <cell r="F585">
            <v>30.11</v>
          </cell>
        </row>
        <row r="586">
          <cell r="A586" t="str">
            <v>001.11.00300</v>
          </cell>
          <cell r="B586" t="str">
            <v>Revestimento de piso c/tijolo comum recozido colocado a chato assente c/ argamassa mista de cal em pasta e areia média ou grossa s/ peneirar no traço 1:4 c/ 100kg de cimento</v>
          </cell>
          <cell r="C586" t="str">
            <v>M2</v>
          </cell>
          <cell r="D586">
            <v>1</v>
          </cell>
          <cell r="E586">
            <v>18.649999999999999</v>
          </cell>
          <cell r="F586">
            <v>18.649999999999999</v>
          </cell>
        </row>
        <row r="587">
          <cell r="A587" t="str">
            <v>001.11.00310</v>
          </cell>
          <cell r="B587" t="str">
            <v>Revestimento com Piso Cerâmico Esmaltado Dim. Media 30 x 30 cm, PI 02, Assentado Com Argamassa Colante Uso Interno, incl. rejuntamento.</v>
          </cell>
          <cell r="C587" t="str">
            <v>m2</v>
          </cell>
          <cell r="D587">
            <v>1</v>
          </cell>
          <cell r="E587">
            <v>17.735700000000001</v>
          </cell>
          <cell r="F587">
            <v>17.73</v>
          </cell>
        </row>
        <row r="588">
          <cell r="A588" t="str">
            <v>001.11.00311</v>
          </cell>
          <cell r="B588" t="str">
            <v>Revestimento com Piso Cerâmico Esmaltado Dim. Media 30 x 30 cm, PI 03, Assentado Com Argamassa Colante Uso Interno, incl. rejuntamento.</v>
          </cell>
          <cell r="C588" t="str">
            <v>m2</v>
          </cell>
          <cell r="D588">
            <v>1</v>
          </cell>
          <cell r="E588">
            <v>17.735700000000001</v>
          </cell>
          <cell r="F588">
            <v>17.73</v>
          </cell>
        </row>
        <row r="589">
          <cell r="A589" t="str">
            <v>001.11.00312</v>
          </cell>
          <cell r="B589" t="str">
            <v>Revestimento com Piso Cerâmico Esmaltado Dim. Media 30 x 30 cm, PI 04, Assentado Com Argamassa Colante Uso Interno, incl. rejuntamento.</v>
          </cell>
          <cell r="C589" t="str">
            <v>m2</v>
          </cell>
          <cell r="D589">
            <v>1</v>
          </cell>
          <cell r="E589">
            <v>18.835699999999999</v>
          </cell>
          <cell r="F589">
            <v>18.829999999999998</v>
          </cell>
        </row>
        <row r="590">
          <cell r="A590" t="str">
            <v>001.11.00313</v>
          </cell>
          <cell r="B590" t="str">
            <v>Revestimento com Piso Cerâmico Esmaltado Dim. Media 30 x 30 cm, PI 05, Assentado Com Argamassa Colante Uso Interno, incl. rejuntamento.</v>
          </cell>
          <cell r="C590" t="str">
            <v>m2</v>
          </cell>
          <cell r="D590">
            <v>1</v>
          </cell>
          <cell r="E590">
            <v>18.835699999999999</v>
          </cell>
          <cell r="F590">
            <v>18.829999999999998</v>
          </cell>
        </row>
        <row r="591">
          <cell r="A591" t="str">
            <v>001.11.00321</v>
          </cell>
          <cell r="B591" t="str">
            <v>Revestimento de pisos e lajotas cerâmicas 30x30 cm assente c/argamassa de cimento e areia 1:4</v>
          </cell>
          <cell r="C591" t="str">
            <v>M2</v>
          </cell>
          <cell r="D591">
            <v>1</v>
          </cell>
          <cell r="E591">
            <v>22.092600000000001</v>
          </cell>
          <cell r="F591">
            <v>22.09</v>
          </cell>
        </row>
        <row r="592">
          <cell r="A592" t="str">
            <v>001.11.00341</v>
          </cell>
          <cell r="B592" t="str">
            <v>Assentamento de ladrilho hidráulico, assente com argamassa mista de cimento, cal e areia 1:0,5:5</v>
          </cell>
          <cell r="C592" t="str">
            <v>M2</v>
          </cell>
          <cell r="D592">
            <v>1</v>
          </cell>
          <cell r="E592">
            <v>27.361599999999999</v>
          </cell>
          <cell r="F592">
            <v>27.36</v>
          </cell>
        </row>
        <row r="593">
          <cell r="A593" t="str">
            <v>001.11.00361</v>
          </cell>
          <cell r="B593" t="str">
            <v>Revestimento de piso com cerâmica decorada 15x15cm assente com argamass mista de cimento cal e areia no traço 1:0.50:5</v>
          </cell>
          <cell r="C593" t="str">
            <v>M2</v>
          </cell>
          <cell r="D593">
            <v>1</v>
          </cell>
          <cell r="E593">
            <v>30.411100000000001</v>
          </cell>
          <cell r="F593">
            <v>30.41</v>
          </cell>
        </row>
        <row r="594">
          <cell r="A594" t="str">
            <v>001.11.00381</v>
          </cell>
          <cell r="B594" t="str">
            <v>Revestimento de piso  com ceramica decorada 20x20cm assente com argamassa mista de cimento cal e areia no traço 1:0.5:5</v>
          </cell>
          <cell r="C594" t="str">
            <v>M2</v>
          </cell>
          <cell r="D594">
            <v>1</v>
          </cell>
          <cell r="E594">
            <v>30.367100000000001</v>
          </cell>
          <cell r="F594">
            <v>30.36</v>
          </cell>
        </row>
        <row r="595">
          <cell r="A595" t="str">
            <v>001.11.00401</v>
          </cell>
          <cell r="B595" t="str">
            <v>Revestimento de piso com ladrilho cerâmico 20x20 cm empregando pasta de cimento colante</v>
          </cell>
          <cell r="C595" t="str">
            <v>M2</v>
          </cell>
          <cell r="D595">
            <v>1</v>
          </cell>
          <cell r="E595">
            <v>19.284700000000001</v>
          </cell>
          <cell r="F595">
            <v>19.28</v>
          </cell>
        </row>
        <row r="596">
          <cell r="A596" t="str">
            <v>001.11.00421</v>
          </cell>
          <cell r="B596" t="str">
            <v>Revestimento de piso com ceramica decorada 25x25 cm, assente com argamassa mista de cimento, cal e areia, traço 1:0.5:5</v>
          </cell>
          <cell r="C596" t="str">
            <v>M2</v>
          </cell>
          <cell r="D596">
            <v>1</v>
          </cell>
          <cell r="E596">
            <v>30.590299999999999</v>
          </cell>
          <cell r="F596">
            <v>30.59</v>
          </cell>
        </row>
        <row r="597">
          <cell r="A597" t="str">
            <v>001.11.00441</v>
          </cell>
          <cell r="B597" t="str">
            <v>Revestimento de piso com lajota colonial</v>
          </cell>
          <cell r="C597" t="str">
            <v>M2</v>
          </cell>
          <cell r="D597">
            <v>1</v>
          </cell>
          <cell r="E597">
            <v>13.8238</v>
          </cell>
          <cell r="F597">
            <v>13.82</v>
          </cell>
        </row>
        <row r="598">
          <cell r="A598" t="str">
            <v>001.11.00461</v>
          </cell>
          <cell r="B598" t="str">
            <v>Revestimento de piso em granilite fundido no local formando quadros de 2.00 m2 de área ( no máximo) com junta plastica colorida e faixa perimétrica de 30 cm na cor preta fazendo meia cana, aplicação de 2 demãos de resina acrilica</v>
          </cell>
          <cell r="C598" t="str">
            <v>m2</v>
          </cell>
          <cell r="D598">
            <v>1</v>
          </cell>
          <cell r="E598">
            <v>18.3734</v>
          </cell>
          <cell r="F598">
            <v>18.37</v>
          </cell>
        </row>
        <row r="599">
          <cell r="A599" t="str">
            <v>001.11.00481</v>
          </cell>
          <cell r="B599" t="str">
            <v>Assentamento de junta plástica de dilatacao p/pisos de 19 mm</v>
          </cell>
          <cell r="C599" t="str">
            <v>ML</v>
          </cell>
          <cell r="D599">
            <v>1</v>
          </cell>
          <cell r="E599">
            <v>1.6783999999999999</v>
          </cell>
          <cell r="F599">
            <v>1.67</v>
          </cell>
        </row>
        <row r="600">
          <cell r="A600" t="str">
            <v>001.11.00501</v>
          </cell>
          <cell r="B600" t="str">
            <v>Revestimento de pisos c/tacos comuns de madeira fixadas c/cola especial sobre lastro de argamassa de cimento e areia no traço 1:4</v>
          </cell>
          <cell r="C600" t="str">
            <v>M2</v>
          </cell>
          <cell r="D600">
            <v>1</v>
          </cell>
          <cell r="E600">
            <v>34.827199999999998</v>
          </cell>
          <cell r="F600">
            <v>34.82</v>
          </cell>
        </row>
        <row r="601">
          <cell r="A601" t="str">
            <v>001.11.00521</v>
          </cell>
          <cell r="B601" t="str">
            <v>Revestimento de pisos em tacos de peróba 7x21 cm de primeira qualidade assentados c/ argamassa de cimento e areia fina meio peneirada no traço 1:3</v>
          </cell>
          <cell r="C601" t="str">
            <v>M2</v>
          </cell>
          <cell r="D601">
            <v>1</v>
          </cell>
          <cell r="E601">
            <v>28.7788</v>
          </cell>
          <cell r="F601">
            <v>28.77</v>
          </cell>
        </row>
        <row r="602">
          <cell r="A602" t="str">
            <v>001.11.00541</v>
          </cell>
          <cell r="B602" t="str">
            <v>Pisos de mármore nacional 40x40 cm de espessura 2 cm assente c/ argamassa mista 1:4 c/100 kg de cimento</v>
          </cell>
          <cell r="C602" t="str">
            <v>M2</v>
          </cell>
          <cell r="D602">
            <v>1</v>
          </cell>
          <cell r="E602">
            <v>137.87280000000001</v>
          </cell>
          <cell r="F602">
            <v>137.87</v>
          </cell>
        </row>
        <row r="603">
          <cell r="A603" t="str">
            <v>001.11.00561</v>
          </cell>
          <cell r="B603" t="str">
            <v>Assentamento de piso de granito verde ubatuba</v>
          </cell>
          <cell r="C603" t="str">
            <v>M2</v>
          </cell>
          <cell r="D603">
            <v>1</v>
          </cell>
          <cell r="E603">
            <v>104.5234</v>
          </cell>
          <cell r="F603">
            <v>104.52</v>
          </cell>
        </row>
        <row r="604">
          <cell r="A604" t="str">
            <v>001.11.00581</v>
          </cell>
          <cell r="B604" t="str">
            <v>Revestimento de piso em ardosia natural 40x40cm cor preta tipo on com resinex</v>
          </cell>
          <cell r="C604" t="str">
            <v>M2</v>
          </cell>
          <cell r="D604">
            <v>1</v>
          </cell>
          <cell r="E604">
            <v>25.912299999999998</v>
          </cell>
          <cell r="F604">
            <v>25.91</v>
          </cell>
        </row>
        <row r="605">
          <cell r="A605" t="str">
            <v>001.11.00601</v>
          </cell>
          <cell r="B605" t="str">
            <v>Revestimento de paviflex sobre lastro ou laje regularizada, assentado com cola especial de 2.00 mm de espessura</v>
          </cell>
          <cell r="C605" t="str">
            <v>M2</v>
          </cell>
          <cell r="D605">
            <v>1</v>
          </cell>
          <cell r="E605">
            <v>41.598199999999999</v>
          </cell>
          <cell r="F605">
            <v>41.59</v>
          </cell>
        </row>
        <row r="606">
          <cell r="A606" t="str">
            <v>001.11.00621</v>
          </cell>
          <cell r="B606" t="str">
            <v>Revestimento de paviflex sobre lastro ou laje regularizada, assentado com cola especial de 3.20 mm de espessura</v>
          </cell>
          <cell r="C606" t="str">
            <v>M2</v>
          </cell>
          <cell r="D606">
            <v>1</v>
          </cell>
          <cell r="E606">
            <v>60.3932</v>
          </cell>
          <cell r="F606">
            <v>60.39</v>
          </cell>
        </row>
        <row r="607">
          <cell r="A607" t="str">
            <v>001.11.00641</v>
          </cell>
          <cell r="B607" t="str">
            <v>Revestimento de paviflex sobre lastro ou laje regularizada, assentado com cola especial de 1.60 mm de espessura</v>
          </cell>
          <cell r="C607" t="str">
            <v>M2</v>
          </cell>
          <cell r="D607">
            <v>1</v>
          </cell>
          <cell r="E607">
            <v>35.193199999999997</v>
          </cell>
          <cell r="F607">
            <v>35.19</v>
          </cell>
        </row>
        <row r="608">
          <cell r="A608" t="str">
            <v>001.11.00661</v>
          </cell>
          <cell r="B608" t="str">
            <v>Carpete 8mm na cor verde musgo</v>
          </cell>
          <cell r="C608" t="str">
            <v>M2</v>
          </cell>
          <cell r="D608">
            <v>1</v>
          </cell>
          <cell r="E608">
            <v>23</v>
          </cell>
          <cell r="F608">
            <v>23</v>
          </cell>
        </row>
        <row r="609">
          <cell r="A609" t="str">
            <v>001.11.00681</v>
          </cell>
          <cell r="B609" t="str">
            <v>Revestimento da escada (degrau e espelho) c/ ardósia preta tipo on c/ resinex</v>
          </cell>
          <cell r="C609" t="str">
            <v>M2</v>
          </cell>
          <cell r="D609">
            <v>1</v>
          </cell>
          <cell r="E609">
            <v>31.225899999999999</v>
          </cell>
          <cell r="F609">
            <v>31.22</v>
          </cell>
        </row>
        <row r="610">
          <cell r="A610" t="str">
            <v>001.11.00701</v>
          </cell>
          <cell r="B610" t="str">
            <v>Piso de concreto fck=15,0 mpa, armado com tela de aço ca-60 4.2 com malha 15x15 cm - esp.15 cm</v>
          </cell>
          <cell r="C610" t="str">
            <v>M2</v>
          </cell>
          <cell r="D610">
            <v>1</v>
          </cell>
          <cell r="E610">
            <v>41.467300000000002</v>
          </cell>
          <cell r="F610">
            <v>41.46</v>
          </cell>
        </row>
        <row r="611">
          <cell r="A611" t="str">
            <v>001.11.00721</v>
          </cell>
          <cell r="B611" t="str">
            <v>Assentamento de rodapé de cimentado usando argamassa de cimento e areia 1:3 com altura de 10 cm, simples</v>
          </cell>
          <cell r="C611" t="str">
            <v>ML</v>
          </cell>
          <cell r="D611">
            <v>1</v>
          </cell>
          <cell r="E611">
            <v>5.5370999999999997</v>
          </cell>
          <cell r="F611">
            <v>5.53</v>
          </cell>
        </row>
        <row r="612">
          <cell r="A612" t="str">
            <v>001.11.00741</v>
          </cell>
          <cell r="B612" t="str">
            <v>Assentamento de rodapé de cimentado usando argamassa de cimento e areia 1:3 com altura de 10 cm, de cor</v>
          </cell>
          <cell r="C612" t="str">
            <v>ML</v>
          </cell>
          <cell r="D612">
            <v>1</v>
          </cell>
          <cell r="E612">
            <v>6.4656000000000002</v>
          </cell>
          <cell r="F612">
            <v>6.46</v>
          </cell>
        </row>
        <row r="613">
          <cell r="A613" t="str">
            <v>001.11.00761</v>
          </cell>
          <cell r="B613" t="str">
            <v>Assentamento de rodapés para pisos em ceramica 30x30</v>
          </cell>
          <cell r="C613" t="str">
            <v>ML</v>
          </cell>
          <cell r="D613">
            <v>1</v>
          </cell>
          <cell r="E613">
            <v>6.8962000000000003</v>
          </cell>
          <cell r="F613">
            <v>6.89</v>
          </cell>
        </row>
        <row r="614">
          <cell r="A614" t="str">
            <v>001.11.00781</v>
          </cell>
          <cell r="B614" t="str">
            <v>Assentamento de rodapés de de madeira de 10 cm de altura</v>
          </cell>
          <cell r="C614" t="str">
            <v>ML</v>
          </cell>
          <cell r="D614">
            <v>1</v>
          </cell>
          <cell r="E614">
            <v>6.9236000000000004</v>
          </cell>
          <cell r="F614">
            <v>6.92</v>
          </cell>
        </row>
        <row r="615">
          <cell r="A615" t="str">
            <v>001.11.00801</v>
          </cell>
          <cell r="B615" t="str">
            <v>Assentamento de rodapés de de granilite c/10 cm de altura utilizando argamassa mista de cal em pasta e areia média ou grossa s/ peneirar no traço 1:3 c/ 10 kg de cimento</v>
          </cell>
          <cell r="C615" t="str">
            <v>ML</v>
          </cell>
          <cell r="D615">
            <v>1</v>
          </cell>
          <cell r="E615">
            <v>7.4447000000000001</v>
          </cell>
          <cell r="F615">
            <v>7.44</v>
          </cell>
        </row>
        <row r="616">
          <cell r="A616" t="str">
            <v>001.11.00821</v>
          </cell>
          <cell r="B616" t="str">
            <v>Assentamento de mármore c/10 cm de altura e 2.00 cm de espessura</v>
          </cell>
          <cell r="C616" t="str">
            <v>ML</v>
          </cell>
          <cell r="D616">
            <v>1</v>
          </cell>
          <cell r="E616">
            <v>19.663799999999998</v>
          </cell>
          <cell r="F616">
            <v>19.66</v>
          </cell>
        </row>
        <row r="617">
          <cell r="A617" t="str">
            <v>001.11.00841</v>
          </cell>
          <cell r="B617" t="str">
            <v>Assentamento de rodapé de cerâmica empregando pasta de argamassa de cimento colante</v>
          </cell>
          <cell r="C617" t="str">
            <v>ML</v>
          </cell>
          <cell r="D617">
            <v>1</v>
          </cell>
          <cell r="E617">
            <v>2.1598999999999999</v>
          </cell>
          <cell r="F617">
            <v>2.15</v>
          </cell>
        </row>
        <row r="618">
          <cell r="A618" t="str">
            <v>001.11.00861</v>
          </cell>
          <cell r="B618" t="str">
            <v>Assentamento de paviflex c/9 cm de altura assente com cola especial</v>
          </cell>
          <cell r="C618" t="str">
            <v>ML</v>
          </cell>
          <cell r="D618">
            <v>1</v>
          </cell>
          <cell r="E618">
            <v>3.31</v>
          </cell>
          <cell r="F618">
            <v>3.31</v>
          </cell>
        </row>
        <row r="619">
          <cell r="A619" t="str">
            <v>001.11.00881</v>
          </cell>
          <cell r="B619" t="str">
            <v>Cimentado liso queimado ate a altura de 7 cm c/argamassa de cimento e areia no traço 1:3</v>
          </cell>
          <cell r="C619" t="str">
            <v>ML</v>
          </cell>
          <cell r="D619">
            <v>1</v>
          </cell>
          <cell r="E619">
            <v>5.3367000000000004</v>
          </cell>
          <cell r="F619">
            <v>5.33</v>
          </cell>
        </row>
        <row r="620">
          <cell r="A620" t="str">
            <v>001.11.00901</v>
          </cell>
          <cell r="B620" t="str">
            <v>Assentamento de rodapé de madeira de peróba 7x1.5 cm fixados c/tacos de peróba previamente chumbados na alvenaria c/ espaçamento max. de 2.00x2.00 m</v>
          </cell>
          <cell r="C620" t="str">
            <v>ML</v>
          </cell>
          <cell r="D620">
            <v>1</v>
          </cell>
          <cell r="E620">
            <v>22.187100000000001</v>
          </cell>
          <cell r="F620">
            <v>22.18</v>
          </cell>
        </row>
        <row r="621">
          <cell r="A621" t="str">
            <v>001.11.00921</v>
          </cell>
          <cell r="B621" t="str">
            <v>Assentamento de rodapé de ardósia natural</v>
          </cell>
          <cell r="C621" t="str">
            <v>ML</v>
          </cell>
          <cell r="D621">
            <v>1</v>
          </cell>
          <cell r="E621">
            <v>8.0422999999999991</v>
          </cell>
          <cell r="F621">
            <v>8.0399999999999991</v>
          </cell>
        </row>
        <row r="622">
          <cell r="A622" t="str">
            <v>001.11.00941</v>
          </cell>
          <cell r="B622" t="str">
            <v>Assentamento de rodapé de granito na cor verde ubatuba com 7 cm de espessura</v>
          </cell>
          <cell r="C622" t="str">
            <v>ML</v>
          </cell>
          <cell r="D622">
            <v>1</v>
          </cell>
          <cell r="E622">
            <v>19.351800000000001</v>
          </cell>
          <cell r="F622">
            <v>19.350000000000001</v>
          </cell>
        </row>
        <row r="623">
          <cell r="A623" t="str">
            <v>001.11.00961</v>
          </cell>
          <cell r="B623" t="str">
            <v>Assentamento de rodapé de de lajota colonial</v>
          </cell>
          <cell r="C623" t="str">
            <v>ML</v>
          </cell>
          <cell r="D623">
            <v>1</v>
          </cell>
          <cell r="E623">
            <v>8.2182999999999993</v>
          </cell>
          <cell r="F623">
            <v>8.2100000000000009</v>
          </cell>
        </row>
        <row r="624">
          <cell r="A624" t="str">
            <v>001.11.00981</v>
          </cell>
          <cell r="B624" t="str">
            <v>Assentamento de soleiras externas c/ pingadeira ou ressalto penetrando 2.50 cm de c/ lado da alvenaria assentado c/ aragam. de cimento e areia no traço 1:4, de mármore branco marfim 3.00 cm</v>
          </cell>
          <cell r="C624" t="str">
            <v>ML</v>
          </cell>
          <cell r="D624">
            <v>1</v>
          </cell>
          <cell r="E624">
            <v>21.243200000000002</v>
          </cell>
          <cell r="F624">
            <v>21.24</v>
          </cell>
        </row>
        <row r="625">
          <cell r="A625" t="str">
            <v>001.11.01001</v>
          </cell>
          <cell r="B625" t="str">
            <v>Assentamento de soleiras externas c/ pingadeira ou ressalto penetrando 2.50 cm de c/ lado da alvenaria assentado c/ aragam. de cimento e areia no traço 1:4, de granilite</v>
          </cell>
          <cell r="C625" t="str">
            <v>ML</v>
          </cell>
          <cell r="D625">
            <v>1</v>
          </cell>
          <cell r="E625">
            <v>6.6201999999999996</v>
          </cell>
          <cell r="F625">
            <v>6.62</v>
          </cell>
        </row>
        <row r="626">
          <cell r="A626" t="str">
            <v>001.11.01021</v>
          </cell>
          <cell r="B626" t="str">
            <v>Assentamento de soleira interna de 0.15 m de mármore branco marfim 3.00 cmassente c/ argamassa de cimento e areia 1:4 m</v>
          </cell>
          <cell r="C626" t="str">
            <v>ML</v>
          </cell>
          <cell r="D626">
            <v>1</v>
          </cell>
          <cell r="E626">
            <v>20.444099999999999</v>
          </cell>
          <cell r="F626">
            <v>20.440000000000001</v>
          </cell>
        </row>
        <row r="627">
          <cell r="A627" t="str">
            <v>001.11.01041</v>
          </cell>
          <cell r="B627" t="str">
            <v>Assentamento de soleira interna de 0.15 m de granilite  assente c/ argamassa de cimento e areia 1:4 m</v>
          </cell>
          <cell r="C627" t="str">
            <v>ML</v>
          </cell>
          <cell r="D627">
            <v>1</v>
          </cell>
          <cell r="E627">
            <v>7.2201000000000004</v>
          </cell>
          <cell r="F627">
            <v>7.22</v>
          </cell>
        </row>
        <row r="628">
          <cell r="A628" t="str">
            <v>001.11.01061</v>
          </cell>
          <cell r="B628" t="str">
            <v>Assentamento de soleira interna de 0.15 m de ardósia ,assente c/ argamassa de cimento e areia no traço 1:4</v>
          </cell>
          <cell r="C628" t="str">
            <v>ML</v>
          </cell>
          <cell r="D628">
            <v>1</v>
          </cell>
          <cell r="E628">
            <v>11.5098</v>
          </cell>
          <cell r="F628">
            <v>11.5</v>
          </cell>
        </row>
        <row r="629">
          <cell r="A629" t="str">
            <v>001.11.01081</v>
          </cell>
          <cell r="B629" t="str">
            <v>Assentamento de soleira de granito l=0,15m e=2cm</v>
          </cell>
          <cell r="C629" t="str">
            <v>UN</v>
          </cell>
          <cell r="D629">
            <v>1</v>
          </cell>
          <cell r="E629">
            <v>23.568200000000001</v>
          </cell>
          <cell r="F629">
            <v>23.56</v>
          </cell>
        </row>
        <row r="630">
          <cell r="A630" t="str">
            <v>001.11.01101</v>
          </cell>
          <cell r="B630" t="str">
            <v>Assentamento de soleira de granito na cor verde ubatuba l=15 cm</v>
          </cell>
          <cell r="C630" t="str">
            <v>ML</v>
          </cell>
          <cell r="D630">
            <v>1</v>
          </cell>
          <cell r="E630">
            <v>40.668199999999999</v>
          </cell>
          <cell r="F630">
            <v>40.659999999999997</v>
          </cell>
        </row>
        <row r="631">
          <cell r="A631" t="str">
            <v>001.11.01121</v>
          </cell>
          <cell r="B631" t="str">
            <v>Assentamento de peitoril de mármore branco espessura 3.00 cm, assente com argamassa de cimento e areia traço 1:4</v>
          </cell>
          <cell r="C631" t="str">
            <v>ML</v>
          </cell>
          <cell r="D631">
            <v>1</v>
          </cell>
          <cell r="E631">
            <v>17.955200000000001</v>
          </cell>
          <cell r="F631">
            <v>17.95</v>
          </cell>
        </row>
        <row r="632">
          <cell r="A632" t="str">
            <v>001.11.01141</v>
          </cell>
          <cell r="B632" t="str">
            <v>Assentamento de peitoril de granilite espessura 2.50 cm, assente com argamassa de cimento e areia traço 1:4</v>
          </cell>
          <cell r="C632" t="str">
            <v>ML</v>
          </cell>
          <cell r="D632">
            <v>1</v>
          </cell>
          <cell r="E632">
            <v>8.5762</v>
          </cell>
          <cell r="F632">
            <v>8.57</v>
          </cell>
        </row>
        <row r="633">
          <cell r="A633" t="str">
            <v>001.11.01161</v>
          </cell>
          <cell r="B633" t="str">
            <v>Assentamento de peitoril de ardósia polida  espessura 3.00 cm, assente com argamassa de cimento e areia traço 1:4</v>
          </cell>
          <cell r="C633" t="str">
            <v>M2</v>
          </cell>
          <cell r="D633">
            <v>1</v>
          </cell>
          <cell r="E633">
            <v>14.318</v>
          </cell>
          <cell r="F633">
            <v>14.31</v>
          </cell>
        </row>
        <row r="634">
          <cell r="A634" t="str">
            <v>001.11.01181</v>
          </cell>
          <cell r="B634" t="str">
            <v>Assentamento de peitoril interno de mármore branco espessura 2.00 cm, assentes com argamassa de cimento e areia 1:4</v>
          </cell>
          <cell r="C634" t="str">
            <v>ML</v>
          </cell>
          <cell r="D634">
            <v>1</v>
          </cell>
          <cell r="E634">
            <v>18.9711</v>
          </cell>
          <cell r="F634">
            <v>18.97</v>
          </cell>
        </row>
        <row r="635">
          <cell r="A635" t="str">
            <v>001.11.01201</v>
          </cell>
          <cell r="B635" t="str">
            <v>Assentamento de peitoril interno de granilite espessura 2.50 cm, assentes com argamassa de cimento e areia 1:4</v>
          </cell>
          <cell r="C635" t="str">
            <v>ML</v>
          </cell>
          <cell r="D635">
            <v>1</v>
          </cell>
          <cell r="E635">
            <v>5.8211000000000004</v>
          </cell>
          <cell r="F635">
            <v>5.82</v>
          </cell>
        </row>
        <row r="636">
          <cell r="A636" t="str">
            <v>001.12</v>
          </cell>
          <cell r="B636" t="str">
            <v>FORROS</v>
          </cell>
          <cell r="E636">
            <v>568.65700000000004</v>
          </cell>
        </row>
        <row r="637">
          <cell r="A637" t="str">
            <v>001.12.00020</v>
          </cell>
          <cell r="B637" t="str">
            <v>Forro de tábuas de cedrinho 10.00x1.00 cm aplicados em sarrafos 10x2.5 cm espacados de 50x50 cm</v>
          </cell>
          <cell r="C637" t="str">
            <v>M2</v>
          </cell>
          <cell r="D637">
            <v>1</v>
          </cell>
          <cell r="E637">
            <v>28.236599999999999</v>
          </cell>
          <cell r="F637">
            <v>28.23</v>
          </cell>
        </row>
        <row r="638">
          <cell r="A638" t="str">
            <v>001.12.00040</v>
          </cell>
          <cell r="B638" t="str">
            <v>Forro de tábuas de cedrinho 10.00x1.00 cm aplicados em caibros de 5x6 cm espaçados de 50x50 cm</v>
          </cell>
          <cell r="C638" t="str">
            <v>M2</v>
          </cell>
          <cell r="D638">
            <v>1</v>
          </cell>
          <cell r="E638">
            <v>28.808599999999998</v>
          </cell>
          <cell r="F638">
            <v>28.8</v>
          </cell>
        </row>
        <row r="639">
          <cell r="A639" t="str">
            <v>001.12.00060</v>
          </cell>
          <cell r="B639" t="str">
            <v>Forro de tábua de mogno ou cerejeira de 10.00x1.00 cm aplicado em sarrafo de 10x2.5 cm espaçados de 50x50 cm</v>
          </cell>
          <cell r="C639" t="str">
            <v>M2</v>
          </cell>
          <cell r="D639">
            <v>1</v>
          </cell>
          <cell r="E639">
            <v>31.756599999999999</v>
          </cell>
          <cell r="F639">
            <v>31.75</v>
          </cell>
        </row>
        <row r="640">
          <cell r="A640" t="str">
            <v>001.12.00080</v>
          </cell>
          <cell r="B640" t="str">
            <v>Forro de tábua de mogno ou cerejeira de 10.00x1.00 cm aplicado em caibro de 5x6 cm espacados de 50x50 cm</v>
          </cell>
          <cell r="C640" t="str">
            <v>M2</v>
          </cell>
          <cell r="D640">
            <v>1</v>
          </cell>
          <cell r="E640">
            <v>32.328600000000002</v>
          </cell>
          <cell r="F640">
            <v>32.32</v>
          </cell>
        </row>
        <row r="641">
          <cell r="A641" t="str">
            <v>001.12.00100</v>
          </cell>
          <cell r="B641" t="str">
            <v>Cimalha de cedrinho</v>
          </cell>
          <cell r="C641" t="str">
            <v>ML</v>
          </cell>
          <cell r="D641">
            <v>1</v>
          </cell>
          <cell r="E641">
            <v>2.218</v>
          </cell>
          <cell r="F641">
            <v>2.21</v>
          </cell>
        </row>
        <row r="642">
          <cell r="A642" t="str">
            <v>001.12.00120</v>
          </cell>
          <cell r="B642" t="str">
            <v>Cimalha de mogno ou cerejeira</v>
          </cell>
          <cell r="C642" t="str">
            <v>ML</v>
          </cell>
          <cell r="D642">
            <v>1</v>
          </cell>
          <cell r="E642">
            <v>12.888</v>
          </cell>
          <cell r="F642">
            <v>12.88</v>
          </cell>
        </row>
        <row r="643">
          <cell r="A643" t="str">
            <v>001.12.00140</v>
          </cell>
          <cell r="B643" t="str">
            <v>Forro de gesso 60x60 cm liso fixado por meio de arame diretamente na estrutura</v>
          </cell>
          <cell r="C643" t="str">
            <v>m2</v>
          </cell>
          <cell r="D643">
            <v>1</v>
          </cell>
          <cell r="E643">
            <v>17.4818</v>
          </cell>
          <cell r="F643">
            <v>17.48</v>
          </cell>
        </row>
        <row r="644">
          <cell r="A644" t="str">
            <v>001.12.00160</v>
          </cell>
          <cell r="B644" t="str">
            <v>Fornecimento e Instalação de Moldura em Gesso h=7 cm</v>
          </cell>
          <cell r="C644" t="str">
            <v>m</v>
          </cell>
          <cell r="D644">
            <v>1</v>
          </cell>
          <cell r="E644">
            <v>7</v>
          </cell>
          <cell r="F644">
            <v>7</v>
          </cell>
        </row>
        <row r="645">
          <cell r="A645" t="str">
            <v>001.12.00180</v>
          </cell>
          <cell r="B645" t="str">
            <v>Sanca de gesso l=1,20 m</v>
          </cell>
          <cell r="C645" t="str">
            <v>ML</v>
          </cell>
          <cell r="D645">
            <v>1</v>
          </cell>
          <cell r="E645">
            <v>25</v>
          </cell>
          <cell r="F645">
            <v>25</v>
          </cell>
        </row>
        <row r="646">
          <cell r="A646" t="str">
            <v>001.12.00200</v>
          </cell>
          <cell r="B646" t="str">
            <v>Sanca de gesso l=0,30m</v>
          </cell>
          <cell r="C646" t="str">
            <v>ML</v>
          </cell>
          <cell r="D646">
            <v>1</v>
          </cell>
          <cell r="E646">
            <v>9</v>
          </cell>
          <cell r="F646">
            <v>9</v>
          </cell>
        </row>
        <row r="647">
          <cell r="A647" t="str">
            <v>001.12.00220</v>
          </cell>
          <cell r="B647" t="str">
            <v>Forro tipo pacote</v>
          </cell>
          <cell r="C647" t="str">
            <v>M2</v>
          </cell>
          <cell r="D647">
            <v>1</v>
          </cell>
          <cell r="E647">
            <v>46</v>
          </cell>
          <cell r="F647">
            <v>46</v>
          </cell>
        </row>
        <row r="648">
          <cell r="A648" t="str">
            <v>001.12.00240</v>
          </cell>
          <cell r="B648" t="str">
            <v>Forro luxalon</v>
          </cell>
          <cell r="C648" t="str">
            <v>M2</v>
          </cell>
          <cell r="D648">
            <v>1</v>
          </cell>
          <cell r="E648">
            <v>108</v>
          </cell>
          <cell r="F648">
            <v>108</v>
          </cell>
        </row>
        <row r="649">
          <cell r="A649" t="str">
            <v>001.12.00260</v>
          </cell>
          <cell r="B649" t="str">
            <v>Forro eucavid</v>
          </cell>
          <cell r="C649" t="str">
            <v>M2</v>
          </cell>
          <cell r="D649">
            <v>1</v>
          </cell>
          <cell r="E649">
            <v>46</v>
          </cell>
          <cell r="F649">
            <v>46</v>
          </cell>
        </row>
        <row r="650">
          <cell r="A650" t="str">
            <v>001.12.00280</v>
          </cell>
          <cell r="B650" t="str">
            <v>Forro paraline, fixado em estrutura metálica</v>
          </cell>
          <cell r="C650" t="str">
            <v>M2</v>
          </cell>
          <cell r="D650">
            <v>1</v>
          </cell>
          <cell r="E650">
            <v>97.8</v>
          </cell>
          <cell r="F650">
            <v>97.8</v>
          </cell>
        </row>
        <row r="651">
          <cell r="A651" t="str">
            <v>001.12.00300</v>
          </cell>
          <cell r="B651" t="str">
            <v>Forro de telha galvanizada fixado em estrutura metálica</v>
          </cell>
          <cell r="C651" t="str">
            <v>M2</v>
          </cell>
          <cell r="D651">
            <v>1</v>
          </cell>
          <cell r="E651">
            <v>23.029900000000001</v>
          </cell>
          <cell r="F651">
            <v>23.02</v>
          </cell>
        </row>
        <row r="652">
          <cell r="A652" t="str">
            <v>001.12.00320</v>
          </cell>
          <cell r="B652" t="str">
            <v>Fornecimento e Instalação de Forro de pvc branco 200 mm, incl. estrutura para fixação em metalon galvanizado e rodaforro</v>
          </cell>
          <cell r="C652" t="str">
            <v>m2</v>
          </cell>
          <cell r="D652">
            <v>1</v>
          </cell>
          <cell r="E652">
            <v>31</v>
          </cell>
          <cell r="F652">
            <v>31</v>
          </cell>
        </row>
        <row r="653">
          <cell r="A653" t="str">
            <v>001.12.00340</v>
          </cell>
          <cell r="B653" t="str">
            <v>Roda-forro de pvc branco</v>
          </cell>
          <cell r="C653" t="str">
            <v>ML</v>
          </cell>
          <cell r="D653">
            <v>1</v>
          </cell>
          <cell r="E653">
            <v>2.7</v>
          </cell>
          <cell r="F653">
            <v>2.7</v>
          </cell>
        </row>
        <row r="654">
          <cell r="A654" t="str">
            <v>001.12.00360</v>
          </cell>
          <cell r="B654" t="str">
            <v>Substituição de tábuas p/forro de cedrinho</v>
          </cell>
          <cell r="C654" t="str">
            <v>M2</v>
          </cell>
          <cell r="D654">
            <v>1</v>
          </cell>
          <cell r="E654">
            <v>18.1892</v>
          </cell>
          <cell r="F654">
            <v>18.18</v>
          </cell>
        </row>
        <row r="655">
          <cell r="A655" t="str">
            <v>001.12.00380</v>
          </cell>
          <cell r="B655" t="str">
            <v>Repregamento de forro de madeira</v>
          </cell>
          <cell r="C655" t="str">
            <v>M2</v>
          </cell>
          <cell r="D655">
            <v>1</v>
          </cell>
          <cell r="E655">
            <v>1.2197</v>
          </cell>
          <cell r="F655">
            <v>1.21</v>
          </cell>
        </row>
        <row r="656">
          <cell r="A656" t="str">
            <v>001.13</v>
          </cell>
          <cell r="B656" t="str">
            <v>VIDROS</v>
          </cell>
          <cell r="E656">
            <v>1001.52</v>
          </cell>
        </row>
        <row r="657">
          <cell r="A657" t="str">
            <v>001.13.00020</v>
          </cell>
          <cell r="B657" t="str">
            <v>Vidro liso espessura 3.00 mm</v>
          </cell>
          <cell r="C657" t="str">
            <v>M2</v>
          </cell>
          <cell r="D657">
            <v>1</v>
          </cell>
          <cell r="E657">
            <v>43.47</v>
          </cell>
          <cell r="F657">
            <v>43.47</v>
          </cell>
        </row>
        <row r="658">
          <cell r="A658" t="str">
            <v>001.13.00040</v>
          </cell>
          <cell r="B658" t="str">
            <v>Vidro liso espessura 4.00 mm</v>
          </cell>
          <cell r="C658" t="str">
            <v>M2</v>
          </cell>
          <cell r="D658">
            <v>1</v>
          </cell>
          <cell r="E658">
            <v>60.53</v>
          </cell>
          <cell r="F658">
            <v>60.53</v>
          </cell>
        </row>
        <row r="659">
          <cell r="A659" t="str">
            <v>001.13.00060</v>
          </cell>
          <cell r="B659" t="str">
            <v>Vidro liso espessura 5.00 mm</v>
          </cell>
          <cell r="C659" t="str">
            <v>M2</v>
          </cell>
          <cell r="D659">
            <v>1</v>
          </cell>
          <cell r="E659">
            <v>76</v>
          </cell>
          <cell r="F659">
            <v>76</v>
          </cell>
        </row>
        <row r="660">
          <cell r="A660" t="str">
            <v>001.13.00080</v>
          </cell>
          <cell r="B660" t="str">
            <v>Vidro liso espessura 6.00 mm</v>
          </cell>
          <cell r="C660" t="str">
            <v>M2</v>
          </cell>
          <cell r="D660">
            <v>1</v>
          </cell>
          <cell r="E660">
            <v>91.8</v>
          </cell>
          <cell r="F660">
            <v>91.8</v>
          </cell>
        </row>
        <row r="661">
          <cell r="A661" t="str">
            <v>001.13.00100</v>
          </cell>
          <cell r="B661" t="str">
            <v>Vidro martelado espessura 3.00 mm</v>
          </cell>
          <cell r="C661" t="str">
            <v>M2</v>
          </cell>
          <cell r="D661">
            <v>1</v>
          </cell>
          <cell r="E661">
            <v>45.36</v>
          </cell>
          <cell r="F661">
            <v>45.36</v>
          </cell>
        </row>
        <row r="662">
          <cell r="A662" t="str">
            <v>001.13.00120</v>
          </cell>
          <cell r="B662" t="str">
            <v>Vidro canelado comum espessura 4.00 mm</v>
          </cell>
          <cell r="C662" t="str">
            <v>M2</v>
          </cell>
          <cell r="D662">
            <v>1</v>
          </cell>
          <cell r="E662">
            <v>45.36</v>
          </cell>
          <cell r="F662">
            <v>45.36</v>
          </cell>
        </row>
        <row r="663">
          <cell r="A663" t="str">
            <v>001.13.00140</v>
          </cell>
          <cell r="B663" t="str">
            <v>Vidro fumê espessura 4.00 mm</v>
          </cell>
          <cell r="C663" t="str">
            <v>M2</v>
          </cell>
          <cell r="D663">
            <v>1</v>
          </cell>
          <cell r="E663">
            <v>88.2</v>
          </cell>
          <cell r="F663">
            <v>88.2</v>
          </cell>
        </row>
        <row r="664">
          <cell r="A664" t="str">
            <v>001.13.00160</v>
          </cell>
          <cell r="B664" t="str">
            <v>Vidro fumê espessura 5.00 mm</v>
          </cell>
          <cell r="C664" t="str">
            <v>M2</v>
          </cell>
          <cell r="D664">
            <v>1</v>
          </cell>
          <cell r="E664">
            <v>108</v>
          </cell>
          <cell r="F664">
            <v>108</v>
          </cell>
        </row>
        <row r="665">
          <cell r="A665" t="str">
            <v>001.13.00180</v>
          </cell>
          <cell r="B665" t="str">
            <v>Vidro fumê espessura 10.00 mm</v>
          </cell>
          <cell r="C665" t="str">
            <v>M2</v>
          </cell>
          <cell r="D665">
            <v>1</v>
          </cell>
          <cell r="E665">
            <v>210.6</v>
          </cell>
          <cell r="F665">
            <v>210.6</v>
          </cell>
        </row>
        <row r="666">
          <cell r="A666" t="str">
            <v>001.13.00200</v>
          </cell>
          <cell r="B666" t="str">
            <v>Vidro temperado espessura 10 mm ( fumê )</v>
          </cell>
          <cell r="C666" t="str">
            <v>M2</v>
          </cell>
          <cell r="D666">
            <v>1</v>
          </cell>
          <cell r="E666">
            <v>232.2</v>
          </cell>
          <cell r="F666">
            <v>232.2</v>
          </cell>
        </row>
        <row r="667">
          <cell r="A667" t="str">
            <v>001.14</v>
          </cell>
          <cell r="B667" t="str">
            <v>PINTURA</v>
          </cell>
          <cell r="E667">
            <v>592.97050000000002</v>
          </cell>
        </row>
        <row r="668">
          <cell r="A668" t="str">
            <v>001.14.00020</v>
          </cell>
          <cell r="B668" t="str">
            <v>Caiação em paredes e tetos à 03 demãos, externa</v>
          </cell>
          <cell r="C668" t="str">
            <v>M2</v>
          </cell>
          <cell r="D668">
            <v>1</v>
          </cell>
          <cell r="E668">
            <v>2.0295999999999998</v>
          </cell>
          <cell r="F668">
            <v>2.02</v>
          </cell>
        </row>
        <row r="669">
          <cell r="A669" t="str">
            <v>001.14.00040</v>
          </cell>
          <cell r="B669" t="str">
            <v>Caiação em paredes e tetos à 03 demãos, interna</v>
          </cell>
          <cell r="C669" t="str">
            <v>M2</v>
          </cell>
          <cell r="D669">
            <v>1</v>
          </cell>
          <cell r="E669">
            <v>2.0295999999999998</v>
          </cell>
          <cell r="F669">
            <v>2.02</v>
          </cell>
        </row>
        <row r="670">
          <cell r="A670" t="str">
            <v>001.14.00060</v>
          </cell>
          <cell r="B670" t="str">
            <v>Pintura látex pva em superfície rebocada executada como segue: limpeza e lixamento preliminar , uma demão de líquido impermeabilizante, duas demãos de massa corrida pva (se for o caso) e duas demãos de tinta de acabamento</v>
          </cell>
          <cell r="C670" t="str">
            <v>M2</v>
          </cell>
          <cell r="D670">
            <v>1</v>
          </cell>
          <cell r="E670">
            <v>7.5488999999999997</v>
          </cell>
          <cell r="F670">
            <v>7.54</v>
          </cell>
        </row>
        <row r="671">
          <cell r="A671" t="str">
            <v>001.14.00080</v>
          </cell>
          <cell r="B671" t="str">
            <v>Pintura látex pva em superfície rebocada executada como segue: limpeza e lixamento preliminar , uma demão de líquido impermeabilizante, sem massa corrida pva  e duas demãos de tinta de acabamento</v>
          </cell>
          <cell r="C671" t="str">
            <v>M2</v>
          </cell>
          <cell r="D671">
            <v>1</v>
          </cell>
          <cell r="E671">
            <v>5.1978999999999997</v>
          </cell>
          <cell r="F671">
            <v>5.19</v>
          </cell>
        </row>
        <row r="672">
          <cell r="A672" t="str">
            <v>001.14.00100</v>
          </cell>
          <cell r="B672" t="str">
            <v>Pintura com látex acrílico em superfície  rebocada executada como segue: limpeza e lixamento preliminar , uma demão de selador acrílico, duas demãos de massa acrílica (se for o caso) e duas demãos de tinta de acabamento c/ massa acrilica</v>
          </cell>
          <cell r="C672" t="str">
            <v>M2</v>
          </cell>
          <cell r="D672">
            <v>1</v>
          </cell>
          <cell r="E672">
            <v>8.0602</v>
          </cell>
          <cell r="F672">
            <v>8.06</v>
          </cell>
        </row>
        <row r="673">
          <cell r="A673" t="str">
            <v>001.14.00120</v>
          </cell>
          <cell r="B673" t="str">
            <v>Pintura com látex acrílico em superfície  rebocada executada como segue: limpeza e lixamento preliminar , uma demão de selador acrílico, duas demãos de massa acrílica  e duas demãos de tinta de acabamento s/ massa acrilica</v>
          </cell>
          <cell r="C673" t="str">
            <v>m2</v>
          </cell>
          <cell r="D673">
            <v>1</v>
          </cell>
          <cell r="E673">
            <v>5.0857999999999999</v>
          </cell>
          <cell r="F673">
            <v>5.08</v>
          </cell>
        </row>
        <row r="674">
          <cell r="A674" t="str">
            <v>001.14.00140</v>
          </cell>
          <cell r="B674" t="str">
            <v>Pintura de paredes com textura acrílica inclusive selador acrílico</v>
          </cell>
          <cell r="C674" t="str">
            <v>m2</v>
          </cell>
          <cell r="D674">
            <v>1</v>
          </cell>
          <cell r="E674">
            <v>5.7626999999999997</v>
          </cell>
          <cell r="F674">
            <v>5.76</v>
          </cell>
        </row>
        <row r="675">
          <cell r="A675" t="str">
            <v>001.14.00160</v>
          </cell>
          <cell r="B675" t="str">
            <v>Pintura de telhas de fibrocimento com látex acrílico, duas demãos</v>
          </cell>
          <cell r="C675" t="str">
            <v>M2</v>
          </cell>
          <cell r="D675">
            <v>1</v>
          </cell>
          <cell r="E675">
            <v>5.8128000000000002</v>
          </cell>
          <cell r="F675">
            <v>5.81</v>
          </cell>
        </row>
        <row r="676">
          <cell r="A676" t="str">
            <v>001.14.00180</v>
          </cell>
          <cell r="B676" t="str">
            <v>Pintura em esquadria de ferro inclusive lixamento uma demão de zarcão, correções de imperfeições e 02 demãos de tinta base de grafite</v>
          </cell>
          <cell r="C676" t="str">
            <v>M2</v>
          </cell>
          <cell r="D676">
            <v>1</v>
          </cell>
          <cell r="E676">
            <v>11.4672</v>
          </cell>
          <cell r="F676">
            <v>11.46</v>
          </cell>
        </row>
        <row r="677">
          <cell r="A677" t="str">
            <v>001.14.00200</v>
          </cell>
          <cell r="B677" t="str">
            <v>Pintura em esquadria de ferro inclusive lixamento uma demão de zarcão, correções de imperfeições e 02 demãos de tinta base de esmalte</v>
          </cell>
          <cell r="C677" t="str">
            <v>M2</v>
          </cell>
          <cell r="D677">
            <v>1</v>
          </cell>
          <cell r="E677">
            <v>11.155200000000001</v>
          </cell>
          <cell r="F677">
            <v>11.15</v>
          </cell>
        </row>
        <row r="678">
          <cell r="A678" t="str">
            <v>001.14.00220</v>
          </cell>
          <cell r="B678" t="str">
            <v>Pintura em esquadria de ferro inclusive lixamento uma demão de zarcão, correções de imperfeições e 02 demãos de tinta base de alimínio</v>
          </cell>
          <cell r="C678" t="str">
            <v>M2</v>
          </cell>
          <cell r="D678">
            <v>1</v>
          </cell>
          <cell r="E678">
            <v>11.155200000000001</v>
          </cell>
          <cell r="F678">
            <v>11.15</v>
          </cell>
        </row>
        <row r="679">
          <cell r="A679" t="str">
            <v>001.14.00240</v>
          </cell>
          <cell r="B679" t="str">
            <v>Pintura em esquadria de ferro inclusive lixamento uma demão de zarcão, correções de imperfeições e 02 demãos de tinta base de óleo</v>
          </cell>
          <cell r="C679" t="str">
            <v>M2</v>
          </cell>
          <cell r="D679">
            <v>1</v>
          </cell>
          <cell r="E679">
            <v>11.155200000000001</v>
          </cell>
          <cell r="F679">
            <v>11.15</v>
          </cell>
        </row>
        <row r="680">
          <cell r="A680" t="str">
            <v>001.14.00260</v>
          </cell>
          <cell r="B680" t="str">
            <v>Pintura a esmalte em esquadrias de madeira com massa corrida</v>
          </cell>
          <cell r="C680" t="str">
            <v>M2</v>
          </cell>
          <cell r="D680">
            <v>1</v>
          </cell>
          <cell r="E680">
            <v>12.138299999999999</v>
          </cell>
          <cell r="F680">
            <v>12.13</v>
          </cell>
        </row>
        <row r="681">
          <cell r="A681" t="str">
            <v>001.14.00280</v>
          </cell>
          <cell r="B681" t="str">
            <v>Pintura a esmalte em esquadria de madeira sem massa corrida aplicada a 2 ou 3 demãos após os lixamentos preliminares</v>
          </cell>
          <cell r="C681" t="str">
            <v>M2</v>
          </cell>
          <cell r="D681">
            <v>1</v>
          </cell>
          <cell r="E681">
            <v>8.1234000000000002</v>
          </cell>
          <cell r="F681">
            <v>8.1199999999999992</v>
          </cell>
        </row>
        <row r="682">
          <cell r="A682" t="str">
            <v>001.14.00300</v>
          </cell>
          <cell r="B682" t="str">
            <v>Pintura a esmalte com massa corrida em rodpés de madeira à 3 demãos aos após lixamento preliminar</v>
          </cell>
          <cell r="C682" t="str">
            <v>ML</v>
          </cell>
          <cell r="D682">
            <v>1</v>
          </cell>
          <cell r="E682">
            <v>2.4647999999999999</v>
          </cell>
          <cell r="F682">
            <v>2.46</v>
          </cell>
        </row>
        <row r="683">
          <cell r="A683" t="str">
            <v>001.14.00320</v>
          </cell>
          <cell r="B683" t="str">
            <v>Pintura à esmalte em forro de madeira à duas demãos em superfície lixada aparelhada e amassada</v>
          </cell>
          <cell r="C683" t="str">
            <v>M2</v>
          </cell>
          <cell r="D683">
            <v>1</v>
          </cell>
          <cell r="E683">
            <v>11.679399999999999</v>
          </cell>
          <cell r="F683">
            <v>11.67</v>
          </cell>
        </row>
        <row r="684">
          <cell r="A684" t="str">
            <v>001.14.00340</v>
          </cell>
          <cell r="B684" t="str">
            <v>Pintura em estrutura metálica com grafite incl. limpeza com escova de aço e duas demãos de zarcão</v>
          </cell>
          <cell r="C684" t="str">
            <v>M2</v>
          </cell>
          <cell r="D684">
            <v>1</v>
          </cell>
          <cell r="E684">
            <v>5.3582000000000001</v>
          </cell>
          <cell r="F684">
            <v>5.35</v>
          </cell>
        </row>
        <row r="685">
          <cell r="A685" t="str">
            <v>001.14.00360</v>
          </cell>
          <cell r="B685" t="str">
            <v>Pintura em estrutura metálica com alumínio incl. limpeza com escova de aço e duas demãos de zarcão</v>
          </cell>
          <cell r="C685" t="str">
            <v>M2</v>
          </cell>
          <cell r="D685">
            <v>1</v>
          </cell>
          <cell r="E685">
            <v>5.3582000000000001</v>
          </cell>
          <cell r="F685">
            <v>5.35</v>
          </cell>
        </row>
        <row r="686">
          <cell r="A686" t="str">
            <v>001.14.00380</v>
          </cell>
          <cell r="B686" t="str">
            <v>Pintura em estrutura metálica com esmalte incl. limpeza com escova de aço e duas demãos de zarcão</v>
          </cell>
          <cell r="C686" t="str">
            <v>M2</v>
          </cell>
          <cell r="D686">
            <v>1</v>
          </cell>
          <cell r="E686">
            <v>5.3582000000000001</v>
          </cell>
          <cell r="F686">
            <v>5.35</v>
          </cell>
        </row>
        <row r="687">
          <cell r="A687" t="str">
            <v>001.14.00400</v>
          </cell>
          <cell r="B687" t="str">
            <v>Pintura em cobertura metálica zincada inclusive limpeza das superfícies (interna e externa) na face interna.uma demão de tinta base (cromato de zinco) e duas demãos de tinta de acabamento de base sintética,</v>
          </cell>
          <cell r="C687" t="str">
            <v>M2</v>
          </cell>
          <cell r="D687">
            <v>1</v>
          </cell>
          <cell r="E687">
            <v>6.5895000000000001</v>
          </cell>
          <cell r="F687">
            <v>6.58</v>
          </cell>
        </row>
        <row r="688">
          <cell r="A688" t="str">
            <v>001.14.00420</v>
          </cell>
          <cell r="B688" t="str">
            <v>Pintura em cobertura metálica zincada inclusive limpeza das superfícies (interna e externa) na face externa aplicação de emulsão asfáltica a frio na espessura aproximadamente de 1.00 mm, uma demão de acabamento com tinta base de asfalto</v>
          </cell>
          <cell r="C688" t="str">
            <v>M2</v>
          </cell>
          <cell r="D688">
            <v>1</v>
          </cell>
          <cell r="E688">
            <v>13.938700000000001</v>
          </cell>
          <cell r="F688">
            <v>13.93</v>
          </cell>
        </row>
        <row r="689">
          <cell r="A689" t="str">
            <v>001.14.00440</v>
          </cell>
          <cell r="B689" t="str">
            <v>Pintura dos portões de ferro c/ fundo anti-corrosivo e esmalte sintético semi-brilho cores normais, marca renner</v>
          </cell>
          <cell r="C689" t="str">
            <v>M2</v>
          </cell>
          <cell r="D689">
            <v>1</v>
          </cell>
          <cell r="E689">
            <v>11.155200000000001</v>
          </cell>
          <cell r="F689">
            <v>11.15</v>
          </cell>
        </row>
        <row r="690">
          <cell r="A690" t="str">
            <v>001.14.00460</v>
          </cell>
          <cell r="B690" t="str">
            <v>Pintura em tubulações com esmalte sintético, inclusive lixamento e uma demão de zarcão</v>
          </cell>
          <cell r="C690" t="str">
            <v>M2</v>
          </cell>
          <cell r="D690">
            <v>1</v>
          </cell>
          <cell r="E690">
            <v>10.599</v>
          </cell>
          <cell r="F690">
            <v>10.59</v>
          </cell>
        </row>
        <row r="691">
          <cell r="A691" t="str">
            <v>001.14.00480</v>
          </cell>
          <cell r="B691" t="str">
            <v>Pintura sobre calhas e condutores a duas demãos de tinta sintética (esmalte sobre tinta antiferruginosa na face aparente a face interna será tratada c/1 demão de produto betuminoso</v>
          </cell>
          <cell r="C691" t="str">
            <v>M2</v>
          </cell>
          <cell r="D691">
            <v>1</v>
          </cell>
          <cell r="E691">
            <v>3.5421</v>
          </cell>
          <cell r="F691">
            <v>3.54</v>
          </cell>
        </row>
        <row r="692">
          <cell r="A692" t="str">
            <v>001.14.00500</v>
          </cell>
          <cell r="B692" t="str">
            <v>Pintura em paredes internas com esmalte incl 02 demaos de massa corrida pva</v>
          </cell>
          <cell r="C692" t="str">
            <v>m2</v>
          </cell>
          <cell r="D692">
            <v>1</v>
          </cell>
          <cell r="E692">
            <v>8.9776000000000007</v>
          </cell>
          <cell r="F692">
            <v>8.9700000000000006</v>
          </cell>
        </row>
        <row r="693">
          <cell r="A693" t="str">
            <v>001.14.00520</v>
          </cell>
          <cell r="B693" t="str">
            <v>Pintura em paredes internas com esmalte e com retoque de  massa corrida</v>
          </cell>
          <cell r="C693" t="str">
            <v>m2</v>
          </cell>
          <cell r="D693">
            <v>1</v>
          </cell>
          <cell r="E693">
            <v>6.5467000000000004</v>
          </cell>
          <cell r="F693">
            <v>6.54</v>
          </cell>
        </row>
        <row r="694">
          <cell r="A694" t="str">
            <v>001.14.00540</v>
          </cell>
          <cell r="B694" t="str">
            <v>Pintura interan a óleo em paredes com massa corrida executada da seguinte forma: lixamento preliminar a seco com lixa n.1 e limpeza do pó resultante, aparelhamento com 01 demão de líquido base (impermeabilizante) aplicado a trincha ou pincel</v>
          </cell>
          <cell r="C694" t="str">
            <v>M2</v>
          </cell>
          <cell r="D694">
            <v>1</v>
          </cell>
          <cell r="E694">
            <v>12.288600000000001</v>
          </cell>
          <cell r="F694">
            <v>12.28</v>
          </cell>
        </row>
        <row r="695">
          <cell r="A695" t="str">
            <v>001.14.00560</v>
          </cell>
          <cell r="B695" t="str">
            <v>Pintura à óleo em paredes internas, duas demãos, sem massa corrida executada da seguinte forma: lixamento preliminar a seco com lixa n.1 e limpeza do pó resultante - aparelhamento 01 demão com líquidobase (impermeabilizante) - 02 ou 03 demãos</v>
          </cell>
          <cell r="C695" t="str">
            <v>M2</v>
          </cell>
          <cell r="D695">
            <v>1</v>
          </cell>
          <cell r="E695">
            <v>6.5467000000000004</v>
          </cell>
          <cell r="F695">
            <v>6.54</v>
          </cell>
        </row>
        <row r="696">
          <cell r="A696" t="str">
            <v>001.14.00580</v>
          </cell>
          <cell r="B696" t="str">
            <v>Pintura a óleo em esquadrias de madeira c/massa corrida</v>
          </cell>
          <cell r="C696" t="str">
            <v>M2</v>
          </cell>
          <cell r="D696">
            <v>1</v>
          </cell>
          <cell r="E696">
            <v>10.7913</v>
          </cell>
          <cell r="F696">
            <v>10.79</v>
          </cell>
        </row>
        <row r="697">
          <cell r="A697" t="str">
            <v>001.14.00600</v>
          </cell>
          <cell r="B697" t="str">
            <v>Pintura em porta de madeira com tinta a óleo renner ou similar</v>
          </cell>
          <cell r="C697" t="str">
            <v>M2</v>
          </cell>
          <cell r="D697">
            <v>1</v>
          </cell>
          <cell r="E697">
            <v>7.2595999999999998</v>
          </cell>
          <cell r="F697">
            <v>7.25</v>
          </cell>
        </row>
        <row r="698">
          <cell r="A698" t="str">
            <v>001.14.00620</v>
          </cell>
          <cell r="B698" t="str">
            <v>Pintura à óleo em rodapés de madeira à duas demãos após lixamento preliminar com retoques de massa para vedação de juntas, orifícios e outros defeitos</v>
          </cell>
          <cell r="C698" t="str">
            <v>ML</v>
          </cell>
          <cell r="D698">
            <v>1</v>
          </cell>
          <cell r="E698">
            <v>1.4247000000000001</v>
          </cell>
          <cell r="F698">
            <v>1.42</v>
          </cell>
        </row>
        <row r="699">
          <cell r="A699" t="str">
            <v>001.14.00640</v>
          </cell>
          <cell r="B699" t="str">
            <v>Pintura externa à óleo em madeira (portões, cerca, etc) à 03 demãos s/ aparelhamento e emassamento prévio</v>
          </cell>
          <cell r="C699" t="str">
            <v>M2</v>
          </cell>
          <cell r="D699">
            <v>1</v>
          </cell>
          <cell r="E699">
            <v>7.2411000000000003</v>
          </cell>
          <cell r="F699">
            <v>7.24</v>
          </cell>
        </row>
        <row r="700">
          <cell r="A700" t="str">
            <v>001.14.00660</v>
          </cell>
          <cell r="B700" t="str">
            <v>Pintura à óleo em madeiramento aparente (galpões, passadiços e beirais) a 3 demãos sem aparelhamento e emassamento prévio</v>
          </cell>
          <cell r="C700" t="str">
            <v>M2</v>
          </cell>
          <cell r="D700">
            <v>1</v>
          </cell>
          <cell r="E700">
            <v>5.1379000000000001</v>
          </cell>
          <cell r="F700">
            <v>5.13</v>
          </cell>
        </row>
        <row r="701">
          <cell r="A701" t="str">
            <v>001.14.00680</v>
          </cell>
          <cell r="B701" t="str">
            <v>Pintura externa c/ verniz plástico a base de poliuretano (verniz de barco) aplicado à 3 demãos sobre esquadrias e peça de madeira expostas ao tempo convenientemente intercalado entre as demãos</v>
          </cell>
          <cell r="C701" t="str">
            <v>M2</v>
          </cell>
          <cell r="D701">
            <v>1</v>
          </cell>
          <cell r="E701">
            <v>6.3966000000000003</v>
          </cell>
          <cell r="F701">
            <v>6.39</v>
          </cell>
        </row>
        <row r="702">
          <cell r="A702" t="str">
            <v>001.14.00700</v>
          </cell>
          <cell r="B702" t="str">
            <v>Pintura envernizamento de alvenaria aparente inclusive a preparação da superfície em 02 demãos</v>
          </cell>
          <cell r="C702" t="str">
            <v>M2</v>
          </cell>
          <cell r="D702">
            <v>1</v>
          </cell>
          <cell r="E702">
            <v>6.3194999999999997</v>
          </cell>
          <cell r="F702">
            <v>6.31</v>
          </cell>
        </row>
        <row r="703">
          <cell r="A703" t="str">
            <v>001.14.00720</v>
          </cell>
          <cell r="B703" t="str">
            <v>Pintura com verniz acrílico sobre paredes de concreto aplicado à duas demãos</v>
          </cell>
          <cell r="C703" t="str">
            <v>M2</v>
          </cell>
          <cell r="D703">
            <v>1</v>
          </cell>
          <cell r="E703">
            <v>4.5887000000000002</v>
          </cell>
          <cell r="F703">
            <v>4.58</v>
          </cell>
        </row>
        <row r="704">
          <cell r="A704" t="str">
            <v>001.14.00740</v>
          </cell>
          <cell r="B704" t="str">
            <v>Envernizamento interno em esquadrias ou forro de madeira executador da seguinte forma:lixamento e limpeza preliminar, correção de defeitos com massa incolor seguido de lixamento, duas demãos de verniz de  aparelho e lixamento e 02 demãos de verniz</v>
          </cell>
          <cell r="C704" t="str">
            <v>m2</v>
          </cell>
          <cell r="D704">
            <v>1</v>
          </cell>
          <cell r="E704">
            <v>6.9894999999999996</v>
          </cell>
          <cell r="F704">
            <v>6.98</v>
          </cell>
        </row>
        <row r="705">
          <cell r="A705" t="str">
            <v>001.14.00780</v>
          </cell>
          <cell r="B705" t="str">
            <v>Pintura - envernizamento de rodapés de madeira lixada e aparelhada com retoque de massa para correção de juntas e orifícios, verniz e acabamento aplicado em duas demãos a pincel</v>
          </cell>
          <cell r="C705" t="str">
            <v>M2</v>
          </cell>
          <cell r="D705">
            <v>1</v>
          </cell>
          <cell r="E705">
            <v>1.3159000000000001</v>
          </cell>
          <cell r="F705">
            <v>1.31</v>
          </cell>
        </row>
        <row r="706">
          <cell r="A706" t="str">
            <v>001.14.00800</v>
          </cell>
          <cell r="B706" t="str">
            <v>Pintura - envernizamento de rodapés de madeira lixada e aparelhada com retoque de massa para correção de juntas e orifícios, verniz e acabamento aplicado em duas demãos a boneca</v>
          </cell>
          <cell r="C706" t="str">
            <v>M2</v>
          </cell>
          <cell r="D706">
            <v>1</v>
          </cell>
          <cell r="E706">
            <v>1.4247000000000001</v>
          </cell>
          <cell r="F706">
            <v>1.42</v>
          </cell>
        </row>
        <row r="707">
          <cell r="A707" t="str">
            <v>001.14.00820</v>
          </cell>
          <cell r="B707" t="str">
            <v>Enceramento de madeira à boneca (portas, lambris, painéis  divisões) recomendada apenas para madeiras nobres como imbuia, caviúna, perobinha do campo, jacarandá, etc. e executado como segue: limpeza e lixamento preliminar, obturação de orifíc</v>
          </cell>
          <cell r="C707" t="str">
            <v>M2</v>
          </cell>
          <cell r="D707">
            <v>1</v>
          </cell>
          <cell r="E707">
            <v>6.3776000000000002</v>
          </cell>
          <cell r="F707">
            <v>6.37</v>
          </cell>
        </row>
        <row r="708">
          <cell r="A708" t="str">
            <v>001.14.00840</v>
          </cell>
          <cell r="B708" t="str">
            <v>Pintura externa em madeira aparente c/ líquido imunizante aplicado à brocha, pistola ou por imersão de acordo com as especificações  do fabricante</v>
          </cell>
          <cell r="C708" t="str">
            <v>M2</v>
          </cell>
          <cell r="D708">
            <v>1</v>
          </cell>
          <cell r="E708">
            <v>1.6344000000000001</v>
          </cell>
          <cell r="F708">
            <v>1.63</v>
          </cell>
        </row>
        <row r="709">
          <cell r="A709" t="str">
            <v>001.14.00860</v>
          </cell>
          <cell r="B709" t="str">
            <v>Pintura c/nata de cimento</v>
          </cell>
          <cell r="C709" t="str">
            <v>M2</v>
          </cell>
          <cell r="D709">
            <v>1</v>
          </cell>
          <cell r="E709">
            <v>2.0085999999999999</v>
          </cell>
          <cell r="F709">
            <v>2</v>
          </cell>
        </row>
        <row r="710">
          <cell r="A710" t="str">
            <v>001.14.00880</v>
          </cell>
          <cell r="B710" t="str">
            <v>Pintura novacor piso</v>
          </cell>
          <cell r="C710" t="str">
            <v>M2</v>
          </cell>
          <cell r="D710">
            <v>1</v>
          </cell>
          <cell r="E710">
            <v>3.6829999999999998</v>
          </cell>
          <cell r="F710">
            <v>3.68</v>
          </cell>
        </row>
        <row r="711">
          <cell r="A711" t="str">
            <v>001.14.00900</v>
          </cell>
          <cell r="B711" t="str">
            <v>Resina aplicada a duas demaos em pisos diversos</v>
          </cell>
          <cell r="C711" t="str">
            <v>M2</v>
          </cell>
          <cell r="D711">
            <v>1</v>
          </cell>
          <cell r="E711">
            <v>1.9704999999999999</v>
          </cell>
          <cell r="F711">
            <v>1.97</v>
          </cell>
        </row>
        <row r="712">
          <cell r="A712" t="str">
            <v>001.14.00920</v>
          </cell>
          <cell r="B712" t="str">
            <v>Raspagem, lixamento e aplicacao de sinteco fosco e semi-fosco</v>
          </cell>
          <cell r="C712" t="str">
            <v>M2</v>
          </cell>
          <cell r="D712">
            <v>1</v>
          </cell>
          <cell r="E712">
            <v>6.0164999999999997</v>
          </cell>
          <cell r="F712">
            <v>6.01</v>
          </cell>
        </row>
        <row r="713">
          <cell r="A713" t="str">
            <v>001.14.00940</v>
          </cell>
          <cell r="B713" t="str">
            <v>Pintura em concreto aparente com silicone aplicado a duas demãos</v>
          </cell>
          <cell r="C713" t="str">
            <v>m2</v>
          </cell>
          <cell r="D713">
            <v>1</v>
          </cell>
          <cell r="E713">
            <v>5.9813000000000001</v>
          </cell>
          <cell r="F713">
            <v>5.98</v>
          </cell>
        </row>
        <row r="714">
          <cell r="A714" t="str">
            <v>001.14.00960</v>
          </cell>
          <cell r="B714" t="str">
            <v>Pintura do nome do estado e da atividade</v>
          </cell>
          <cell r="C714" t="str">
            <v>UN</v>
          </cell>
          <cell r="D714">
            <v>1</v>
          </cell>
          <cell r="E714">
            <v>188.68</v>
          </cell>
          <cell r="F714">
            <v>188.68</v>
          </cell>
        </row>
        <row r="715">
          <cell r="A715" t="str">
            <v>001.14.00980</v>
          </cell>
          <cell r="B715" t="str">
            <v>Pintura com tinta epóxi sobre massa corrida em paredes executadas com segue: lixamento das superfícies rebocadas - cuidadosa remoção do pó preferivelmente com jato de ar- aplicação de 02 demãos de massa corrida a base de epoxi com desempenade</v>
          </cell>
          <cell r="C715" t="str">
            <v>M2</v>
          </cell>
          <cell r="D715">
            <v>1</v>
          </cell>
          <cell r="E715">
            <v>35.031999999999996</v>
          </cell>
          <cell r="F715">
            <v>35.03</v>
          </cell>
        </row>
        <row r="716">
          <cell r="A716" t="str">
            <v>001.14.01000</v>
          </cell>
          <cell r="B716" t="str">
            <v>Pintura osmocolor em peças de madeira (esquadrias, forros, etc.) incolor, aplicado a duas demãos</v>
          </cell>
          <cell r="C716" t="str">
            <v>M2</v>
          </cell>
          <cell r="D716">
            <v>1</v>
          </cell>
          <cell r="E716">
            <v>4.2371999999999996</v>
          </cell>
          <cell r="F716">
            <v>4.2300000000000004</v>
          </cell>
        </row>
        <row r="717">
          <cell r="A717" t="str">
            <v>001.14.01020</v>
          </cell>
          <cell r="B717" t="str">
            <v>Pintura de conservação de parede ou teto sem retoque de massa,com látex pva à uma demão</v>
          </cell>
          <cell r="C717" t="str">
            <v>M2</v>
          </cell>
          <cell r="D717">
            <v>1</v>
          </cell>
          <cell r="E717">
            <v>2.3494000000000002</v>
          </cell>
          <cell r="F717">
            <v>2.34</v>
          </cell>
        </row>
        <row r="718">
          <cell r="A718" t="str">
            <v>001.14.01040</v>
          </cell>
          <cell r="B718" t="str">
            <v>Pintura de conservação de parede ou teto sem retoque de massa,com látex pva a duas demãos</v>
          </cell>
          <cell r="C718" t="str">
            <v>M2</v>
          </cell>
          <cell r="D718">
            <v>1</v>
          </cell>
          <cell r="E718">
            <v>3.8069999999999999</v>
          </cell>
          <cell r="F718">
            <v>3.8</v>
          </cell>
        </row>
        <row r="719">
          <cell r="A719" t="str">
            <v>001.14.01060</v>
          </cell>
          <cell r="B719" t="str">
            <v>Pintura de conservação de parede ou teto sem retoque de massa,com tinta a oleo  à uma demão</v>
          </cell>
          <cell r="C719" t="str">
            <v>M2</v>
          </cell>
          <cell r="D719">
            <v>1</v>
          </cell>
          <cell r="E719">
            <v>2.6795</v>
          </cell>
          <cell r="F719">
            <v>2.67</v>
          </cell>
        </row>
        <row r="720">
          <cell r="A720" t="str">
            <v>001.14.01080</v>
          </cell>
          <cell r="B720" t="str">
            <v>Pintura de conservação de parede ou teto sem retoque de massa,com tinta a oleo a duas demãos</v>
          </cell>
          <cell r="C720" t="str">
            <v>M2</v>
          </cell>
          <cell r="D720">
            <v>1</v>
          </cell>
          <cell r="E720">
            <v>4.6542000000000003</v>
          </cell>
          <cell r="F720">
            <v>4.6500000000000004</v>
          </cell>
        </row>
        <row r="721">
          <cell r="A721" t="str">
            <v>001.14.01100</v>
          </cell>
          <cell r="B721" t="str">
            <v>Pintura de conservação de parede ou teto sem retoque de massa,com tinta látex acrilico  à uma demão</v>
          </cell>
          <cell r="C721" t="str">
            <v>M2</v>
          </cell>
          <cell r="D721">
            <v>1</v>
          </cell>
          <cell r="E721">
            <v>2.3494000000000002</v>
          </cell>
          <cell r="F721">
            <v>2.34</v>
          </cell>
        </row>
        <row r="722">
          <cell r="A722" t="str">
            <v>001.14.01120</v>
          </cell>
          <cell r="B722" t="str">
            <v>Pintura de conservação de parede ou teto sem retoque de massa,com tinta látex acrilico  a duas demãos</v>
          </cell>
          <cell r="C722" t="str">
            <v>M2</v>
          </cell>
          <cell r="D722">
            <v>1</v>
          </cell>
          <cell r="E722">
            <v>3.8069999999999999</v>
          </cell>
          <cell r="F722">
            <v>3.8</v>
          </cell>
        </row>
        <row r="723">
          <cell r="A723" t="str">
            <v>001.14.01140</v>
          </cell>
          <cell r="B723" t="str">
            <v>Pintura de conservação em parede ou teto com retoque de massa, com látex pva à duas demãos</v>
          </cell>
          <cell r="C723" t="str">
            <v>M2</v>
          </cell>
          <cell r="D723">
            <v>1</v>
          </cell>
          <cell r="E723">
            <v>4.5510999999999999</v>
          </cell>
          <cell r="F723">
            <v>4.55</v>
          </cell>
        </row>
        <row r="724">
          <cell r="A724" t="str">
            <v>001.14.01160</v>
          </cell>
          <cell r="B724" t="str">
            <v>Pintura de conservação em parede ou teto com retoque de massa, com tinta a óleo  à duas demãos</v>
          </cell>
          <cell r="C724" t="str">
            <v>M2</v>
          </cell>
          <cell r="D724">
            <v>1</v>
          </cell>
          <cell r="E724">
            <v>5.1661999999999999</v>
          </cell>
          <cell r="F724">
            <v>5.16</v>
          </cell>
        </row>
        <row r="725">
          <cell r="A725" t="str">
            <v>001.14.01180</v>
          </cell>
          <cell r="B725" t="str">
            <v>Pintura de conservação em parede ou teto com retoque de massa, com tinta latéx acrilílico  à duas demãos</v>
          </cell>
          <cell r="C725" t="str">
            <v>M2</v>
          </cell>
          <cell r="D725">
            <v>1</v>
          </cell>
          <cell r="E725">
            <v>4.5510999999999999</v>
          </cell>
          <cell r="F725">
            <v>4.55</v>
          </cell>
        </row>
        <row r="726">
          <cell r="A726" t="str">
            <v>001.14.01200</v>
          </cell>
          <cell r="B726" t="str">
            <v>Pintura de conservação em esquadria metálica com tinta a oleo à uma demão com retoque da pintura de base (zarcão ou grafite)</v>
          </cell>
          <cell r="C726" t="str">
            <v>M2</v>
          </cell>
          <cell r="D726">
            <v>1</v>
          </cell>
          <cell r="E726">
            <v>3.4251</v>
          </cell>
          <cell r="F726">
            <v>3.42</v>
          </cell>
        </row>
        <row r="727">
          <cell r="A727" t="str">
            <v>001.14.01220</v>
          </cell>
          <cell r="B727" t="str">
            <v>Pintura de conservação em esquadria metálica com tinta a oleo a duas demãos com retoque da pintura de base (zarcão ou grafite)</v>
          </cell>
          <cell r="C727" t="str">
            <v>M2</v>
          </cell>
          <cell r="D727">
            <v>1</v>
          </cell>
          <cell r="E727">
            <v>5.2995999999999999</v>
          </cell>
          <cell r="F727">
            <v>5.29</v>
          </cell>
        </row>
        <row r="728">
          <cell r="A728" t="str">
            <v>001.14.01240</v>
          </cell>
          <cell r="B728" t="str">
            <v>Pintura de conservação em esquadria metálica com tinta grafite à uma demão com retoque da pintura de base (zarcão ou grafite)</v>
          </cell>
          <cell r="C728" t="str">
            <v>M2</v>
          </cell>
          <cell r="D728">
            <v>1</v>
          </cell>
          <cell r="E728">
            <v>3.6385000000000001</v>
          </cell>
          <cell r="F728">
            <v>3.63</v>
          </cell>
        </row>
        <row r="729">
          <cell r="A729" t="str">
            <v>001.14.01260</v>
          </cell>
          <cell r="B729" t="str">
            <v>Pintura de conservação em esquadria metálica com tinta grafite a duas demãos com retoque da pintura de base (zarcão ou grafite)</v>
          </cell>
          <cell r="C729" t="str">
            <v>M2</v>
          </cell>
          <cell r="D729">
            <v>1</v>
          </cell>
          <cell r="E729">
            <v>5.7092000000000001</v>
          </cell>
          <cell r="F729">
            <v>5.7</v>
          </cell>
        </row>
        <row r="730">
          <cell r="A730" t="str">
            <v>001.14.01280</v>
          </cell>
          <cell r="B730" t="str">
            <v>Pintura de conservação em esquadria metálica com tinta esmalte à uma demão com retoque da pintura de base (zarcão ou grafite)</v>
          </cell>
          <cell r="C730" t="str">
            <v>M2</v>
          </cell>
          <cell r="D730">
            <v>1</v>
          </cell>
          <cell r="E730">
            <v>3.6385000000000001</v>
          </cell>
          <cell r="F730">
            <v>3.63</v>
          </cell>
        </row>
        <row r="731">
          <cell r="A731" t="str">
            <v>001.14.01300</v>
          </cell>
          <cell r="B731" t="str">
            <v>Pintura de conservação em esquadria metálica com tinta esmalte a duas demãos com retoque da pintura de base (zarcão ou grafite)</v>
          </cell>
          <cell r="C731" t="str">
            <v>M2</v>
          </cell>
          <cell r="D731">
            <v>1</v>
          </cell>
          <cell r="E731">
            <v>5.7092000000000001</v>
          </cell>
          <cell r="F731">
            <v>5.7</v>
          </cell>
        </row>
        <row r="732">
          <cell r="A732" t="str">
            <v>001.15</v>
          </cell>
          <cell r="B732" t="str">
            <v>SERVIÇOS COMPLEMENTARES</v>
          </cell>
          <cell r="E732">
            <v>21844.741900000001</v>
          </cell>
        </row>
        <row r="733">
          <cell r="A733" t="str">
            <v>001.15.00020</v>
          </cell>
          <cell r="B733" t="str">
            <v>Fornecimento de quadro negro conforme detalhe do dop de 4.00x1.20m executado na obra. após chapisco prévio será executado o emboço com argamassa 1:4:8 e reboco com argamassa 1:2 ;12 de granulação fina com superfície cuidadosamente desempenada. pintura p</v>
          </cell>
          <cell r="C733" t="str">
            <v>UN</v>
          </cell>
          <cell r="D733">
            <v>1</v>
          </cell>
          <cell r="E733">
            <v>120.5249</v>
          </cell>
          <cell r="F733">
            <v>120.52</v>
          </cell>
        </row>
        <row r="734">
          <cell r="A734" t="str">
            <v>001.15.00040</v>
          </cell>
          <cell r="B734" t="str">
            <v>Fornecimento de quadro negro conforme detalhe do dop de 4.00x1.20 m executado na obra, a 80 cm do piso acabado. após chapisco prévio será executado o emboço 1:4:8 e reboco com argamassa 1:4:12 de granulação fina com a superfície cuidadosamente desempena</v>
          </cell>
          <cell r="C734" t="str">
            <v>UN</v>
          </cell>
          <cell r="D734">
            <v>1</v>
          </cell>
          <cell r="E734">
            <v>113.7385</v>
          </cell>
          <cell r="F734">
            <v>113.73</v>
          </cell>
        </row>
        <row r="735">
          <cell r="A735" t="str">
            <v>001.15.00060</v>
          </cell>
          <cell r="B735" t="str">
            <v>Recuperação de quadro negro com retoque de massa (base de óleo) lixamento e polimento com lixa de água e pintura com duas demãos de tinta verde opaca especial</v>
          </cell>
          <cell r="C735" t="str">
            <v>UN</v>
          </cell>
          <cell r="D735">
            <v>1</v>
          </cell>
          <cell r="E735">
            <v>47.622199999999999</v>
          </cell>
          <cell r="F735">
            <v>47.62</v>
          </cell>
        </row>
        <row r="736">
          <cell r="A736" t="str">
            <v>001.15.00080</v>
          </cell>
          <cell r="B736" t="str">
            <v>Fornecimento e instalação de quadro negro de madeira compensada 6 mm de espessura incl.moldura e porta giz</v>
          </cell>
          <cell r="C736" t="str">
            <v>M2</v>
          </cell>
          <cell r="D736">
            <v>1</v>
          </cell>
          <cell r="E736">
            <v>38.434800000000003</v>
          </cell>
          <cell r="F736">
            <v>38.43</v>
          </cell>
        </row>
        <row r="737">
          <cell r="A737" t="str">
            <v>001.15.00100</v>
          </cell>
          <cell r="B737" t="str">
            <v>Fornecimento e instalação de porta giz de madeira c/guarnição</v>
          </cell>
          <cell r="C737" t="str">
            <v>ML</v>
          </cell>
          <cell r="D737">
            <v>1</v>
          </cell>
          <cell r="E737">
            <v>3.6655000000000002</v>
          </cell>
          <cell r="F737">
            <v>3.66</v>
          </cell>
        </row>
        <row r="738">
          <cell r="A738" t="str">
            <v>001.15.00120</v>
          </cell>
          <cell r="B738" t="str">
            <v>Fornecimento e instalação de placa de inauguração para grupo escolar (25.00x40.00) cm</v>
          </cell>
          <cell r="C738" t="str">
            <v>UN</v>
          </cell>
          <cell r="D738">
            <v>1</v>
          </cell>
          <cell r="E738">
            <v>155.1592</v>
          </cell>
          <cell r="F738">
            <v>155.15</v>
          </cell>
        </row>
        <row r="739">
          <cell r="A739" t="str">
            <v>001.15.00140</v>
          </cell>
          <cell r="B739" t="str">
            <v>Fornecimento e instalação de placa de inauguração para cadeias públicas (36.50x47.00) cm</v>
          </cell>
          <cell r="C739" t="str">
            <v>UN</v>
          </cell>
          <cell r="D739">
            <v>1</v>
          </cell>
          <cell r="E739">
            <v>205.1592</v>
          </cell>
          <cell r="F739">
            <v>205.15</v>
          </cell>
        </row>
        <row r="740">
          <cell r="A740" t="str">
            <v>001.15.00160</v>
          </cell>
          <cell r="B740" t="str">
            <v>Fornecimento e instalação de placa de inauguração p/ escritório regional urbano da prodeagro - 25x40cm</v>
          </cell>
          <cell r="C740" t="str">
            <v>UN</v>
          </cell>
          <cell r="D740">
            <v>1</v>
          </cell>
          <cell r="E740">
            <v>1355.1592000000001</v>
          </cell>
          <cell r="F740">
            <v>1355.15</v>
          </cell>
        </row>
        <row r="741">
          <cell r="A741" t="str">
            <v>001.15.00180</v>
          </cell>
          <cell r="B741" t="str">
            <v>Fornecimento e instalação de placa de inauguração em alumínio fundido 65.00x75.00cm</v>
          </cell>
          <cell r="C741" t="str">
            <v>UN</v>
          </cell>
          <cell r="D741">
            <v>1</v>
          </cell>
          <cell r="E741">
            <v>403.91770000000002</v>
          </cell>
          <cell r="F741">
            <v>403.91</v>
          </cell>
        </row>
        <row r="742">
          <cell r="A742" t="str">
            <v>001.15.00200</v>
          </cell>
          <cell r="B742" t="str">
            <v>Fornecimento e instalação de obelisco conforme projeto do dvop, fornecimento e execução</v>
          </cell>
          <cell r="C742" t="str">
            <v>UN</v>
          </cell>
          <cell r="D742">
            <v>1</v>
          </cell>
          <cell r="E742">
            <v>2200</v>
          </cell>
          <cell r="F742">
            <v>2200</v>
          </cell>
        </row>
        <row r="743">
          <cell r="A743" t="str">
            <v>001.15.00220</v>
          </cell>
          <cell r="B743" t="str">
            <v>Fornecimento e instalação de mastro p/bandeira em poste cônico inclusive pintura e pertences altura livre 5.00 m</v>
          </cell>
          <cell r="C743" t="str">
            <v>UN</v>
          </cell>
          <cell r="D743">
            <v>1</v>
          </cell>
          <cell r="E743">
            <v>202.25980000000001</v>
          </cell>
          <cell r="F743">
            <v>202.25</v>
          </cell>
        </row>
        <row r="744">
          <cell r="A744" t="str">
            <v>001.15.00240</v>
          </cell>
          <cell r="B744" t="str">
            <v>Fornecimento e instalação de mastro p/bandeira em cano galvanizado diâmetro 3 pol inclusive pintura e pertences altura livre 5 m</v>
          </cell>
          <cell r="C744" t="str">
            <v>UN</v>
          </cell>
          <cell r="D744">
            <v>1</v>
          </cell>
          <cell r="E744">
            <v>282.20569999999998</v>
          </cell>
          <cell r="F744">
            <v>282.2</v>
          </cell>
        </row>
        <row r="745">
          <cell r="A745" t="str">
            <v>001.15.00260</v>
          </cell>
          <cell r="B745" t="str">
            <v>Fornecimento e instalação de mastro p/bandeira constituído de 3 postes de cano galvanizado diâmetro 3 pol conforme detalhe do dop</v>
          </cell>
          <cell r="C745" t="str">
            <v>CJ</v>
          </cell>
          <cell r="D745">
            <v>1</v>
          </cell>
          <cell r="E745">
            <v>1585.7752</v>
          </cell>
          <cell r="F745">
            <v>1585.77</v>
          </cell>
        </row>
        <row r="746">
          <cell r="A746" t="str">
            <v>001.15.00280</v>
          </cell>
          <cell r="B746" t="str">
            <v>Fornecimento e instalação de trave p/futebol de salão incluindo pintura, rede de nylon conforme detalhe dop</v>
          </cell>
          <cell r="C746" t="str">
            <v>CJ</v>
          </cell>
          <cell r="D746">
            <v>1</v>
          </cell>
          <cell r="E746">
            <v>760.26790000000005</v>
          </cell>
          <cell r="F746">
            <v>760.26</v>
          </cell>
        </row>
        <row r="747">
          <cell r="A747" t="str">
            <v>001.15.00300</v>
          </cell>
          <cell r="B747" t="str">
            <v>Fornecimento e instalação de trave para campo de futebol conforme detalhe do dop</v>
          </cell>
          <cell r="C747" t="str">
            <v>PAR</v>
          </cell>
          <cell r="D747">
            <v>1</v>
          </cell>
          <cell r="E747">
            <v>1833.759</v>
          </cell>
          <cell r="F747">
            <v>1833.75</v>
          </cell>
        </row>
        <row r="748">
          <cell r="A748" t="str">
            <v>001.15.00320</v>
          </cell>
          <cell r="B748" t="str">
            <v>Fornecimento e instalação de suporte p/tabela de basquete em treliçado inclusive pilares de concreto armado (aparente), fundação, pintura (treliças) conforme det. do dop</v>
          </cell>
          <cell r="C748" t="str">
            <v>UN</v>
          </cell>
          <cell r="D748">
            <v>1</v>
          </cell>
          <cell r="E748">
            <v>2224.8892000000001</v>
          </cell>
          <cell r="F748">
            <v>2224.88</v>
          </cell>
        </row>
        <row r="749">
          <cell r="A749" t="str">
            <v>001.15.00340</v>
          </cell>
          <cell r="B749" t="str">
            <v>Fornecimento e instalação de tabela de madeira p/basquete inclusive alça de fixação do cesto e cesto de nylon e pintura conforme especificação da cbd</v>
          </cell>
          <cell r="C749" t="str">
            <v>UN</v>
          </cell>
          <cell r="D749">
            <v>1</v>
          </cell>
          <cell r="E749">
            <v>281.52760000000001</v>
          </cell>
          <cell r="F749">
            <v>281.52</v>
          </cell>
        </row>
        <row r="750">
          <cell r="A750" t="str">
            <v>001.15.00360</v>
          </cell>
          <cell r="B750" t="str">
            <v>Fornecimento e instalação de suporte p/voley em cano galvanizado diâmetro 3 pol inclusive pintura dos mastros, catraca, rede e demais pertences ( 02 postes)</v>
          </cell>
          <cell r="C750" t="str">
            <v>CJ</v>
          </cell>
          <cell r="D750">
            <v>1</v>
          </cell>
          <cell r="E750">
            <v>472.3639</v>
          </cell>
          <cell r="F750">
            <v>472.36</v>
          </cell>
        </row>
        <row r="751">
          <cell r="A751" t="str">
            <v>001.15.00380</v>
          </cell>
          <cell r="B751" t="str">
            <v>Pintura de marcação da quadra de esportes c/tinta especial (conf.especificação da cbd) inclusive preparo da superfície (larg. 5.00 cm)</v>
          </cell>
          <cell r="C751" t="str">
            <v>ML</v>
          </cell>
          <cell r="D751">
            <v>1</v>
          </cell>
          <cell r="E751">
            <v>4.2458999999999998</v>
          </cell>
          <cell r="F751">
            <v>4.24</v>
          </cell>
        </row>
        <row r="752">
          <cell r="A752" t="str">
            <v>001.15.00400</v>
          </cell>
          <cell r="B752" t="str">
            <v>Pintura de marcação do campo de futebol a cal inclusive preparação do terreno largura 10 cm (conf. especif.do dop)</v>
          </cell>
          <cell r="C752" t="str">
            <v>ML</v>
          </cell>
          <cell r="D752">
            <v>1</v>
          </cell>
          <cell r="E752">
            <v>3.0783999999999998</v>
          </cell>
          <cell r="F752">
            <v>3.07</v>
          </cell>
        </row>
        <row r="753">
          <cell r="A753" t="str">
            <v>001.15.00420</v>
          </cell>
          <cell r="B753" t="str">
            <v>Fornecimento e instalação de banca ou tampo em aço inoxidável n.o de 1.20x0.60m com 1 cuba</v>
          </cell>
          <cell r="C753" t="str">
            <v>UN</v>
          </cell>
          <cell r="D753">
            <v>1</v>
          </cell>
          <cell r="E753">
            <v>277.21260000000001</v>
          </cell>
          <cell r="F753">
            <v>277.20999999999998</v>
          </cell>
        </row>
        <row r="754">
          <cell r="A754" t="str">
            <v>001.15.00440</v>
          </cell>
          <cell r="B754" t="str">
            <v>Fornecimento e instalação de banca ou tampo em aço inoxidável n.2 de 1.50x0.60m com 1 cuba</v>
          </cell>
          <cell r="C754" t="str">
            <v>UN</v>
          </cell>
          <cell r="D754">
            <v>1</v>
          </cell>
          <cell r="E754">
            <v>162.52260000000001</v>
          </cell>
          <cell r="F754">
            <v>162.52000000000001</v>
          </cell>
        </row>
        <row r="755">
          <cell r="A755" t="str">
            <v>001.15.00460</v>
          </cell>
          <cell r="B755" t="str">
            <v>Fornecimento e instalação de banca ou tampo em aço inoxidável n.2 de 1.80x0.60m com 1 cuba</v>
          </cell>
          <cell r="C755" t="str">
            <v>UN</v>
          </cell>
          <cell r="D755">
            <v>1</v>
          </cell>
          <cell r="E755">
            <v>256.26260000000002</v>
          </cell>
          <cell r="F755">
            <v>256.26</v>
          </cell>
        </row>
        <row r="756">
          <cell r="A756" t="str">
            <v>001.15.00480</v>
          </cell>
          <cell r="B756" t="str">
            <v>Fornecimento e instalação de banca ou tampo em aço inoxidável n.2 de 2.00x0.60m com 1 cuba</v>
          </cell>
          <cell r="C756" t="str">
            <v>UN</v>
          </cell>
          <cell r="D756">
            <v>1</v>
          </cell>
          <cell r="E756">
            <v>293.90260000000001</v>
          </cell>
          <cell r="F756">
            <v>293.89999999999998</v>
          </cell>
        </row>
        <row r="757">
          <cell r="A757" t="str">
            <v>001.15.00500</v>
          </cell>
          <cell r="B757" t="str">
            <v>Fornecimento e instalação de banca ou tampo em aço inoxidável n.334 de 2.00x0.60m com 2 cubas p/ ud</v>
          </cell>
          <cell r="C757" t="str">
            <v>UN</v>
          </cell>
          <cell r="D757">
            <v>1</v>
          </cell>
          <cell r="E757">
            <v>355.26260000000002</v>
          </cell>
          <cell r="F757">
            <v>355.26</v>
          </cell>
        </row>
        <row r="758">
          <cell r="A758" t="str">
            <v>001.15.00520</v>
          </cell>
          <cell r="B758" t="str">
            <v>Fornecimento e instalação de banca ou tampo em aço inoxidável da eternox revestida d1800mb c/ 1 cuba no centro, de 1,80m</v>
          </cell>
          <cell r="C758" t="str">
            <v>UN</v>
          </cell>
          <cell r="D758">
            <v>1</v>
          </cell>
          <cell r="E758">
            <v>276.9126</v>
          </cell>
          <cell r="F758">
            <v>276.91000000000003</v>
          </cell>
        </row>
        <row r="759">
          <cell r="A759" t="str">
            <v>001.15.00540</v>
          </cell>
          <cell r="B759" t="str">
            <v>Fornecimento e instalação de banca ou tampo em aço inoxidável da eternox revestida e1800mb c/ 1 cuba no centro, de 1,80m</v>
          </cell>
          <cell r="C759" t="str">
            <v>UN</v>
          </cell>
          <cell r="D759">
            <v>1</v>
          </cell>
          <cell r="E759">
            <v>277.21260000000001</v>
          </cell>
          <cell r="F759">
            <v>277.20999999999998</v>
          </cell>
        </row>
        <row r="760">
          <cell r="A760" t="str">
            <v>001.15.00560</v>
          </cell>
          <cell r="B760" t="str">
            <v>Fornecimento e instalação de banca ou tampo em aço inoxidável da eternox revestida 2000mb 2c c/ 2 cubas no centro, de 2,00m</v>
          </cell>
          <cell r="C760" t="str">
            <v>UN</v>
          </cell>
          <cell r="D760">
            <v>1</v>
          </cell>
          <cell r="E760">
            <v>331.26260000000002</v>
          </cell>
          <cell r="F760">
            <v>331.26</v>
          </cell>
        </row>
        <row r="761">
          <cell r="A761" t="str">
            <v>001.15.00580</v>
          </cell>
          <cell r="B761" t="str">
            <v>Fornecimento e instalação de banca ou tampo em aço inoxidável da eternox revestida d1600mb c/ 1 cuba no centro</v>
          </cell>
          <cell r="C761" t="str">
            <v>UN</v>
          </cell>
          <cell r="D761">
            <v>1</v>
          </cell>
          <cell r="E761">
            <v>162.52260000000001</v>
          </cell>
          <cell r="F761">
            <v>162.52000000000001</v>
          </cell>
        </row>
        <row r="762">
          <cell r="A762" t="str">
            <v>001.15.00600</v>
          </cell>
          <cell r="B762" t="str">
            <v>Fornecimento e instalação de banca ou tampo em aço inoxidável da eternox revestida 1800mb 2c c/ 2 cubas no centro</v>
          </cell>
          <cell r="C762" t="str">
            <v>UN</v>
          </cell>
          <cell r="D762">
            <v>1</v>
          </cell>
          <cell r="E762">
            <v>313.30259999999998</v>
          </cell>
          <cell r="F762">
            <v>313.3</v>
          </cell>
        </row>
        <row r="763">
          <cell r="A763" t="str">
            <v>001.15.00620</v>
          </cell>
          <cell r="B763" t="str">
            <v>Fornecimento e instalação de banca ou tampo em aço inoxidável da eternox revestida cuba dupla de 82x34x14cm</v>
          </cell>
          <cell r="C763" t="str">
            <v>UN</v>
          </cell>
          <cell r="D763">
            <v>1</v>
          </cell>
          <cell r="E763">
            <v>106.2426</v>
          </cell>
          <cell r="F763">
            <v>106.24</v>
          </cell>
        </row>
        <row r="764">
          <cell r="A764" t="str">
            <v>001.15.00640</v>
          </cell>
          <cell r="B764" t="str">
            <v>Fornecimento e instalação de banca ou tampo em aço inoxidável da eternox revestido e1800mb com 2 cubas lado direito</v>
          </cell>
          <cell r="C764" t="str">
            <v>UN</v>
          </cell>
          <cell r="D764">
            <v>1</v>
          </cell>
          <cell r="E764">
            <v>313.30259999999998</v>
          </cell>
          <cell r="F764">
            <v>313.3</v>
          </cell>
        </row>
        <row r="765">
          <cell r="A765" t="str">
            <v>001.15.00660</v>
          </cell>
          <cell r="B765" t="str">
            <v>Fornecimento e instalação de banca ou tampo em aço inoxidável da eternox revestida de 2.60 x 0.55 m c/ 1 cuba e valvula</v>
          </cell>
          <cell r="C765" t="str">
            <v>UN</v>
          </cell>
          <cell r="D765">
            <v>1</v>
          </cell>
          <cell r="E765">
            <v>162.52260000000001</v>
          </cell>
          <cell r="F765">
            <v>162.52000000000001</v>
          </cell>
        </row>
        <row r="766">
          <cell r="A766" t="str">
            <v>001.15.00680</v>
          </cell>
          <cell r="B766" t="str">
            <v>Fornecimento e instalação de banca de granilite fundida na obra com espessura de 0.05 m</v>
          </cell>
          <cell r="C766" t="str">
            <v>M2</v>
          </cell>
          <cell r="D766">
            <v>1</v>
          </cell>
          <cell r="E766">
            <v>78.002200000000002</v>
          </cell>
          <cell r="F766">
            <v>78</v>
          </cell>
        </row>
        <row r="767">
          <cell r="A767" t="str">
            <v>001.15.00700</v>
          </cell>
          <cell r="B767" t="str">
            <v>Fornecimento e instalação de bancada em ardósia polida 1.50 x 0.60 com 1 cuba inox 40.00x40.00x15.00</v>
          </cell>
          <cell r="C767" t="str">
            <v>UN</v>
          </cell>
          <cell r="D767">
            <v>1</v>
          </cell>
          <cell r="E767">
            <v>179.24260000000001</v>
          </cell>
          <cell r="F767">
            <v>179.24</v>
          </cell>
        </row>
        <row r="768">
          <cell r="A768" t="str">
            <v>001.15.00720</v>
          </cell>
          <cell r="B768" t="str">
            <v>Fornecimento e instalação de bancada seca em ardósia polida  1.50 x 0.80</v>
          </cell>
          <cell r="C768" t="str">
            <v>UN</v>
          </cell>
          <cell r="D768">
            <v>1</v>
          </cell>
          <cell r="E768">
            <v>181.04259999999999</v>
          </cell>
          <cell r="F768">
            <v>181.04</v>
          </cell>
        </row>
        <row r="769">
          <cell r="A769" t="str">
            <v>001.15.00740</v>
          </cell>
          <cell r="B769" t="str">
            <v>Execução de reassentamento de bancada seca em ardósia polida</v>
          </cell>
          <cell r="C769" t="str">
            <v>M2</v>
          </cell>
          <cell r="D769">
            <v>1</v>
          </cell>
          <cell r="E769">
            <v>25.074000000000002</v>
          </cell>
          <cell r="F769">
            <v>25.07</v>
          </cell>
        </row>
        <row r="770">
          <cell r="A770" t="str">
            <v>001.15.00760</v>
          </cell>
          <cell r="B770" t="str">
            <v>Fornecimento e instalação de bancada seca em granito polido</v>
          </cell>
          <cell r="C770" t="str">
            <v>M2</v>
          </cell>
          <cell r="D770">
            <v>1</v>
          </cell>
          <cell r="E770">
            <v>149.4504</v>
          </cell>
          <cell r="F770">
            <v>149.44999999999999</v>
          </cell>
        </row>
        <row r="771">
          <cell r="A771" t="str">
            <v>001.15.00780</v>
          </cell>
          <cell r="B771" t="str">
            <v>Fornecimento e instalação de banca de mármore sintético c/ 01 cuba no centro , de 1.80m</v>
          </cell>
          <cell r="C771" t="str">
            <v>UN</v>
          </cell>
          <cell r="D771">
            <v>1</v>
          </cell>
          <cell r="E771">
            <v>76.898499999999999</v>
          </cell>
          <cell r="F771">
            <v>76.89</v>
          </cell>
        </row>
        <row r="772">
          <cell r="A772" t="str">
            <v>001.15.00800</v>
          </cell>
          <cell r="B772" t="str">
            <v>Forneicmento e instalação de banca de mármore sintético c/ 02 cubas no centro , de 1.80m</v>
          </cell>
          <cell r="C772" t="str">
            <v>UN</v>
          </cell>
          <cell r="D772">
            <v>1</v>
          </cell>
          <cell r="E772">
            <v>76.898499999999999</v>
          </cell>
          <cell r="F772">
            <v>76.89</v>
          </cell>
        </row>
        <row r="773">
          <cell r="A773" t="str">
            <v>001.15.00820</v>
          </cell>
          <cell r="B773" t="str">
            <v>Fornecimento e instalação de banca de mármore sintético com uma cuba - 120.00x54.00cm</v>
          </cell>
          <cell r="C773" t="str">
            <v>UN</v>
          </cell>
          <cell r="D773">
            <v>1</v>
          </cell>
          <cell r="E773">
            <v>47.278500000000001</v>
          </cell>
          <cell r="F773">
            <v>47.27</v>
          </cell>
        </row>
        <row r="774">
          <cell r="A774" t="str">
            <v>001.15.00840</v>
          </cell>
          <cell r="B774" t="str">
            <v>Execucao de escada com degraus de tijolo macico, asente com massa forte, inclusive revestimento dos espelhos e pisos</v>
          </cell>
          <cell r="C774" t="str">
            <v>M3</v>
          </cell>
          <cell r="D774">
            <v>1</v>
          </cell>
          <cell r="E774">
            <v>237.0686</v>
          </cell>
          <cell r="F774">
            <v>237.06</v>
          </cell>
        </row>
        <row r="775">
          <cell r="A775" t="str">
            <v>001.15.00860</v>
          </cell>
          <cell r="B775" t="str">
            <v>Fornecimento e assentamento de revestimento externo com retalhos de pedra de mao</v>
          </cell>
          <cell r="C775" t="str">
            <v>M2</v>
          </cell>
          <cell r="D775">
            <v>1</v>
          </cell>
          <cell r="E775">
            <v>9.2789000000000001</v>
          </cell>
          <cell r="F775">
            <v>9.27</v>
          </cell>
        </row>
        <row r="776">
          <cell r="A776" t="str">
            <v>001.15.00880</v>
          </cell>
          <cell r="B776" t="str">
            <v>Fornecimento e instalação de bancada em aço inox 316 1.90 x 0.80 formado por peças estampadas sem emendas visíveis, com 2 cubas em aço inox 316 estampado sem cantos vivos, nas dimensões (40x60x40)cm</v>
          </cell>
          <cell r="C776" t="str">
            <v>UN</v>
          </cell>
          <cell r="D776">
            <v>1</v>
          </cell>
          <cell r="E776">
            <v>350.2826</v>
          </cell>
          <cell r="F776">
            <v>350.28</v>
          </cell>
        </row>
        <row r="777">
          <cell r="A777" t="str">
            <v>001.15.00900</v>
          </cell>
          <cell r="B777" t="str">
            <v>Fornecimento e instalação de bancada em aço inox 316 2.20 x 0.80 formado por peças estampadas sem emendas visíveis, com 2 cubas em aço inox 316 estampado sem cantos vivos, nas dimensões (40x60x40)cm</v>
          </cell>
          <cell r="C777" t="str">
            <v>UN</v>
          </cell>
          <cell r="D777">
            <v>1</v>
          </cell>
          <cell r="E777">
            <v>368.75259999999997</v>
          </cell>
          <cell r="F777">
            <v>368.75</v>
          </cell>
        </row>
        <row r="778">
          <cell r="A778" t="str">
            <v>001.15.00920</v>
          </cell>
          <cell r="B778" t="str">
            <v>Fornecimento e instalação de bancada seca em aço inox 316 1.80 x 0.80 formado por peças estampadas sem emendas visíveis</v>
          </cell>
          <cell r="C778" t="str">
            <v>UN</v>
          </cell>
          <cell r="D778">
            <v>1</v>
          </cell>
          <cell r="E778">
            <v>313.89260000000002</v>
          </cell>
          <cell r="F778">
            <v>313.89</v>
          </cell>
        </row>
        <row r="779">
          <cell r="A779" t="str">
            <v>001.15.00940</v>
          </cell>
          <cell r="B779" t="str">
            <v>Fornecimento e instalação de armário sob pia em fórmica</v>
          </cell>
          <cell r="C779" t="str">
            <v>M2</v>
          </cell>
          <cell r="D779">
            <v>1</v>
          </cell>
          <cell r="E779">
            <v>225</v>
          </cell>
          <cell r="F779">
            <v>225</v>
          </cell>
        </row>
        <row r="780">
          <cell r="A780" t="str">
            <v>001.15.00960</v>
          </cell>
          <cell r="B780" t="str">
            <v>Fornecimento e instalação de armário em madeira aparente aparelhada e tratada</v>
          </cell>
          <cell r="C780" t="str">
            <v>M2</v>
          </cell>
          <cell r="D780">
            <v>1</v>
          </cell>
          <cell r="E780">
            <v>114.4671</v>
          </cell>
          <cell r="F780">
            <v>114.46</v>
          </cell>
        </row>
        <row r="781">
          <cell r="A781" t="str">
            <v>001.15.00980</v>
          </cell>
          <cell r="B781" t="str">
            <v>Fornecimento e instalação de armário em alvenaria com prateleiras de madeira aparelhada (2,40x0,60x3,00)m</v>
          </cell>
          <cell r="C781" t="str">
            <v>UN</v>
          </cell>
          <cell r="D781">
            <v>1</v>
          </cell>
          <cell r="E781">
            <v>272.42610000000002</v>
          </cell>
          <cell r="F781">
            <v>272.42</v>
          </cell>
        </row>
        <row r="782">
          <cell r="A782" t="str">
            <v>001.15.01000</v>
          </cell>
          <cell r="B782" t="str">
            <v>Fornecimento e instalação de balcão de madeira conf. projeto 12.20 x 0.60 x 1.00 m</v>
          </cell>
          <cell r="C782" t="str">
            <v>UN</v>
          </cell>
          <cell r="D782">
            <v>1</v>
          </cell>
          <cell r="E782">
            <v>969.9</v>
          </cell>
          <cell r="F782">
            <v>969.9</v>
          </cell>
        </row>
        <row r="783">
          <cell r="A783" t="str">
            <v>001.15.01020</v>
          </cell>
          <cell r="B783" t="str">
            <v>Fornecimento e instalação de box para banheiro em perfil de alumínio e acrílico cinza</v>
          </cell>
          <cell r="C783" t="str">
            <v>M2</v>
          </cell>
          <cell r="D783">
            <v>1</v>
          </cell>
          <cell r="E783">
            <v>75</v>
          </cell>
          <cell r="F783">
            <v>75</v>
          </cell>
        </row>
        <row r="784">
          <cell r="A784" t="str">
            <v>001.15.01040</v>
          </cell>
          <cell r="B784" t="str">
            <v>Fornecimento e instalação de box para banheiro em perfil de alumínio com acrílico fumê,cristal ou ouro velho</v>
          </cell>
          <cell r="C784" t="str">
            <v>M2</v>
          </cell>
          <cell r="D784">
            <v>1</v>
          </cell>
          <cell r="E784">
            <v>75</v>
          </cell>
          <cell r="F784">
            <v>75</v>
          </cell>
        </row>
        <row r="785">
          <cell r="A785" t="str">
            <v>001.15.01080</v>
          </cell>
          <cell r="B785" t="str">
            <v>Fornecimento e instalação de exaustor elétrico com d=50cm 1cv</v>
          </cell>
          <cell r="C785" t="str">
            <v>UN</v>
          </cell>
          <cell r="D785">
            <v>1</v>
          </cell>
          <cell r="E785">
            <v>161.9177</v>
          </cell>
          <cell r="F785">
            <v>161.91</v>
          </cell>
        </row>
        <row r="786">
          <cell r="A786" t="str">
            <v>001.15.01100</v>
          </cell>
          <cell r="B786" t="str">
            <v>Fornecimento e instalação de divisória naval stander padrão bege com perfis de aço na cor preta</v>
          </cell>
          <cell r="C786" t="str">
            <v>M2</v>
          </cell>
          <cell r="D786">
            <v>1</v>
          </cell>
          <cell r="E786">
            <v>41.164400000000001</v>
          </cell>
          <cell r="F786">
            <v>41.16</v>
          </cell>
        </row>
        <row r="787">
          <cell r="A787" t="str">
            <v>001.15.01120</v>
          </cell>
          <cell r="B787" t="str">
            <v>Fornecimento e instalação de porta de divisória  incl.montante , fechadura e dobradiças, divisória naval stander branco, cinza ou areia jundiai  com perfis de aço na cor preto, branco e cinza</v>
          </cell>
          <cell r="C787" t="str">
            <v>cj</v>
          </cell>
          <cell r="D787">
            <v>1</v>
          </cell>
          <cell r="E787">
            <v>126.08199999999999</v>
          </cell>
          <cell r="F787">
            <v>126.08</v>
          </cell>
        </row>
        <row r="788">
          <cell r="A788" t="str">
            <v>001.15.01140</v>
          </cell>
          <cell r="B788" t="str">
            <v>Fornecimento e instalação de mola p/ porta tipo vai-vem</v>
          </cell>
          <cell r="C788" t="str">
            <v>UN</v>
          </cell>
          <cell r="D788">
            <v>1</v>
          </cell>
          <cell r="E788">
            <v>33.330399999999997</v>
          </cell>
          <cell r="F788">
            <v>33.33</v>
          </cell>
        </row>
        <row r="789">
          <cell r="A789" t="str">
            <v>001.15.01160</v>
          </cell>
          <cell r="B789" t="str">
            <v>Fornecimento e instalação de peça de madeira desempenada de itaúba</v>
          </cell>
          <cell r="C789" t="str">
            <v>M2</v>
          </cell>
          <cell r="D789">
            <v>1</v>
          </cell>
          <cell r="E789">
            <v>54.123199999999997</v>
          </cell>
          <cell r="F789">
            <v>54.12</v>
          </cell>
        </row>
        <row r="790">
          <cell r="A790" t="str">
            <v>001.15.01180</v>
          </cell>
          <cell r="B790" t="str">
            <v>Restauração de guarda corpo de madeira da escada</v>
          </cell>
          <cell r="C790" t="str">
            <v>M</v>
          </cell>
          <cell r="D790">
            <v>1</v>
          </cell>
          <cell r="E790">
            <v>35.758200000000002</v>
          </cell>
          <cell r="F790">
            <v>35.75</v>
          </cell>
        </row>
        <row r="791">
          <cell r="A791" t="str">
            <v>001.15.01200</v>
          </cell>
          <cell r="B791" t="str">
            <v>Execução de remendo profundo de pavimento asfáltico inclusive fornecimento e transporte do material</v>
          </cell>
          <cell r="C791" t="str">
            <v>M2</v>
          </cell>
          <cell r="D791">
            <v>1</v>
          </cell>
          <cell r="E791">
            <v>25.6</v>
          </cell>
          <cell r="F791">
            <v>25.6</v>
          </cell>
        </row>
        <row r="792">
          <cell r="A792" t="str">
            <v>001.15.01220</v>
          </cell>
          <cell r="B792" t="str">
            <v>Fornecimento e instalação  de banca ou tampo de ardósia natural cor preta tipo on c/ resinex</v>
          </cell>
          <cell r="C792" t="str">
            <v>M2</v>
          </cell>
          <cell r="D792">
            <v>1</v>
          </cell>
          <cell r="E792">
            <v>108.6246</v>
          </cell>
          <cell r="F792">
            <v>108.62</v>
          </cell>
        </row>
        <row r="793">
          <cell r="A793" t="str">
            <v>001.15.01240</v>
          </cell>
          <cell r="B793" t="str">
            <v>Fornecimento e instalação de banca ou tampo em ardósia polida esp. 3cm</v>
          </cell>
          <cell r="C793" t="str">
            <v>M2</v>
          </cell>
          <cell r="D793">
            <v>1</v>
          </cell>
          <cell r="E793">
            <v>108.27849999999999</v>
          </cell>
          <cell r="F793">
            <v>108.27</v>
          </cell>
        </row>
        <row r="794">
          <cell r="A794" t="str">
            <v>001.15.01260</v>
          </cell>
          <cell r="B794" t="str">
            <v>Fornecimento e instalação de cuba simples de 400.00mmx340.00mmx140.00mm (p) , aco inox eternox</v>
          </cell>
          <cell r="C794" t="str">
            <v>UN</v>
          </cell>
          <cell r="D794">
            <v>1</v>
          </cell>
          <cell r="E794">
            <v>92.6785</v>
          </cell>
          <cell r="F794">
            <v>92.67</v>
          </cell>
        </row>
        <row r="795">
          <cell r="A795" t="str">
            <v>001.15.01280</v>
          </cell>
          <cell r="B795" t="str">
            <v>Fornecimento e instalação de cuba dupla com válvula, 82x34x14 cm</v>
          </cell>
          <cell r="C795" t="str">
            <v>UN</v>
          </cell>
          <cell r="D795">
            <v>1</v>
          </cell>
          <cell r="E795">
            <v>112.8977</v>
          </cell>
          <cell r="F795">
            <v>112.89</v>
          </cell>
        </row>
        <row r="796">
          <cell r="A796" t="str">
            <v>001.15.01300</v>
          </cell>
          <cell r="B796" t="str">
            <v>Execução de abertura em parede p/ colocação de aparelho de ar condicionado</v>
          </cell>
          <cell r="C796" t="str">
            <v>M2</v>
          </cell>
          <cell r="D796">
            <v>1</v>
          </cell>
          <cell r="E796">
            <v>10.253</v>
          </cell>
          <cell r="F796">
            <v>10.25</v>
          </cell>
        </row>
        <row r="797">
          <cell r="A797" t="str">
            <v>001.15.01320</v>
          </cell>
          <cell r="B797" t="str">
            <v>Fornecimento e instalação de portão em cano galvanizado 2 pol e tela galvanizada malha 2cm</v>
          </cell>
          <cell r="C797" t="str">
            <v>M2</v>
          </cell>
          <cell r="D797">
            <v>1</v>
          </cell>
          <cell r="E797">
            <v>100.3198</v>
          </cell>
          <cell r="F797">
            <v>100.31</v>
          </cell>
        </row>
        <row r="798">
          <cell r="A798" t="str">
            <v>001.15.01340</v>
          </cell>
          <cell r="B798" t="str">
            <v>Fornecimento e instalação de corrente  de aço galvanizado com elos de d=3/8"</v>
          </cell>
          <cell r="C798" t="str">
            <v>ML</v>
          </cell>
          <cell r="D798">
            <v>1</v>
          </cell>
          <cell r="E798">
            <v>4.4097</v>
          </cell>
          <cell r="F798">
            <v>4.4000000000000004</v>
          </cell>
        </row>
        <row r="799">
          <cell r="A799" t="str">
            <v>001.15.01360</v>
          </cell>
          <cell r="B799" t="str">
            <v>Fornecimento e instalação de divisória naval stander padrão branco, cinza ou areia jundiai, perfis de aço na cor preta e bandeira em vidro</v>
          </cell>
          <cell r="C799" t="str">
            <v>m2</v>
          </cell>
          <cell r="D799">
            <v>1</v>
          </cell>
          <cell r="E799">
            <v>56.599299999999999</v>
          </cell>
          <cell r="F799">
            <v>56.59</v>
          </cell>
        </row>
        <row r="800">
          <cell r="A800" t="str">
            <v>001.15.01380</v>
          </cell>
          <cell r="B800" t="str">
            <v>Fornecimento e instalação de ferragens para porta de divisória</v>
          </cell>
          <cell r="C800" t="str">
            <v>UN</v>
          </cell>
          <cell r="D800">
            <v>1</v>
          </cell>
          <cell r="E800">
            <v>71.0411</v>
          </cell>
          <cell r="F800">
            <v>71.040000000000006</v>
          </cell>
        </row>
        <row r="801">
          <cell r="A801" t="str">
            <v>001.15.01400</v>
          </cell>
          <cell r="B801" t="str">
            <v>Fornecimento e instalação de bancada, tampo ou balcão em granito cinza polido, espessura 2.00 cm</v>
          </cell>
          <cell r="C801" t="str">
            <v>M2</v>
          </cell>
          <cell r="D801">
            <v>1</v>
          </cell>
          <cell r="E801">
            <v>135.27850000000001</v>
          </cell>
          <cell r="F801">
            <v>135.27000000000001</v>
          </cell>
        </row>
        <row r="802">
          <cell r="A802" t="str">
            <v>001.15.01420</v>
          </cell>
          <cell r="B802" t="str">
            <v>Fornecimento e instalação de cuba de aço inox, inclusive válvula americana nº 1 - 46.50 x 31.00 x 15.00 cm</v>
          </cell>
          <cell r="C802" t="str">
            <v>UN</v>
          </cell>
          <cell r="D802">
            <v>1</v>
          </cell>
          <cell r="E802">
            <v>101.06189999999999</v>
          </cell>
          <cell r="F802">
            <v>101.06</v>
          </cell>
        </row>
        <row r="803">
          <cell r="A803" t="str">
            <v>001.15.01440</v>
          </cell>
          <cell r="B803" t="str">
            <v>Fornecimento e instalação de cuba de aço inox, inclusive válvula americana nº 2 - 56.00 x 33.50 x 15.00 cm</v>
          </cell>
          <cell r="C803" t="str">
            <v>UN</v>
          </cell>
          <cell r="D803">
            <v>1</v>
          </cell>
          <cell r="E803">
            <v>117.06189999999999</v>
          </cell>
          <cell r="F803">
            <v>117.06</v>
          </cell>
        </row>
        <row r="804">
          <cell r="A804" t="str">
            <v>001.15.01460</v>
          </cell>
          <cell r="B804" t="str">
            <v>Fornecimento e instalação de caixa de concreto pré-moldado para ar condicionado de 10.000 btu</v>
          </cell>
          <cell r="C804" t="str">
            <v>UN</v>
          </cell>
          <cell r="D804">
            <v>1</v>
          </cell>
          <cell r="E804">
            <v>54.556899999999999</v>
          </cell>
          <cell r="F804">
            <v>54.55</v>
          </cell>
        </row>
        <row r="805">
          <cell r="A805" t="str">
            <v>001.15.01480</v>
          </cell>
          <cell r="B805" t="str">
            <v>Fornecimento e instalação de cuba dupla 82.00 x 34.00 x 15.00 cm</v>
          </cell>
          <cell r="C805" t="str">
            <v>UN</v>
          </cell>
          <cell r="D805">
            <v>1</v>
          </cell>
          <cell r="E805">
            <v>117.06189999999999</v>
          </cell>
          <cell r="F805">
            <v>117.06</v>
          </cell>
        </row>
        <row r="806">
          <cell r="A806" t="str">
            <v>001.15.01500</v>
          </cell>
          <cell r="B806" t="str">
            <v>Fornecimento e instalação de cuba de louça para bancadas e lavatório de embutir oval 49.00 x 36.00 cm</v>
          </cell>
          <cell r="C806" t="str">
            <v>UN</v>
          </cell>
          <cell r="D806">
            <v>1</v>
          </cell>
          <cell r="E806">
            <v>50.1877</v>
          </cell>
          <cell r="F806">
            <v>50.18</v>
          </cell>
        </row>
        <row r="807">
          <cell r="A807" t="str">
            <v>001.15.01520</v>
          </cell>
          <cell r="B807" t="str">
            <v>Fornecimento e instalação de caixa de concreto pré-moldado para ar condicionado de 7.000 btu</v>
          </cell>
          <cell r="C807" t="str">
            <v>UN</v>
          </cell>
          <cell r="D807">
            <v>1</v>
          </cell>
          <cell r="E807">
            <v>50.556899999999999</v>
          </cell>
          <cell r="F807">
            <v>50.55</v>
          </cell>
        </row>
        <row r="808">
          <cell r="A808" t="str">
            <v>001.15.01530</v>
          </cell>
          <cell r="B808" t="str">
            <v>Fornecimento e instalação de caixa de concreto pré-moldado para ar condicionado de 10.000 btu</v>
          </cell>
          <cell r="C808" t="str">
            <v>un</v>
          </cell>
          <cell r="D808">
            <v>1</v>
          </cell>
          <cell r="E808">
            <v>54.556899999999999</v>
          </cell>
          <cell r="F808">
            <v>54.55</v>
          </cell>
        </row>
        <row r="809">
          <cell r="A809" t="str">
            <v>001.15.01540</v>
          </cell>
          <cell r="B809" t="str">
            <v>Fornecimento e instalação de caixa de concreto pré-moldado para ar condicionado de 20.000 btu</v>
          </cell>
          <cell r="C809" t="str">
            <v>UN</v>
          </cell>
          <cell r="D809">
            <v>1</v>
          </cell>
          <cell r="E809">
            <v>68.556899999999999</v>
          </cell>
          <cell r="F809">
            <v>68.55</v>
          </cell>
        </row>
        <row r="810">
          <cell r="A810" t="str">
            <v>001.15.01560</v>
          </cell>
          <cell r="B810" t="str">
            <v>Fornecimento e instalação de bancada em granito cinza polido l=0,60m sobre alvenaria revestida de azulejo branco, exceto cubas (quantificada e orçada na parte hidráulica)</v>
          </cell>
          <cell r="C810" t="str">
            <v>ML</v>
          </cell>
          <cell r="D810">
            <v>1</v>
          </cell>
          <cell r="E810">
            <v>137.84829999999999</v>
          </cell>
          <cell r="F810">
            <v>137.84</v>
          </cell>
        </row>
        <row r="811">
          <cell r="A811" t="str">
            <v>001.15.01580</v>
          </cell>
          <cell r="B811" t="str">
            <v>Fornecimento e instalação de bancada em granilite l=0,60m apoiada sobre alvenaria revestida c/ azulejo</v>
          </cell>
          <cell r="C811" t="str">
            <v>M</v>
          </cell>
          <cell r="D811">
            <v>1</v>
          </cell>
          <cell r="E811">
            <v>80.948999999999998</v>
          </cell>
          <cell r="F811">
            <v>80.94</v>
          </cell>
        </row>
        <row r="812">
          <cell r="A812" t="str">
            <v>001.15.01600</v>
          </cell>
          <cell r="B812" t="str">
            <v>Fornecimento e instalação de balcão de atendimento em madeira l=0,40m e=0,05m apoiado sobre alvenaria aparente de tijolo cerâmico de 21 furos, inclusive passagem pelo balcão</v>
          </cell>
          <cell r="C812" t="str">
            <v>M</v>
          </cell>
          <cell r="D812">
            <v>1</v>
          </cell>
          <cell r="E812">
            <v>104.8738</v>
          </cell>
          <cell r="F812">
            <v>104.87</v>
          </cell>
        </row>
        <row r="813">
          <cell r="A813" t="str">
            <v>001.15.01620</v>
          </cell>
          <cell r="B813" t="str">
            <v>Fornecimento e instalação de corrimao em tubo galvanizado 1" chumbado no piso h=1,00m pintado com tinta à óleo 02 demãos</v>
          </cell>
          <cell r="C813" t="str">
            <v>M</v>
          </cell>
          <cell r="D813">
            <v>1</v>
          </cell>
          <cell r="E813">
            <v>44.909700000000001</v>
          </cell>
          <cell r="F813">
            <v>44.9</v>
          </cell>
        </row>
        <row r="814">
          <cell r="A814" t="str">
            <v>001.15.01640</v>
          </cell>
          <cell r="B814" t="str">
            <v>Fornecimento e instalação de corrimão em tubo galvanizado 2" chumbado no piso h=1.00 m pintado com tinta à óleo 02 demãos</v>
          </cell>
          <cell r="C814" t="str">
            <v>ML</v>
          </cell>
          <cell r="D814">
            <v>1</v>
          </cell>
          <cell r="E814">
            <v>81.119699999999995</v>
          </cell>
          <cell r="F814">
            <v>81.11</v>
          </cell>
        </row>
        <row r="815">
          <cell r="A815" t="str">
            <v>001.15.01660</v>
          </cell>
          <cell r="B815" t="str">
            <v>Fornecimento e instalação de pedilúvio dimensões internas de 1,00x0,50x0,12 m</v>
          </cell>
          <cell r="C815" t="str">
            <v>UN</v>
          </cell>
          <cell r="D815">
            <v>1</v>
          </cell>
          <cell r="E815">
            <v>28.402799999999999</v>
          </cell>
          <cell r="F815">
            <v>28.4</v>
          </cell>
        </row>
        <row r="816">
          <cell r="A816" t="str">
            <v>001.15.01680</v>
          </cell>
          <cell r="B816" t="str">
            <v>Fornecimento e instalação de friso decorativo com tijolos maciços seção 10.00 x 10.00</v>
          </cell>
          <cell r="C816" t="str">
            <v>M</v>
          </cell>
          <cell r="D816">
            <v>1</v>
          </cell>
          <cell r="E816">
            <v>17.6859</v>
          </cell>
          <cell r="F816">
            <v>17.68</v>
          </cell>
        </row>
        <row r="817">
          <cell r="A817" t="str">
            <v>001.15.01700</v>
          </cell>
          <cell r="B817" t="str">
            <v>Parede Em Gesso Acartonado Revestida nas Duas Faces com Painel FGE sendo Montante e Guia 75, incl. parafuso GN 25, Massa e Fita .</v>
          </cell>
          <cell r="C817" t="str">
            <v>m2</v>
          </cell>
          <cell r="D817">
            <v>1</v>
          </cell>
          <cell r="E817">
            <v>49.841700000000003</v>
          </cell>
          <cell r="F817">
            <v>49.84</v>
          </cell>
        </row>
        <row r="818">
          <cell r="A818" t="str">
            <v>001.16</v>
          </cell>
          <cell r="B818" t="str">
            <v>URBANIZAÇÃO</v>
          </cell>
          <cell r="E818">
            <v>2237.0389</v>
          </cell>
        </row>
        <row r="819">
          <cell r="A819" t="str">
            <v>001.16.00020</v>
          </cell>
          <cell r="B819" t="str">
            <v>Banco de concreto armado 5.00x0.50x0.40 m conf. det. dop</v>
          </cell>
          <cell r="C819" t="str">
            <v>UN</v>
          </cell>
          <cell r="D819">
            <v>1</v>
          </cell>
          <cell r="E819">
            <v>202.95959999999999</v>
          </cell>
          <cell r="F819">
            <v>202.95</v>
          </cell>
        </row>
        <row r="820">
          <cell r="A820" t="str">
            <v>001.16.00040</v>
          </cell>
          <cell r="B820" t="str">
            <v>Banco de concreto armado 7.00x0.50x0.40 m conf. det. dop</v>
          </cell>
          <cell r="C820" t="str">
            <v>UN</v>
          </cell>
          <cell r="D820">
            <v>1</v>
          </cell>
          <cell r="E820">
            <v>275.59879999999998</v>
          </cell>
          <cell r="F820">
            <v>275.58999999999997</v>
          </cell>
        </row>
        <row r="821">
          <cell r="A821" t="str">
            <v>001.16.00060</v>
          </cell>
          <cell r="B821" t="str">
            <v>Banco de concreto armado 0,70x0,50x0,40 m conf. det. dop</v>
          </cell>
          <cell r="C821" t="str">
            <v>UN</v>
          </cell>
          <cell r="D821">
            <v>1</v>
          </cell>
          <cell r="E821">
            <v>59.526899999999998</v>
          </cell>
          <cell r="F821">
            <v>59.52</v>
          </cell>
        </row>
        <row r="822">
          <cell r="A822" t="str">
            <v>001.16.00080</v>
          </cell>
          <cell r="B822" t="str">
            <v>Cascalho lavado p/passeio</v>
          </cell>
          <cell r="C822" t="str">
            <v>M3</v>
          </cell>
          <cell r="D822">
            <v>1</v>
          </cell>
          <cell r="E822">
            <v>48.921799999999998</v>
          </cell>
          <cell r="F822">
            <v>48.92</v>
          </cell>
        </row>
        <row r="823">
          <cell r="A823" t="str">
            <v>001.16.00100</v>
          </cell>
          <cell r="B823" t="str">
            <v>Guias de concreto pré-moldados (concreto 300kg cimento/m3) de seção 15x30 cm (espessura 12.00 cm no topo)  o serviço inclui a abertura das valas, assentamento e rejuntamento das guias</v>
          </cell>
          <cell r="C823" t="str">
            <v>ML</v>
          </cell>
          <cell r="D823">
            <v>1</v>
          </cell>
          <cell r="E823">
            <v>18.094799999999999</v>
          </cell>
          <cell r="F823">
            <v>18.09</v>
          </cell>
        </row>
        <row r="824">
          <cell r="A824" t="str">
            <v>001.16.00120</v>
          </cell>
          <cell r="B824" t="str">
            <v>Guias curvas de concreto pré-moldados (concreto 300kg cimento/m3) de seção 15x30 cm (espessura 12.00 cm no topo)  o serviço inclui a abertura das valas, assentamento e rejuntamento das guias</v>
          </cell>
          <cell r="C824" t="str">
            <v>ML</v>
          </cell>
          <cell r="D824">
            <v>1</v>
          </cell>
          <cell r="E824">
            <v>18.000299999999999</v>
          </cell>
          <cell r="F824">
            <v>18</v>
          </cell>
        </row>
        <row r="825">
          <cell r="A825" t="str">
            <v>001.16.00140</v>
          </cell>
          <cell r="B825" t="str">
            <v>Sarjeta de concreto (300kg cim/m3) fundido no local seção 40.00 x 8.00 cm, o serviço inclui a abertura de vala, assentamento e rejuntamento</v>
          </cell>
          <cell r="C825" t="str">
            <v>ML</v>
          </cell>
          <cell r="D825">
            <v>1</v>
          </cell>
          <cell r="E825">
            <v>16.584599999999998</v>
          </cell>
          <cell r="F825">
            <v>16.579999999999998</v>
          </cell>
        </row>
        <row r="826">
          <cell r="A826" t="str">
            <v>001.16.00160</v>
          </cell>
          <cell r="B826" t="str">
            <v>Fornecimento e espalhamento de terra vegetal</v>
          </cell>
          <cell r="C826" t="str">
            <v>M3</v>
          </cell>
          <cell r="D826">
            <v>1</v>
          </cell>
          <cell r="E826">
            <v>55.321800000000003</v>
          </cell>
          <cell r="F826">
            <v>55.32</v>
          </cell>
        </row>
        <row r="827">
          <cell r="A827" t="str">
            <v>001.16.00180</v>
          </cell>
          <cell r="B827" t="str">
            <v>Grama em placas com manutenção por 60 dias com irrigação diária, pulverização, adubação e substituição de mudas mortas</v>
          </cell>
          <cell r="C827" t="str">
            <v>M2</v>
          </cell>
          <cell r="D827">
            <v>1</v>
          </cell>
          <cell r="E827">
            <v>3.6661999999999999</v>
          </cell>
          <cell r="F827">
            <v>3.66</v>
          </cell>
        </row>
        <row r="828">
          <cell r="A828" t="str">
            <v>001.16.00200</v>
          </cell>
          <cell r="B828" t="str">
            <v>Grama em mudas tipo (forquilha ou estrela) com manutenção por 60 dias  com irrigação diária, pulverização, adubação e substiuição de mudas mortas</v>
          </cell>
          <cell r="C828" t="str">
            <v>M2</v>
          </cell>
          <cell r="D828">
            <v>1</v>
          </cell>
          <cell r="E828">
            <v>2.2652000000000001</v>
          </cell>
          <cell r="F828">
            <v>2.2599999999999998</v>
          </cell>
        </row>
        <row r="829">
          <cell r="A829" t="str">
            <v>001.16.00220</v>
          </cell>
          <cell r="B829" t="str">
            <v>Sansão do campo a cada 10cm, com manutenção por 60 dias com irrigação diária, pulverização, adubação e substituição de mudas mortas.</v>
          </cell>
          <cell r="C829" t="str">
            <v>ML</v>
          </cell>
          <cell r="D829">
            <v>1</v>
          </cell>
          <cell r="E829">
            <v>25.5746</v>
          </cell>
          <cell r="F829">
            <v>25.57</v>
          </cell>
        </row>
        <row r="830">
          <cell r="A830" t="str">
            <v>001.16.00240</v>
          </cell>
          <cell r="B830" t="str">
            <v>Grade de proteção para árvores h = 2.00 m</v>
          </cell>
          <cell r="C830" t="str">
            <v>UN</v>
          </cell>
          <cell r="D830">
            <v>1</v>
          </cell>
          <cell r="E830">
            <v>28.515999999999998</v>
          </cell>
          <cell r="F830">
            <v>28.51</v>
          </cell>
        </row>
        <row r="831">
          <cell r="A831" t="str">
            <v>001.16.00260</v>
          </cell>
          <cell r="B831" t="str">
            <v>Árvores ( altura das mudas 2.00 m ) c/ 1.50m de altura livre, com manutenção por 60 dias com irrigação, pulverização, poda e substituição de mudas mortas</v>
          </cell>
          <cell r="C831" t="str">
            <v>UN</v>
          </cell>
          <cell r="D831">
            <v>1</v>
          </cell>
          <cell r="E831">
            <v>8.9152000000000005</v>
          </cell>
          <cell r="F831">
            <v>8.91</v>
          </cell>
        </row>
        <row r="832">
          <cell r="A832" t="str">
            <v>001.16.00280</v>
          </cell>
          <cell r="B832" t="str">
            <v>Árvores ( altura das mudas 2m ) inclusive grade de proteção com 1.50 m de altura livre, com manutenção por 60 dias com irrigação, pulverização, poda e substiuição de mudas mortas</v>
          </cell>
          <cell r="C832" t="str">
            <v>UN</v>
          </cell>
          <cell r="D832">
            <v>1</v>
          </cell>
          <cell r="E832">
            <v>37.4313</v>
          </cell>
          <cell r="F832">
            <v>37.43</v>
          </cell>
        </row>
        <row r="833">
          <cell r="A833" t="str">
            <v>001.16.00300</v>
          </cell>
          <cell r="B833" t="str">
            <v>Mudas de vegetação nativa, com altura livre mínima de 50 cm, inclusive adubo - base de npk-4-14-8, a 100 g por cova e terra preta, com manutenção por 60 dias com irrigação, pulverização, poda e substituição  de mudas mortas</v>
          </cell>
          <cell r="C833" t="str">
            <v>UN</v>
          </cell>
          <cell r="D833">
            <v>1</v>
          </cell>
          <cell r="E833">
            <v>2.41</v>
          </cell>
          <cell r="F833">
            <v>2.41</v>
          </cell>
        </row>
        <row r="834">
          <cell r="A834" t="str">
            <v>001.16.00320</v>
          </cell>
          <cell r="B834" t="str">
            <v>Oiti - grande, com manutenção por 60 dias com irrigação, pulverização, poda e substituição de mudas mortas</v>
          </cell>
          <cell r="C834" t="str">
            <v>UN</v>
          </cell>
          <cell r="D834">
            <v>1</v>
          </cell>
          <cell r="E834">
            <v>26.915199999999999</v>
          </cell>
          <cell r="F834">
            <v>26.91</v>
          </cell>
        </row>
        <row r="835">
          <cell r="A835" t="str">
            <v>001.16.00340</v>
          </cell>
          <cell r="B835" t="str">
            <v>Fênix - grande, com manutenção por 60 dias com irrigação, pulverização, poda e substituição de mudas mortas</v>
          </cell>
          <cell r="C835" t="str">
            <v>UN</v>
          </cell>
          <cell r="D835">
            <v>1</v>
          </cell>
          <cell r="E835">
            <v>56.915199999999999</v>
          </cell>
          <cell r="F835">
            <v>56.91</v>
          </cell>
        </row>
        <row r="836">
          <cell r="A836" t="str">
            <v>001.16.00360</v>
          </cell>
          <cell r="B836" t="str">
            <v>Agave - grande, com manutenção por 60 dias com irrigação, pulverização, poda e substituição de mudas mortas</v>
          </cell>
          <cell r="C836" t="str">
            <v>UN</v>
          </cell>
          <cell r="D836">
            <v>1</v>
          </cell>
          <cell r="E836">
            <v>31.915199999999999</v>
          </cell>
          <cell r="F836">
            <v>31.91</v>
          </cell>
        </row>
        <row r="837">
          <cell r="A837" t="str">
            <v>001.16.00380</v>
          </cell>
          <cell r="B837" t="str">
            <v>Dracena marginata - grande, com manutenção por 60 dias com irrigação, pulverização, poda e substituição de mudas mortas</v>
          </cell>
          <cell r="C837" t="str">
            <v>UN</v>
          </cell>
          <cell r="D837">
            <v>1</v>
          </cell>
          <cell r="E837">
            <v>16.915199999999999</v>
          </cell>
          <cell r="F837">
            <v>16.91</v>
          </cell>
        </row>
        <row r="838">
          <cell r="A838" t="str">
            <v>001.16.00400</v>
          </cell>
          <cell r="B838" t="str">
            <v>Palmeira - grande, com manutenção por 60 dias com irrigação, pulverização, poda e substituição de mudas mortas</v>
          </cell>
          <cell r="C838" t="str">
            <v>UN</v>
          </cell>
          <cell r="D838">
            <v>1</v>
          </cell>
          <cell r="E838">
            <v>61.915199999999999</v>
          </cell>
          <cell r="F838">
            <v>61.91</v>
          </cell>
        </row>
        <row r="839">
          <cell r="A839" t="str">
            <v>001.16.00420</v>
          </cell>
          <cell r="B839" t="str">
            <v>Musaendra - grande, com manutenção por 60 dias com irrigação, pulverização, poda e substituição de mudas mortas</v>
          </cell>
          <cell r="C839" t="str">
            <v>UN</v>
          </cell>
          <cell r="D839">
            <v>1</v>
          </cell>
          <cell r="E839">
            <v>21.915199999999999</v>
          </cell>
          <cell r="F839">
            <v>21.91</v>
          </cell>
        </row>
        <row r="840">
          <cell r="A840" t="str">
            <v>001.16.00440</v>
          </cell>
          <cell r="B840" t="str">
            <v>Hemigrafis - pequena, com manutenção por 60 dias com irrigação, pulverização, poda e substituição de mudas mortas</v>
          </cell>
          <cell r="C840" t="str">
            <v>UN</v>
          </cell>
          <cell r="D840">
            <v>1</v>
          </cell>
          <cell r="E840">
            <v>0.8831</v>
          </cell>
          <cell r="F840">
            <v>0.88</v>
          </cell>
        </row>
        <row r="841">
          <cell r="A841" t="str">
            <v>001.16.00460</v>
          </cell>
          <cell r="B841" t="str">
            <v>Pingo de ouro - pequena, com manutenção por 60 dias com irrigação, pulverização, poda e substituição de mudas mortas</v>
          </cell>
          <cell r="C841" t="str">
            <v>UN</v>
          </cell>
          <cell r="D841">
            <v>1</v>
          </cell>
          <cell r="E841">
            <v>0.8831</v>
          </cell>
          <cell r="F841">
            <v>0.88</v>
          </cell>
        </row>
        <row r="842">
          <cell r="A842" t="str">
            <v>001.16.00480</v>
          </cell>
          <cell r="B842" t="str">
            <v>Pingo de ouro - grande, com manutenção por 60 dias com irrigação, pulverização, poda e substituição de mudas mortas</v>
          </cell>
          <cell r="C842" t="str">
            <v>UN</v>
          </cell>
          <cell r="D842">
            <v>1</v>
          </cell>
          <cell r="E842">
            <v>4.4151999999999996</v>
          </cell>
          <cell r="F842">
            <v>4.41</v>
          </cell>
        </row>
        <row r="843">
          <cell r="A843" t="str">
            <v>001.16.00500</v>
          </cell>
          <cell r="B843" t="str">
            <v>Mini-ixoria sacola - grande, com manutenção por 60 dias com irrigação, pulverização, poda e substituição de mudas mortas</v>
          </cell>
          <cell r="C843" t="str">
            <v>UN</v>
          </cell>
          <cell r="D843">
            <v>1</v>
          </cell>
          <cell r="E843">
            <v>1.3831</v>
          </cell>
          <cell r="F843">
            <v>1.38</v>
          </cell>
        </row>
        <row r="844">
          <cell r="A844" t="str">
            <v>001.16.00520</v>
          </cell>
          <cell r="B844" t="str">
            <v>Mini-ixoria torrão - grande, com manutenção por 60 dias com irrigação, pulverização, poda e substituição de mudas mortas</v>
          </cell>
          <cell r="C844" t="str">
            <v>UN</v>
          </cell>
          <cell r="D844">
            <v>1</v>
          </cell>
          <cell r="E844">
            <v>9.9152000000000005</v>
          </cell>
          <cell r="F844">
            <v>9.91</v>
          </cell>
        </row>
        <row r="845">
          <cell r="A845" t="str">
            <v>001.16.00540</v>
          </cell>
          <cell r="B845" t="str">
            <v>Croton sacola - grande, com manutenção por 60 dias com irrigação, pulverização, poda e substituição de mudas mortas</v>
          </cell>
          <cell r="C845" t="str">
            <v>UN</v>
          </cell>
          <cell r="D845">
            <v>1</v>
          </cell>
          <cell r="E845">
            <v>4.3830999999999998</v>
          </cell>
          <cell r="F845">
            <v>4.38</v>
          </cell>
        </row>
        <row r="846">
          <cell r="A846" t="str">
            <v>001.16.00560</v>
          </cell>
          <cell r="B846" t="str">
            <v>Croton torrão - grande, com manutenção por 60 dias com irrigação, pulverização, poda e substituição de mudas mortas</v>
          </cell>
          <cell r="C846" t="str">
            <v>UN</v>
          </cell>
          <cell r="D846">
            <v>1</v>
          </cell>
          <cell r="E846">
            <v>16.915199999999999</v>
          </cell>
          <cell r="F846">
            <v>16.91</v>
          </cell>
        </row>
        <row r="847">
          <cell r="A847" t="str">
            <v>001.16.00580</v>
          </cell>
          <cell r="B847" t="str">
            <v>Eretrine - grande, com manutenção por 60 dias com irrigação, pulverização, poda e substituição de mudas mortas</v>
          </cell>
          <cell r="C847" t="str">
            <v>UN</v>
          </cell>
          <cell r="D847">
            <v>1</v>
          </cell>
          <cell r="E847">
            <v>21.915199999999999</v>
          </cell>
          <cell r="F847">
            <v>21.91</v>
          </cell>
        </row>
        <row r="848">
          <cell r="A848" t="str">
            <v>001.16.00600</v>
          </cell>
          <cell r="B848" t="str">
            <v>Areca - grande, com manutenção por 60 dias com irrigação, pulverização, poda e substituição de mudas mortas</v>
          </cell>
          <cell r="C848" t="str">
            <v>UN</v>
          </cell>
          <cell r="D848">
            <v>1</v>
          </cell>
          <cell r="E848">
            <v>21.915199999999999</v>
          </cell>
          <cell r="F848">
            <v>21.91</v>
          </cell>
        </row>
        <row r="849">
          <cell r="A849" t="str">
            <v>001.16.00620</v>
          </cell>
          <cell r="B849" t="str">
            <v>Hibisco bicolor - pequena, com manutenção por 60 dias com irrigação, pulverização, poda e substituição de mudas mortas</v>
          </cell>
          <cell r="C849" t="str">
            <v>UN</v>
          </cell>
          <cell r="D849">
            <v>1</v>
          </cell>
          <cell r="E849">
            <v>5.3830999999999998</v>
          </cell>
          <cell r="F849">
            <v>5.38</v>
          </cell>
        </row>
        <row r="850">
          <cell r="A850" t="str">
            <v>001.16.00640</v>
          </cell>
          <cell r="B850" t="str">
            <v>Brita na área interna do prédio</v>
          </cell>
          <cell r="C850" t="str">
            <v>M3</v>
          </cell>
          <cell r="D850">
            <v>1</v>
          </cell>
          <cell r="E850">
            <v>39.160899999999998</v>
          </cell>
          <cell r="F850">
            <v>39.159999999999997</v>
          </cell>
        </row>
        <row r="851">
          <cell r="A851" t="str">
            <v>001.16.00660</v>
          </cell>
          <cell r="B851" t="str">
            <v>Brita na área interna do prédio - branca - (fins decorativos)</v>
          </cell>
          <cell r="C851" t="str">
            <v>M3</v>
          </cell>
          <cell r="D851">
            <v>1</v>
          </cell>
          <cell r="E851">
            <v>41.660899999999998</v>
          </cell>
          <cell r="F851">
            <v>41.66</v>
          </cell>
        </row>
        <row r="852">
          <cell r="A852" t="str">
            <v>001.16.00680</v>
          </cell>
          <cell r="B852" t="str">
            <v>Brita na área interna do prédio - escurinha - (fins decorativos)</v>
          </cell>
          <cell r="C852" t="str">
            <v>M3</v>
          </cell>
          <cell r="D852">
            <v>1</v>
          </cell>
          <cell r="E852">
            <v>41.660899999999998</v>
          </cell>
          <cell r="F852">
            <v>41.66</v>
          </cell>
        </row>
        <row r="853">
          <cell r="A853" t="str">
            <v>001.16.00700</v>
          </cell>
          <cell r="B853" t="str">
            <v>Pavimentação c/ lajotas pré-moldadas de concreto sextavado ( bloquete). deverão observar as mesmas especificações de ítens anteriores no que se refere a assentamento e rejuntamento. espessura de 5 cm para calcadas</v>
          </cell>
          <cell r="C853" t="str">
            <v>M2</v>
          </cell>
          <cell r="D853">
            <v>1</v>
          </cell>
          <cell r="E853">
            <v>21.8781</v>
          </cell>
          <cell r="F853">
            <v>21.87</v>
          </cell>
        </row>
        <row r="854">
          <cell r="A854" t="str">
            <v>001.16.00720</v>
          </cell>
          <cell r="B854" t="str">
            <v>Pavimentação c/ lajotas pré-moldadas de concreto sextavado ( bloquete). deverão observar as mesmas especificações de ítens anteriores no que se refere a assentamento e rejuntamento. espessura de 10 cm para tráfego</v>
          </cell>
          <cell r="C854" t="str">
            <v>M2</v>
          </cell>
          <cell r="D854">
            <v>1</v>
          </cell>
          <cell r="E854">
            <v>35.738100000000003</v>
          </cell>
          <cell r="F854">
            <v>35.729999999999997</v>
          </cell>
        </row>
        <row r="855">
          <cell r="A855" t="str">
            <v>001.16.00740</v>
          </cell>
          <cell r="B855" t="str">
            <v>Fornecimento e assentamento de paralelepípedo</v>
          </cell>
          <cell r="C855" t="str">
            <v>M2</v>
          </cell>
          <cell r="D855">
            <v>1</v>
          </cell>
          <cell r="E855">
            <v>28.677600000000002</v>
          </cell>
          <cell r="F855">
            <v>28.67</v>
          </cell>
        </row>
        <row r="856">
          <cell r="A856" t="str">
            <v>001.16.00760</v>
          </cell>
          <cell r="B856" t="str">
            <v>Execução de alambrado em tubo de ferro 6§ bitola 2.1/2 formando quadro de 3.00x3.00m e tela malha 2" fio 12</v>
          </cell>
          <cell r="C856" t="str">
            <v>M2</v>
          </cell>
          <cell r="D856">
            <v>1</v>
          </cell>
          <cell r="E856">
            <v>0</v>
          </cell>
          <cell r="F856">
            <v>0</v>
          </cell>
        </row>
        <row r="857">
          <cell r="A857" t="str">
            <v>001.16.00770</v>
          </cell>
          <cell r="B857" t="str">
            <v>Alambrado c/ Tela Arame Galv. Losangular fio 12, malha 2"", altura da tela 1.50 m, fix. em pilarete de concreto pré moldado h= 2.60 m, espaçados a cada 2.50 m, com reforço arame galv. n.10, incl.mureta de alvenaria h=0.50 m chapiscada, rebocada e caiada</v>
          </cell>
          <cell r="C857" t="str">
            <v>ml</v>
          </cell>
          <cell r="D857">
            <v>1</v>
          </cell>
          <cell r="E857">
            <v>64.617599999999996</v>
          </cell>
          <cell r="F857">
            <v>64.61</v>
          </cell>
        </row>
        <row r="858">
          <cell r="A858" t="str">
            <v>001.16.00775</v>
          </cell>
          <cell r="B858" t="str">
            <v>Fornecimento e Instalação de Portão em Tubo Galvanizado 2"" e Tela Galvanizada Malha 2"", incl. Ferragens</v>
          </cell>
          <cell r="C858" t="str">
            <v>m2</v>
          </cell>
          <cell r="D858">
            <v>1</v>
          </cell>
          <cell r="E858">
            <v>100.3198</v>
          </cell>
          <cell r="F858">
            <v>100.31</v>
          </cell>
        </row>
        <row r="859">
          <cell r="A859" t="str">
            <v>001.16.00780</v>
          </cell>
          <cell r="B859" t="str">
            <v>Fornecimento e instalação de placa de concreto de 100x100 cm com 6 cm de espessura, junta de seixos rolados com 6 cm de largura</v>
          </cell>
          <cell r="C859" t="str">
            <v>M2</v>
          </cell>
          <cell r="D859">
            <v>1</v>
          </cell>
          <cell r="E859">
            <v>23.196000000000002</v>
          </cell>
          <cell r="F859">
            <v>23.19</v>
          </cell>
        </row>
        <row r="860">
          <cell r="A860" t="str">
            <v>001.16.00800</v>
          </cell>
          <cell r="B860" t="str">
            <v>Execução de muro de fecho, conforme detalhe do dop n. 92019, com altura de 1.60 m</v>
          </cell>
          <cell r="C860" t="str">
            <v>ML</v>
          </cell>
          <cell r="D860">
            <v>1</v>
          </cell>
          <cell r="E860">
            <v>107.1583</v>
          </cell>
          <cell r="F860">
            <v>107.15</v>
          </cell>
        </row>
        <row r="861">
          <cell r="A861" t="str">
            <v>001.16.00820</v>
          </cell>
          <cell r="B861" t="str">
            <v>Execução de muro de fecho, conforme detalhe do dop n. 92019, com altura de 1.80 m</v>
          </cell>
          <cell r="C861" t="str">
            <v>ML</v>
          </cell>
          <cell r="D861">
            <v>1</v>
          </cell>
          <cell r="E861">
            <v>117.47110000000001</v>
          </cell>
          <cell r="F861">
            <v>117.47</v>
          </cell>
        </row>
        <row r="862">
          <cell r="A862" t="str">
            <v>001.16.00840</v>
          </cell>
          <cell r="B862" t="str">
            <v>Execução de muro de fecho, conforme detalhe do dop n. 92019, com altura de 2.00 m</v>
          </cell>
          <cell r="C862" t="str">
            <v>ML</v>
          </cell>
          <cell r="D862">
            <v>1</v>
          </cell>
          <cell r="E862">
            <v>127.78230000000001</v>
          </cell>
          <cell r="F862">
            <v>127.78</v>
          </cell>
        </row>
        <row r="863">
          <cell r="A863" t="str">
            <v>001.16.00860</v>
          </cell>
          <cell r="B863" t="str">
            <v>Execução de acréscimo de muro de fecho conforme detalhe padrão do dop arquivo n.92019</v>
          </cell>
          <cell r="C863" t="str">
            <v>M2</v>
          </cell>
          <cell r="D863">
            <v>1</v>
          </cell>
          <cell r="E863">
            <v>43.928600000000003</v>
          </cell>
          <cell r="F863">
            <v>43.92</v>
          </cell>
        </row>
        <row r="864">
          <cell r="A864" t="str">
            <v>001.16.00880</v>
          </cell>
          <cell r="B864" t="str">
            <v>Fornecimento e espalhamento de areia do rio</v>
          </cell>
          <cell r="C864" t="str">
            <v>M3</v>
          </cell>
          <cell r="D864">
            <v>1</v>
          </cell>
          <cell r="E864">
            <v>37.891300000000001</v>
          </cell>
          <cell r="F864">
            <v>37.89</v>
          </cell>
        </row>
        <row r="865">
          <cell r="A865" t="str">
            <v>001.16.00900</v>
          </cell>
          <cell r="B865" t="str">
            <v>Locação de linhas estaqueadas de 20 em 20 m para construção de muro, sem nivelamento</v>
          </cell>
          <cell r="C865" t="str">
            <v>ML</v>
          </cell>
          <cell r="D865">
            <v>1</v>
          </cell>
          <cell r="E865">
            <v>1.5178</v>
          </cell>
          <cell r="F865">
            <v>1.51</v>
          </cell>
        </row>
        <row r="866">
          <cell r="A866" t="str">
            <v>001.16.00920</v>
          </cell>
          <cell r="B866" t="str">
            <v>Locação de linhas estaqueadas de 20 em 20 m para construção de muro, com nivelamento</v>
          </cell>
          <cell r="C866" t="str">
            <v>ML</v>
          </cell>
          <cell r="D866">
            <v>1</v>
          </cell>
          <cell r="E866">
            <v>2.4285999999999999</v>
          </cell>
          <cell r="F866">
            <v>2.42</v>
          </cell>
        </row>
        <row r="867">
          <cell r="A867" t="str">
            <v>001.16.00940</v>
          </cell>
          <cell r="B867" t="str">
            <v>Execução de conjunto de mureta em madeira c/ 2 pilares a cada 1,30m e altura livre de 1.00 m, conforme detalhe dop</v>
          </cell>
          <cell r="C867" t="str">
            <v>UN</v>
          </cell>
          <cell r="D867">
            <v>1</v>
          </cell>
          <cell r="E867">
            <v>271.16579999999999</v>
          </cell>
          <cell r="F867">
            <v>271.16000000000003</v>
          </cell>
        </row>
        <row r="868">
          <cell r="A868" t="str">
            <v>001.16.00960</v>
          </cell>
          <cell r="B868" t="str">
            <v>Demarcação de faixa com tinta acrílica especial - largura 10.00 cm</v>
          </cell>
          <cell r="C868" t="str">
            <v>ML</v>
          </cell>
          <cell r="D868">
            <v>1</v>
          </cell>
          <cell r="E868">
            <v>5.4671000000000003</v>
          </cell>
          <cell r="F868">
            <v>5.46</v>
          </cell>
        </row>
        <row r="869">
          <cell r="A869" t="str">
            <v>001.16.00980</v>
          </cell>
          <cell r="B869" t="str">
            <v>Retirada e reassentamento de meio-fio</v>
          </cell>
          <cell r="C869" t="str">
            <v>M</v>
          </cell>
          <cell r="D869">
            <v>1</v>
          </cell>
          <cell r="E869">
            <v>17.048300000000001</v>
          </cell>
          <cell r="F869">
            <v>17.04</v>
          </cell>
        </row>
        <row r="870">
          <cell r="A870" t="str">
            <v>001.17</v>
          </cell>
          <cell r="B870" t="str">
            <v>INSTALAÇÕES ELÉTRICAS, LÓGICA E TELEFONIA</v>
          </cell>
          <cell r="E870">
            <v>139058.58069999999</v>
          </cell>
        </row>
        <row r="871">
          <cell r="A871" t="str">
            <v>001.17.00020</v>
          </cell>
          <cell r="B871" t="str">
            <v>Fornecimento e instalação de fio de cobre seção 1.50 mm2, com isolamento para 750 v, com caract. não propagantes ao fogo</v>
          </cell>
          <cell r="C871" t="str">
            <v>ML</v>
          </cell>
          <cell r="D871">
            <v>1</v>
          </cell>
          <cell r="E871">
            <v>0.73599999999999999</v>
          </cell>
          <cell r="F871">
            <v>0.73</v>
          </cell>
        </row>
        <row r="872">
          <cell r="A872" t="str">
            <v>001.17.00040</v>
          </cell>
          <cell r="B872" t="str">
            <v>Fornecimento e instalação de fio de cobre seção 2.50 mm2,com isolamento para 750 v, com caract. não propagantes ao fogo</v>
          </cell>
          <cell r="C872" t="str">
            <v>ML</v>
          </cell>
          <cell r="D872">
            <v>1</v>
          </cell>
          <cell r="E872">
            <v>1.083</v>
          </cell>
          <cell r="F872">
            <v>1.08</v>
          </cell>
        </row>
        <row r="873">
          <cell r="A873" t="str">
            <v>001.17.00060</v>
          </cell>
          <cell r="B873" t="str">
            <v>Fornecimento e instalação de fio de cobre seção 4.00 mm2, com isolamento para 750 v, com caract. não propagantes ao fogo</v>
          </cell>
          <cell r="C873" t="str">
            <v>ML</v>
          </cell>
          <cell r="D873">
            <v>1</v>
          </cell>
          <cell r="E873">
            <v>1.4507000000000001</v>
          </cell>
          <cell r="F873">
            <v>1.45</v>
          </cell>
        </row>
        <row r="874">
          <cell r="A874" t="str">
            <v>001.17.00080</v>
          </cell>
          <cell r="B874" t="str">
            <v>Fornecimento e instalação de fio de cobre seção 6.00 mm2,com isolamento para 750 v com caract. não propagantes ao fogo</v>
          </cell>
          <cell r="C874" t="str">
            <v>ML</v>
          </cell>
          <cell r="D874">
            <v>1</v>
          </cell>
          <cell r="E874">
            <v>2.0632000000000001</v>
          </cell>
          <cell r="F874">
            <v>2.06</v>
          </cell>
        </row>
        <row r="875">
          <cell r="A875" t="str">
            <v>001.17.00100</v>
          </cell>
          <cell r="B875" t="str">
            <v>Fornecimento e instalação de fio de cobre seção 10.00 mm2,com isolamento para 750 v, com caract. não propagantes ao fogo</v>
          </cell>
          <cell r="C875" t="str">
            <v>ML</v>
          </cell>
          <cell r="D875">
            <v>1</v>
          </cell>
          <cell r="E875">
            <v>2.8902999999999999</v>
          </cell>
          <cell r="F875">
            <v>2.89</v>
          </cell>
        </row>
        <row r="876">
          <cell r="A876" t="str">
            <v>001.17.00120</v>
          </cell>
          <cell r="B876" t="str">
            <v>Fornecimento e instalação de cabo de cobre seção 2.50 mm2,com isolamento para 750 v, com caract. não propagantes ao fogo</v>
          </cell>
          <cell r="C876" t="str">
            <v>ML</v>
          </cell>
          <cell r="D876">
            <v>1</v>
          </cell>
          <cell r="E876">
            <v>1.083</v>
          </cell>
          <cell r="F876">
            <v>1.08</v>
          </cell>
        </row>
        <row r="877">
          <cell r="A877" t="str">
            <v>001.17.00140</v>
          </cell>
          <cell r="B877" t="str">
            <v>Fornecimento e instalação de cabo de cobre seção 4.00 mm2,com isolamento para 750 v, com caract. não propagantes ao fogo</v>
          </cell>
          <cell r="C877" t="str">
            <v>ML</v>
          </cell>
          <cell r="D877">
            <v>1</v>
          </cell>
          <cell r="E877">
            <v>1.5507</v>
          </cell>
          <cell r="F877">
            <v>1.55</v>
          </cell>
        </row>
        <row r="878">
          <cell r="A878" t="str">
            <v>001.17.00160</v>
          </cell>
          <cell r="B878" t="str">
            <v>Fornecimento e instalação de cabo de cobre seção 6.00 mm2, com isolamento para 750 v, com caract. não propagantes ao fogo</v>
          </cell>
          <cell r="C878" t="str">
            <v>ML</v>
          </cell>
          <cell r="D878">
            <v>1</v>
          </cell>
          <cell r="E878">
            <v>2.1856</v>
          </cell>
          <cell r="F878">
            <v>2.1800000000000002</v>
          </cell>
        </row>
        <row r="879">
          <cell r="A879" t="str">
            <v>001.17.00180</v>
          </cell>
          <cell r="B879" t="str">
            <v>Fornecimento e instalação de cabo de cobre seção 10.00 mm2,com isolamento para 750 v, com caract. não propagantes ao fogo</v>
          </cell>
          <cell r="C879" t="str">
            <v>ML</v>
          </cell>
          <cell r="D879">
            <v>1</v>
          </cell>
          <cell r="E879">
            <v>3.6960999999999999</v>
          </cell>
          <cell r="F879">
            <v>3.69</v>
          </cell>
        </row>
        <row r="880">
          <cell r="A880" t="str">
            <v>001.17.00200</v>
          </cell>
          <cell r="B880" t="str">
            <v>Fornecimento e instalação de cabo de cobre seção 16.00 mm2,com isolamento para 750 v, com caract. não propagantes ao fogo</v>
          </cell>
          <cell r="C880" t="str">
            <v>ML</v>
          </cell>
          <cell r="D880">
            <v>1</v>
          </cell>
          <cell r="E880">
            <v>5.2385999999999999</v>
          </cell>
          <cell r="F880">
            <v>5.23</v>
          </cell>
        </row>
        <row r="881">
          <cell r="A881" t="str">
            <v>001.17.00220</v>
          </cell>
          <cell r="B881" t="str">
            <v>Fornecimento e instalação de cabo de cobre seção 25.00 mm2,com isolamento para 750 v, com caract. não propagantes ao fogo</v>
          </cell>
          <cell r="C881" t="str">
            <v>ML</v>
          </cell>
          <cell r="D881">
            <v>1</v>
          </cell>
          <cell r="E881">
            <v>7.34</v>
          </cell>
          <cell r="F881">
            <v>7.34</v>
          </cell>
        </row>
        <row r="882">
          <cell r="A882" t="str">
            <v>001.17.00240</v>
          </cell>
          <cell r="B882" t="str">
            <v>Fornecimento e instalação de cabo de cobre seção 35.00 mm2,com isolamento para 750 v, com caract. não propagantes ao fogo</v>
          </cell>
          <cell r="C882" t="str">
            <v>ML</v>
          </cell>
          <cell r="D882">
            <v>1</v>
          </cell>
          <cell r="E882">
            <v>9.8506</v>
          </cell>
          <cell r="F882">
            <v>9.85</v>
          </cell>
        </row>
        <row r="883">
          <cell r="A883" t="str">
            <v>001.17.00260</v>
          </cell>
          <cell r="B883" t="str">
            <v>Fornecimento e instalação de cabo de cobre seção 50.00 mm2, com isolamento para 750 v, com caract. não propagantes ao fogo</v>
          </cell>
          <cell r="C883" t="str">
            <v>ML</v>
          </cell>
          <cell r="D883">
            <v>1</v>
          </cell>
          <cell r="E883">
            <v>15.984500000000001</v>
          </cell>
          <cell r="F883">
            <v>15.98</v>
          </cell>
        </row>
        <row r="884">
          <cell r="A884" t="str">
            <v>001.17.00280</v>
          </cell>
          <cell r="B884" t="str">
            <v>Fornecimento e instalação de cabo de cobre seção 70.00 mm2,com isolamento para 750 v, com caract. não propagantes ao fogo</v>
          </cell>
          <cell r="C884" t="str">
            <v>ML</v>
          </cell>
          <cell r="D884">
            <v>1</v>
          </cell>
          <cell r="E884">
            <v>18.851800000000001</v>
          </cell>
          <cell r="F884">
            <v>18.850000000000001</v>
          </cell>
        </row>
        <row r="885">
          <cell r="A885" t="str">
            <v>001.17.00300</v>
          </cell>
          <cell r="B885" t="str">
            <v>Fornecimento e instalação de cabo de cobre seção 95.00 mm2,com isolamento para 750 v, com caract. não propagantes ao fogo</v>
          </cell>
          <cell r="C885" t="str">
            <v>ML</v>
          </cell>
          <cell r="D885">
            <v>1</v>
          </cell>
          <cell r="E885">
            <v>24.085100000000001</v>
          </cell>
          <cell r="F885">
            <v>24.08</v>
          </cell>
        </row>
        <row r="886">
          <cell r="A886" t="str">
            <v>001.17.00320</v>
          </cell>
          <cell r="B886" t="str">
            <v>Fornecimento e instalação de cabo de cobre seção 120.00 mm2,com isolamento para 750 v, com caract. não propagantes ao fogo</v>
          </cell>
          <cell r="C886" t="str">
            <v>ML</v>
          </cell>
          <cell r="D886">
            <v>1</v>
          </cell>
          <cell r="E886">
            <v>31.698</v>
          </cell>
          <cell r="F886">
            <v>31.69</v>
          </cell>
        </row>
        <row r="887">
          <cell r="A887" t="str">
            <v>001.17.00340</v>
          </cell>
          <cell r="B887" t="str">
            <v>Fornecimento e instalação de cabo de cobre seção 150.00 mm2,com isolamento para 750 v com caract. não propagantes ao fogo</v>
          </cell>
          <cell r="C887" t="str">
            <v>ML</v>
          </cell>
          <cell r="D887">
            <v>1</v>
          </cell>
          <cell r="E887">
            <v>38.729999999999997</v>
          </cell>
          <cell r="F887">
            <v>38.729999999999997</v>
          </cell>
        </row>
        <row r="888">
          <cell r="A888" t="str">
            <v>001.17.00360</v>
          </cell>
          <cell r="B888" t="str">
            <v>Fornecimento e instalação de cabo de cobre seção 185.00 mm2,com isolamento para 750 v, com caract. não propagantes ao fogo</v>
          </cell>
          <cell r="C888" t="str">
            <v>ML</v>
          </cell>
          <cell r="D888">
            <v>1</v>
          </cell>
          <cell r="E888">
            <v>48.660800000000002</v>
          </cell>
          <cell r="F888">
            <v>48.66</v>
          </cell>
        </row>
        <row r="889">
          <cell r="A889" t="str">
            <v>001.17.00380</v>
          </cell>
          <cell r="B889" t="str">
            <v>Fornecimento e instalação de cabo de cobre seção 240.00 mm2,com isolamento para 750 v, com caract. não propagantes ao fogo</v>
          </cell>
          <cell r="C889" t="str">
            <v>ML</v>
          </cell>
          <cell r="D889">
            <v>1</v>
          </cell>
          <cell r="E889">
            <v>63.661499999999997</v>
          </cell>
          <cell r="F889">
            <v>63.66</v>
          </cell>
        </row>
        <row r="890">
          <cell r="A890" t="str">
            <v>001.17.00400</v>
          </cell>
          <cell r="B890" t="str">
            <v>Fornecimento e instalação de cabo de cobre seção 300.00 mm2,com isolamento para 750 v, com caract. não propagantes ao fogo</v>
          </cell>
          <cell r="C890" t="str">
            <v>ML</v>
          </cell>
          <cell r="D890">
            <v>1</v>
          </cell>
          <cell r="E890">
            <v>80.499499999999998</v>
          </cell>
          <cell r="F890">
            <v>80.489999999999995</v>
          </cell>
        </row>
        <row r="891">
          <cell r="A891" t="str">
            <v>001.17.00420</v>
          </cell>
          <cell r="B891" t="str">
            <v>Fornecimento e instalação de cabo de cobre seção 400.00 mm2,com isolamento para 750 v, com caract. não propagantes ao fogo</v>
          </cell>
          <cell r="C891" t="str">
            <v>ML</v>
          </cell>
          <cell r="D891">
            <v>1</v>
          </cell>
          <cell r="E891">
            <v>128.57650000000001</v>
          </cell>
          <cell r="F891">
            <v>128.57</v>
          </cell>
        </row>
        <row r="892">
          <cell r="A892" t="str">
            <v>001.17.00440</v>
          </cell>
          <cell r="B892" t="str">
            <v>Fornecimento e instalação de cabo de cobre seção 500.00 mm2,com isolamento para 750 v, com caract. não propagantes ao fogo</v>
          </cell>
          <cell r="C892" t="str">
            <v>ML</v>
          </cell>
          <cell r="D892">
            <v>1</v>
          </cell>
          <cell r="E892">
            <v>132.48689999999999</v>
          </cell>
          <cell r="F892">
            <v>132.47999999999999</v>
          </cell>
        </row>
        <row r="893">
          <cell r="A893" t="str">
            <v>001.17.00460</v>
          </cell>
          <cell r="B893" t="str">
            <v>Fornecimento e instalação de cabo duplast formado por 02 fios de cobre seção 2.00x0.50 mm2, c/ isolamento p/ 750v, com características não propagantes ao fogo</v>
          </cell>
          <cell r="C893" t="str">
            <v>ML</v>
          </cell>
          <cell r="D893">
            <v>1</v>
          </cell>
          <cell r="E893">
            <v>1.5323</v>
          </cell>
          <cell r="F893">
            <v>1.53</v>
          </cell>
        </row>
        <row r="894">
          <cell r="A894" t="str">
            <v>001.17.00480</v>
          </cell>
          <cell r="B894" t="str">
            <v>Fornecimento e instalação de cabo triplast formado por 03 fios de cobre seção 3.00x0.50 mm2,c/ isolamento p/ 750v, com características não propagantes ao fogo</v>
          </cell>
          <cell r="C894" t="str">
            <v>ML</v>
          </cell>
          <cell r="D894">
            <v>1</v>
          </cell>
          <cell r="E894">
            <v>2.0323000000000002</v>
          </cell>
          <cell r="F894">
            <v>2.0299999999999998</v>
          </cell>
        </row>
        <row r="895">
          <cell r="A895" t="str">
            <v>001.17.00500</v>
          </cell>
          <cell r="B895" t="str">
            <v>Fornecimento e instalação de cabo triplast formado por 03 fios de cobre seção 3.00x0.75 mm2, c/ isolamento p/ 750v, com características não propagantes ao fogo</v>
          </cell>
          <cell r="C895" t="str">
            <v>ML</v>
          </cell>
          <cell r="D895">
            <v>1</v>
          </cell>
          <cell r="E895">
            <v>2.0731000000000002</v>
          </cell>
          <cell r="F895">
            <v>2.0699999999999998</v>
          </cell>
        </row>
        <row r="896">
          <cell r="A896" t="str">
            <v>001.17.00520</v>
          </cell>
          <cell r="B896" t="str">
            <v>Fornecimento e instalação de cabo triplast formado por 03 fios de cobre seção 3.00x1.00 mm2,c/ isolamento p/ 750v, com características não propagantes ao fogo</v>
          </cell>
          <cell r="C896" t="str">
            <v>ML</v>
          </cell>
          <cell r="D896">
            <v>1</v>
          </cell>
          <cell r="E896">
            <v>2.0731000000000002</v>
          </cell>
          <cell r="F896">
            <v>2.0699999999999998</v>
          </cell>
        </row>
        <row r="897">
          <cell r="A897" t="str">
            <v>001.17.00540</v>
          </cell>
          <cell r="B897" t="str">
            <v>Fornecimento e instalação de cabo triplast formado por 03 fios de cobre seção 3.00x1.50 mm2,c/ isolamento p/ 750v, com características não propagantes ao fogo</v>
          </cell>
          <cell r="C897" t="str">
            <v>ML</v>
          </cell>
          <cell r="D897">
            <v>1</v>
          </cell>
          <cell r="E897">
            <v>2.7576999999999998</v>
          </cell>
          <cell r="F897">
            <v>2.75</v>
          </cell>
        </row>
        <row r="898">
          <cell r="A898" t="str">
            <v>001.17.00560</v>
          </cell>
          <cell r="B898" t="str">
            <v>Fornecimento e instalação de cabo triplast formado por 03 fios de cobre seção 3.00x2.50 mm2,c/ isolamento p/ 750v, com características não propagantes ao fogo</v>
          </cell>
          <cell r="C898" t="str">
            <v>ML</v>
          </cell>
          <cell r="D898">
            <v>1</v>
          </cell>
          <cell r="E898">
            <v>3.6865999999999999</v>
          </cell>
          <cell r="F898">
            <v>3.68</v>
          </cell>
        </row>
        <row r="899">
          <cell r="A899" t="str">
            <v>001.17.00580</v>
          </cell>
          <cell r="B899" t="str">
            <v>Fornecimento e instalação de cabo triplast formado por 03 fios de cobre seção 3.00x4.00 mm2,c/ isolamento p/ 750v, com características não propagantes ao fogo</v>
          </cell>
          <cell r="C899" t="str">
            <v>ML</v>
          </cell>
          <cell r="D899">
            <v>1</v>
          </cell>
          <cell r="E899">
            <v>5.4725000000000001</v>
          </cell>
          <cell r="F899">
            <v>5.47</v>
          </cell>
        </row>
        <row r="900">
          <cell r="A900" t="str">
            <v>001.17.00600</v>
          </cell>
          <cell r="B900" t="str">
            <v>Fornecimento e instalação de cabo triplast formado por 03 fios de cobre seção 3.00x6.00 mm2,c/ isolamento p/ 750v, com características não propagantes ao fogo</v>
          </cell>
          <cell r="C900" t="str">
            <v>ML</v>
          </cell>
          <cell r="D900">
            <v>1</v>
          </cell>
          <cell r="E900">
            <v>7.5145999999999997</v>
          </cell>
          <cell r="F900">
            <v>7.51</v>
          </cell>
        </row>
        <row r="901">
          <cell r="A901" t="str">
            <v>001.17.00620</v>
          </cell>
          <cell r="B901" t="str">
            <v>Fornecimento e instalação de cabo triplast formado por 03 fios de cobre seção 3.00x10.00 mm2,c/ isolamento p/ 750v, com características não propagantes ao fogo</v>
          </cell>
          <cell r="C901" t="str">
            <v>ML</v>
          </cell>
          <cell r="D901">
            <v>1</v>
          </cell>
          <cell r="E901">
            <v>12.0044</v>
          </cell>
          <cell r="F901">
            <v>12</v>
          </cell>
        </row>
        <row r="902">
          <cell r="A902" t="str">
            <v>001.17.00640</v>
          </cell>
          <cell r="B902" t="str">
            <v>Fornecimento e instalação de cordões flexíveis formados por dois condutores torcidos de fios de cobre seção 0.50 mm2 com isolamento para 300v</v>
          </cell>
          <cell r="C902" t="str">
            <v>ML</v>
          </cell>
          <cell r="D902">
            <v>1</v>
          </cell>
          <cell r="E902">
            <v>1.0834999999999999</v>
          </cell>
          <cell r="F902">
            <v>1.08</v>
          </cell>
        </row>
        <row r="903">
          <cell r="A903" t="str">
            <v>001.17.00660</v>
          </cell>
          <cell r="B903" t="str">
            <v>Fornecimento e instalação de cordões flexíveis formados por dois condutores torcidos de fios de cobre  seção 0.75 mm2 com isolamento para 300v</v>
          </cell>
          <cell r="C903" t="str">
            <v>ML</v>
          </cell>
          <cell r="D903">
            <v>1</v>
          </cell>
          <cell r="E903">
            <v>1.1039000000000001</v>
          </cell>
          <cell r="F903">
            <v>1.1000000000000001</v>
          </cell>
        </row>
        <row r="904">
          <cell r="A904" t="str">
            <v>001.17.00680</v>
          </cell>
          <cell r="B904" t="str">
            <v>Fornecimento e instalação de cordões flexíveis formados por dois condutores torcidos de fios de cobre seção 1.00 mm2, com isolamento para 300v</v>
          </cell>
          <cell r="C904" t="str">
            <v>ML</v>
          </cell>
          <cell r="D904">
            <v>1</v>
          </cell>
          <cell r="E904">
            <v>1.2568999999999999</v>
          </cell>
          <cell r="F904">
            <v>1.25</v>
          </cell>
        </row>
        <row r="905">
          <cell r="A905" t="str">
            <v>001.17.00700</v>
          </cell>
          <cell r="B905" t="str">
            <v>Fornecimento e instalação de cordões flexíveis formados por dois condutores torcidos de fios de cobre seção 1.50 mm2,com isolamento para 300v</v>
          </cell>
          <cell r="C905" t="str">
            <v>ML</v>
          </cell>
          <cell r="D905">
            <v>1</v>
          </cell>
          <cell r="E905">
            <v>1.7163999999999999</v>
          </cell>
          <cell r="F905">
            <v>1.71</v>
          </cell>
        </row>
        <row r="906">
          <cell r="A906" t="str">
            <v>001.17.00720</v>
          </cell>
          <cell r="B906" t="str">
            <v>Fornecimento e instalação de cordões flexíveis formados por dois condutores torcidos de fios de cobre seção 2.50 mm2,com isolamento para 300v</v>
          </cell>
          <cell r="C906" t="str">
            <v>ML</v>
          </cell>
          <cell r="D906">
            <v>1</v>
          </cell>
          <cell r="E906">
            <v>1.8499000000000001</v>
          </cell>
          <cell r="F906">
            <v>1.84</v>
          </cell>
        </row>
        <row r="907">
          <cell r="A907" t="str">
            <v>001.17.00740</v>
          </cell>
          <cell r="B907" t="str">
            <v>Fornecimento e instalação de cordões flexíveis formados por dois condutores torcidos de fios de cobre seção 4.00 mm2,com isolamento para 300v</v>
          </cell>
          <cell r="C907" t="str">
            <v>ML</v>
          </cell>
          <cell r="D907">
            <v>1</v>
          </cell>
          <cell r="E907">
            <v>3.1044999999999998</v>
          </cell>
          <cell r="F907">
            <v>3.1</v>
          </cell>
        </row>
        <row r="908">
          <cell r="A908" t="str">
            <v>001.17.00760</v>
          </cell>
          <cell r="B908" t="str">
            <v>Fornecimento e instalação de cabos de cobre seção 4.00 mm2,para tensão de 1000 volts formado por condutor de fio de cobre isolado com material de característica não propagante ao fogo</v>
          </cell>
          <cell r="C908" t="str">
            <v>ML</v>
          </cell>
          <cell r="D908">
            <v>1</v>
          </cell>
          <cell r="E908">
            <v>1.9402999999999999</v>
          </cell>
          <cell r="F908">
            <v>1.94</v>
          </cell>
        </row>
        <row r="909">
          <cell r="A909" t="str">
            <v>001.17.00780</v>
          </cell>
          <cell r="B909" t="str">
            <v>Fornecimento e instalação de cabos de cobre seção 6.00 mm2,para tensão de 1000 volts formado por condutor de fio de cobre isolado com material de característica não propagante ao fogo</v>
          </cell>
          <cell r="C909" t="str">
            <v>ML</v>
          </cell>
          <cell r="D909">
            <v>1</v>
          </cell>
          <cell r="E909">
            <v>2.5905</v>
          </cell>
          <cell r="F909">
            <v>2.59</v>
          </cell>
        </row>
        <row r="910">
          <cell r="A910" t="str">
            <v>001.17.00800</v>
          </cell>
          <cell r="B910" t="str">
            <v>Fornecimento e instalação de cabos de cobre seção 10.00 mm2,para tensão de 1000 volts formado por condutor de fio de cobre isolado com material de característica não propagante ao fogo</v>
          </cell>
          <cell r="C910" t="str">
            <v>ML</v>
          </cell>
          <cell r="D910">
            <v>1</v>
          </cell>
          <cell r="E910">
            <v>3.6859000000000002</v>
          </cell>
          <cell r="F910">
            <v>3.68</v>
          </cell>
        </row>
        <row r="911">
          <cell r="A911" t="str">
            <v>001.17.00820</v>
          </cell>
          <cell r="B911" t="str">
            <v>Fornecimento e instalação de cabos de cobre seção 16.00 mm2,para tensão de 1000 volts formado por condutor de fio de cobre isolado com material de característica não propagante ao fogo</v>
          </cell>
          <cell r="C911" t="str">
            <v>ML</v>
          </cell>
          <cell r="D911">
            <v>1</v>
          </cell>
          <cell r="E911">
            <v>5.5751999999999997</v>
          </cell>
          <cell r="F911">
            <v>5.57</v>
          </cell>
        </row>
        <row r="912">
          <cell r="A912" t="str">
            <v>001.17.00840</v>
          </cell>
          <cell r="B912" t="str">
            <v>Fornecimento e instalação de cabos de cobre seção 25.00 mm2,para tensão de 1000 volts formado por condutor de fio de cobre isolado com material de característica não propagante ao fogo</v>
          </cell>
          <cell r="C912" t="str">
            <v>ML</v>
          </cell>
          <cell r="D912">
            <v>1</v>
          </cell>
          <cell r="E912">
            <v>7.7582000000000004</v>
          </cell>
          <cell r="F912">
            <v>7.75</v>
          </cell>
        </row>
        <row r="913">
          <cell r="A913" t="str">
            <v>001.17.00860</v>
          </cell>
          <cell r="B913" t="str">
            <v>Fornecimento e instalação de cabos de cobre seção 35.00 mm2,para tensão de 1000 volts formado por condutor de fio de cobre isolado com material de característica não propagante ao fogo</v>
          </cell>
          <cell r="C913" t="str">
            <v>ML</v>
          </cell>
          <cell r="D913">
            <v>1</v>
          </cell>
          <cell r="E913">
            <v>10.228</v>
          </cell>
          <cell r="F913">
            <v>10.220000000000001</v>
          </cell>
        </row>
        <row r="914">
          <cell r="A914" t="str">
            <v>001.17.00880</v>
          </cell>
          <cell r="B914" t="str">
            <v>Fornecimento e instalação de cabos de cobre seção 50.00 mm2,para tensão de 1000 volts formado por condutor de fio de cobre isolado com material de característica não propagante ao fogo</v>
          </cell>
          <cell r="C914" t="str">
            <v>ML</v>
          </cell>
          <cell r="D914">
            <v>1</v>
          </cell>
          <cell r="E914">
            <v>14.2097</v>
          </cell>
          <cell r="F914">
            <v>14.2</v>
          </cell>
        </row>
        <row r="915">
          <cell r="A915" t="str">
            <v>001.17.00900</v>
          </cell>
          <cell r="B915" t="str">
            <v>Fornecimento e instalação de cabos de cobre seção 70.00 mm2,para tensão de 1000 volts formado por condutor de fio de cobre isolado com material de característica não propagante ao fogo</v>
          </cell>
          <cell r="C915" t="str">
            <v>ML</v>
          </cell>
          <cell r="D915">
            <v>1</v>
          </cell>
          <cell r="E915">
            <v>18.7804</v>
          </cell>
          <cell r="F915">
            <v>18.78</v>
          </cell>
        </row>
        <row r="916">
          <cell r="A916" t="str">
            <v>001.17.00920</v>
          </cell>
          <cell r="B916" t="str">
            <v>Fornecimento e instalação de cabos de cobre seção 95.00 mm2,para tensão de 1000 volts formado por condutor de fio de cobre isolado com material de característica não propagante ao fogo</v>
          </cell>
          <cell r="C916" t="str">
            <v>ML</v>
          </cell>
          <cell r="D916">
            <v>1</v>
          </cell>
          <cell r="E916">
            <v>25.115300000000001</v>
          </cell>
          <cell r="F916">
            <v>25.11</v>
          </cell>
        </row>
        <row r="917">
          <cell r="A917" t="str">
            <v>001.17.00940</v>
          </cell>
          <cell r="B917" t="str">
            <v>Fornecimento e instalação de cabos de cobre seção 120.00 mm2,para tensão de 1000 volts formado por condutor de fio de cobre isolado com material de característica não propagante ao fogo 2</v>
          </cell>
          <cell r="C917" t="str">
            <v>ML</v>
          </cell>
          <cell r="D917">
            <v>1</v>
          </cell>
          <cell r="E917">
            <v>31.545000000000002</v>
          </cell>
          <cell r="F917">
            <v>31.54</v>
          </cell>
        </row>
        <row r="918">
          <cell r="A918" t="str">
            <v>001.17.00960</v>
          </cell>
          <cell r="B918" t="str">
            <v>Fornecimento e instalação de cabos de cobre seção 150 mm2,para tensão de 1000 volts formado por condutor de fio de cobre isolado com material de característica não propagante ao fogo</v>
          </cell>
          <cell r="C918" t="str">
            <v>ML</v>
          </cell>
          <cell r="D918">
            <v>1</v>
          </cell>
          <cell r="E918">
            <v>38.148600000000002</v>
          </cell>
          <cell r="F918">
            <v>38.14</v>
          </cell>
        </row>
        <row r="919">
          <cell r="A919" t="str">
            <v>001.17.00980</v>
          </cell>
          <cell r="B919" t="str">
            <v>Fornecimento e instalação de cabos de cobre seção 185 mm2,para tensão de 1000 volts formado por condutor de fio de cobre isolado com material de característica não propagante ao fogo</v>
          </cell>
          <cell r="C919" t="str">
            <v>ML</v>
          </cell>
          <cell r="D919">
            <v>1</v>
          </cell>
          <cell r="E919">
            <v>48.660800000000002</v>
          </cell>
          <cell r="F919">
            <v>48.66</v>
          </cell>
        </row>
        <row r="920">
          <cell r="A920" t="str">
            <v>001.17.01000</v>
          </cell>
          <cell r="B920" t="str">
            <v>Fornecimento e instalação de cabos de cobre seção 240 mm2,para tensão de 1000 volts formado por condutor de fio de cobre isolado com material de característica não propagante ao fogo</v>
          </cell>
          <cell r="C920" t="str">
            <v>ML</v>
          </cell>
          <cell r="D920">
            <v>1</v>
          </cell>
          <cell r="E920">
            <v>62.4069</v>
          </cell>
          <cell r="F920">
            <v>62.4</v>
          </cell>
        </row>
        <row r="921">
          <cell r="A921" t="str">
            <v>001.17.01020</v>
          </cell>
          <cell r="B921" t="str">
            <v>Fornecimento e instalação de cabos de seção 300 mm2,para tensão de 1000 volts formado por condutor de fio de cobre isolado com material de característica não propagante ao fogo</v>
          </cell>
          <cell r="C921" t="str">
            <v>ML</v>
          </cell>
          <cell r="D921">
            <v>1</v>
          </cell>
          <cell r="E921">
            <v>79.703900000000004</v>
          </cell>
          <cell r="F921">
            <v>79.7</v>
          </cell>
        </row>
        <row r="922">
          <cell r="A922" t="str">
            <v>001.17.01040</v>
          </cell>
          <cell r="B922" t="str">
            <v>Fornecimento e instalação de cabo de cobre seção 25 mm2,com isolamento de 15 kv</v>
          </cell>
          <cell r="C922" t="str">
            <v>ML</v>
          </cell>
          <cell r="D922">
            <v>1</v>
          </cell>
          <cell r="E922">
            <v>20.446999999999999</v>
          </cell>
          <cell r="F922">
            <v>20.440000000000001</v>
          </cell>
        </row>
        <row r="923">
          <cell r="A923" t="str">
            <v>001.17.01060</v>
          </cell>
          <cell r="B923" t="str">
            <v>Fornecimento e instalação de eletroduto rígido de ferro  1/2" tipo pesado c/ rosca nas duas pontas em barra de 3 metros</v>
          </cell>
          <cell r="C923" t="str">
            <v>UN</v>
          </cell>
          <cell r="D923">
            <v>1</v>
          </cell>
          <cell r="E923">
            <v>22.1221</v>
          </cell>
          <cell r="F923">
            <v>22.12</v>
          </cell>
        </row>
        <row r="924">
          <cell r="A924" t="str">
            <v>001.17.01080</v>
          </cell>
          <cell r="B924" t="str">
            <v>Fornecimento e instalação de eletroduto rígido de ferro  3/4" tipo pesado c/ rosca nas duas pontas em barra de 3 metros</v>
          </cell>
          <cell r="C924" t="str">
            <v>UN</v>
          </cell>
          <cell r="D924">
            <v>1</v>
          </cell>
          <cell r="E924">
            <v>32.603000000000002</v>
          </cell>
          <cell r="F924">
            <v>32.6</v>
          </cell>
        </row>
        <row r="925">
          <cell r="A925" t="str">
            <v>001.17.01100</v>
          </cell>
          <cell r="B925" t="str">
            <v>Fornecimento e instalação de eletroduto rígido de ferro  1" tipo pesado c/ rosca nas duas pontas em barra de 3 metros</v>
          </cell>
          <cell r="C925" t="str">
            <v>UN</v>
          </cell>
          <cell r="D925">
            <v>1</v>
          </cell>
          <cell r="E925">
            <v>43.494</v>
          </cell>
          <cell r="F925">
            <v>43.49</v>
          </cell>
        </row>
        <row r="926">
          <cell r="A926" t="str">
            <v>001.17.01120</v>
          </cell>
          <cell r="B926" t="str">
            <v>Fornecimento e instalação de eletroduto rígido de ferro  1 1/4" tipo pesado c/ rosca nas duas pontas em barra de 3 metros</v>
          </cell>
          <cell r="C926" t="str">
            <v>UN</v>
          </cell>
          <cell r="D926">
            <v>1</v>
          </cell>
          <cell r="E926">
            <v>66.391400000000004</v>
          </cell>
          <cell r="F926">
            <v>66.39</v>
          </cell>
        </row>
        <row r="927">
          <cell r="A927" t="str">
            <v>001.17.01140</v>
          </cell>
          <cell r="B927" t="str">
            <v>Fornecimento e instalação de eletroduto rígido de ferro  1 1/2" tipo pesado c/ rosca nas duas pontas em barra de 3 metros</v>
          </cell>
          <cell r="C927" t="str">
            <v>UN</v>
          </cell>
          <cell r="D927">
            <v>1</v>
          </cell>
          <cell r="E927">
            <v>75.137</v>
          </cell>
          <cell r="F927">
            <v>75.13</v>
          </cell>
        </row>
        <row r="928">
          <cell r="A928" t="str">
            <v>001.17.01160</v>
          </cell>
          <cell r="B928" t="str">
            <v>Fornecimento e instalação de eletroduto rígido de ferro  2" tipo pesado c/ rosca nas duas pontas em barra de 3 metros</v>
          </cell>
          <cell r="C928" t="str">
            <v>UN</v>
          </cell>
          <cell r="D928">
            <v>1</v>
          </cell>
          <cell r="E928">
            <v>96.117800000000003</v>
          </cell>
          <cell r="F928">
            <v>96.11</v>
          </cell>
        </row>
        <row r="929">
          <cell r="A929" t="str">
            <v>001.17.01180</v>
          </cell>
          <cell r="B929" t="str">
            <v>Fornecimento e instalação de eletroduto rígido de ferro  2 1/2" tipo pesado c/ rosca nas duas pontas em barra de 3 metros</v>
          </cell>
          <cell r="C929" t="str">
            <v>UN</v>
          </cell>
          <cell r="D929">
            <v>1</v>
          </cell>
          <cell r="E929">
            <v>136.16200000000001</v>
          </cell>
          <cell r="F929">
            <v>136.16</v>
          </cell>
        </row>
        <row r="930">
          <cell r="A930" t="str">
            <v>001.17.01200</v>
          </cell>
          <cell r="B930" t="str">
            <v>Fornecimento e instalação de eletroduto rígido de ferro  3" tipo pesado c/ rosca nas duas pontas em barra de 3 metros</v>
          </cell>
          <cell r="C930" t="str">
            <v>UN</v>
          </cell>
          <cell r="D930">
            <v>1</v>
          </cell>
          <cell r="E930">
            <v>173.13499999999999</v>
          </cell>
          <cell r="F930">
            <v>173.13</v>
          </cell>
        </row>
        <row r="931">
          <cell r="A931" t="str">
            <v>001.17.01220</v>
          </cell>
          <cell r="B931" t="str">
            <v>Fornecimento e instalação de eletroduto rígido de ferro  4" tipo pesado c/ rosca nas duas pontas em barra de 3 metros</v>
          </cell>
          <cell r="C931" t="str">
            <v>UN</v>
          </cell>
          <cell r="D931">
            <v>1</v>
          </cell>
          <cell r="E931">
            <v>163.01089999999999</v>
          </cell>
          <cell r="F931">
            <v>163.01</v>
          </cell>
        </row>
        <row r="932">
          <cell r="A932" t="str">
            <v>001.17.01240</v>
          </cell>
          <cell r="B932" t="str">
            <v>Fornecimento e instalação de eletroduto de pvc  1/2" roscável anti-chama em barra de 3 m</v>
          </cell>
          <cell r="C932" t="str">
            <v>UN</v>
          </cell>
          <cell r="D932">
            <v>1</v>
          </cell>
          <cell r="E932">
            <v>8.0607000000000006</v>
          </cell>
          <cell r="F932">
            <v>8.06</v>
          </cell>
        </row>
        <row r="933">
          <cell r="A933" t="str">
            <v>001.17.01260</v>
          </cell>
          <cell r="B933" t="str">
            <v>Fornecimento e instalação de eletroduto de pvc  3/4" roscável anti-chama em barra de 3 m</v>
          </cell>
          <cell r="C933" t="str">
            <v>UN</v>
          </cell>
          <cell r="D933">
            <v>1</v>
          </cell>
          <cell r="E933">
            <v>9.5007000000000001</v>
          </cell>
          <cell r="F933">
            <v>9.5</v>
          </cell>
        </row>
        <row r="934">
          <cell r="A934" t="str">
            <v>001.17.01280</v>
          </cell>
          <cell r="B934" t="str">
            <v>Fornecimento e instalação de eletroduto de pvc  1" roscável anti-chama em barra de 3 m</v>
          </cell>
          <cell r="C934" t="str">
            <v>UN</v>
          </cell>
          <cell r="D934">
            <v>1</v>
          </cell>
          <cell r="E934">
            <v>12.5921</v>
          </cell>
          <cell r="F934">
            <v>12.59</v>
          </cell>
        </row>
        <row r="935">
          <cell r="A935" t="str">
            <v>001.17.01300</v>
          </cell>
          <cell r="B935" t="str">
            <v>Fornecimento e instalação de eletroduto de pvc  1 1/4" roscável anti-chama em barra de 3 m</v>
          </cell>
          <cell r="C935" t="str">
            <v>UN</v>
          </cell>
          <cell r="D935">
            <v>1</v>
          </cell>
          <cell r="E935">
            <v>15.663</v>
          </cell>
          <cell r="F935">
            <v>15.66</v>
          </cell>
        </row>
        <row r="936">
          <cell r="A936" t="str">
            <v>001.17.01320</v>
          </cell>
          <cell r="B936" t="str">
            <v>Fornecimento e instalação de eletroduto de pvc  1 1/2" roscável anti-chama em barra de 3 m</v>
          </cell>
          <cell r="C936" t="str">
            <v>UN</v>
          </cell>
          <cell r="D936">
            <v>1</v>
          </cell>
          <cell r="E936">
            <v>22.572800000000001</v>
          </cell>
          <cell r="F936">
            <v>22.57</v>
          </cell>
        </row>
        <row r="937">
          <cell r="A937" t="str">
            <v>001.17.01340</v>
          </cell>
          <cell r="B937" t="str">
            <v>Fornecimento e instalação de eletroduto de pvc  2" roscável anti-chama em barra de 3 m</v>
          </cell>
          <cell r="C937" t="str">
            <v>UN</v>
          </cell>
          <cell r="D937">
            <v>1</v>
          </cell>
          <cell r="E937">
            <v>29.455100000000002</v>
          </cell>
          <cell r="F937">
            <v>29.45</v>
          </cell>
        </row>
        <row r="938">
          <cell r="A938" t="str">
            <v>001.17.01360</v>
          </cell>
          <cell r="B938" t="str">
            <v>Fornecimento e instalação de eletroduto de pvc  2 1/2" roscável anti-chama em barra de 3 m</v>
          </cell>
          <cell r="C938" t="str">
            <v>UN</v>
          </cell>
          <cell r="D938">
            <v>1</v>
          </cell>
          <cell r="E938">
            <v>50.375500000000002</v>
          </cell>
          <cell r="F938">
            <v>50.37</v>
          </cell>
        </row>
        <row r="939">
          <cell r="A939" t="str">
            <v>001.17.01380</v>
          </cell>
          <cell r="B939" t="str">
            <v>Fornecimento e instalação de eletroduto de pvc  3" roscável anti-chama em barra de 3 m</v>
          </cell>
          <cell r="C939" t="str">
            <v>UN</v>
          </cell>
          <cell r="D939">
            <v>1</v>
          </cell>
          <cell r="E939">
            <v>47.087800000000001</v>
          </cell>
          <cell r="F939">
            <v>47.08</v>
          </cell>
        </row>
        <row r="940">
          <cell r="A940" t="str">
            <v>001.17.01400</v>
          </cell>
          <cell r="B940" t="str">
            <v>Fornecimento e instalação de eletroduto de pvc  4" roscável anti-chama em barra de 3 m</v>
          </cell>
          <cell r="C940" t="str">
            <v>UN</v>
          </cell>
          <cell r="D940">
            <v>1</v>
          </cell>
          <cell r="E940">
            <v>95.4499</v>
          </cell>
          <cell r="F940">
            <v>95.44</v>
          </cell>
        </row>
        <row r="941">
          <cell r="A941" t="str">
            <v>001.17.01420</v>
          </cell>
          <cell r="B941" t="str">
            <v>Fornecimento e instalação de eletroduto flexível  1/2" (20mm) corrugado de pvc</v>
          </cell>
          <cell r="C941" t="str">
            <v>M</v>
          </cell>
          <cell r="D941">
            <v>1</v>
          </cell>
          <cell r="E941">
            <v>2.1753</v>
          </cell>
          <cell r="F941">
            <v>2.17</v>
          </cell>
        </row>
        <row r="942">
          <cell r="A942" t="str">
            <v>001.17.01440</v>
          </cell>
          <cell r="B942" t="str">
            <v>Fornecimento e instalação de eletroduto flexível  3/4" (25mm) corrugado de pvc</v>
          </cell>
          <cell r="C942" t="str">
            <v>M</v>
          </cell>
          <cell r="D942">
            <v>1</v>
          </cell>
          <cell r="E942">
            <v>2.4453</v>
          </cell>
          <cell r="F942">
            <v>2.44</v>
          </cell>
        </row>
        <row r="943">
          <cell r="A943" t="str">
            <v>001.17.01460</v>
          </cell>
          <cell r="B943" t="str">
            <v>Fornecimento e instalação de eletroduto flexível  1" (32mm) corrugado de pvc</v>
          </cell>
          <cell r="C943" t="str">
            <v>M</v>
          </cell>
          <cell r="D943">
            <v>1</v>
          </cell>
          <cell r="E943">
            <v>3.5226999999999999</v>
          </cell>
          <cell r="F943">
            <v>3.52</v>
          </cell>
        </row>
        <row r="944">
          <cell r="A944" t="str">
            <v>001.17.01480</v>
          </cell>
          <cell r="B944" t="str">
            <v>Fornecimento e instalação de tubo de polietileno linha popular diâm. 1/2 pol x 1,5 mm</v>
          </cell>
          <cell r="C944" t="str">
            <v>M</v>
          </cell>
          <cell r="D944">
            <v>1</v>
          </cell>
          <cell r="E944">
            <v>1.8853</v>
          </cell>
          <cell r="F944">
            <v>1.88</v>
          </cell>
        </row>
        <row r="945">
          <cell r="A945" t="str">
            <v>001.17.01500</v>
          </cell>
          <cell r="B945" t="str">
            <v>Fornecimento e instalação de tubo de polietileno linha popular diâm.  3/4 pol x 2,0 mm</v>
          </cell>
          <cell r="C945" t="str">
            <v>M</v>
          </cell>
          <cell r="D945">
            <v>1</v>
          </cell>
          <cell r="E945">
            <v>2.1453000000000002</v>
          </cell>
          <cell r="F945">
            <v>2.14</v>
          </cell>
        </row>
        <row r="946">
          <cell r="A946" t="str">
            <v>001.17.01520</v>
          </cell>
          <cell r="B946" t="str">
            <v>Fornecimento e instalação de tubo de polietileno linha popular diâm. 1 pol x 2,5 mm</v>
          </cell>
          <cell r="C946" t="str">
            <v>M</v>
          </cell>
          <cell r="D946">
            <v>1</v>
          </cell>
          <cell r="E946">
            <v>2.6126999999999998</v>
          </cell>
          <cell r="F946">
            <v>2.61</v>
          </cell>
        </row>
        <row r="947">
          <cell r="A947" t="str">
            <v>001.17.01540</v>
          </cell>
          <cell r="B947" t="str">
            <v>Fornecimento e instalação de conjunto bucha e arruela 1/2" de pvc para eletroduto roscável</v>
          </cell>
          <cell r="C947" t="str">
            <v>CJ</v>
          </cell>
          <cell r="D947">
            <v>1</v>
          </cell>
          <cell r="E947">
            <v>0.41220000000000001</v>
          </cell>
          <cell r="F947">
            <v>0.41</v>
          </cell>
        </row>
        <row r="948">
          <cell r="A948" t="str">
            <v>001.17.01560</v>
          </cell>
          <cell r="B948" t="str">
            <v>Fornecimento e instalação de conjunto bucha e arruela 3/4" de pvc para eletroduto roscáve</v>
          </cell>
          <cell r="C948" t="str">
            <v>CJ</v>
          </cell>
          <cell r="D948">
            <v>1</v>
          </cell>
          <cell r="E948">
            <v>0.49220000000000003</v>
          </cell>
          <cell r="F948">
            <v>0.49</v>
          </cell>
        </row>
        <row r="949">
          <cell r="A949" t="str">
            <v>001.17.01580</v>
          </cell>
          <cell r="B949" t="str">
            <v>Fornecimento e instalação de conjunto bucha e arruela 1" de pvc para eletroduto roscável</v>
          </cell>
          <cell r="C949" t="str">
            <v>CJ</v>
          </cell>
          <cell r="D949">
            <v>1</v>
          </cell>
          <cell r="E949">
            <v>0.73219999999999996</v>
          </cell>
          <cell r="F949">
            <v>0.73</v>
          </cell>
        </row>
        <row r="950">
          <cell r="A950" t="str">
            <v>001.17.01600</v>
          </cell>
          <cell r="B950" t="str">
            <v>Fornecimento e instalação de conjunto bucha e arruela 1 1/4" de pvc para eletroduto roscável</v>
          </cell>
          <cell r="C950" t="str">
            <v>CJ</v>
          </cell>
          <cell r="D950">
            <v>1</v>
          </cell>
          <cell r="E950">
            <v>1.1769000000000001</v>
          </cell>
          <cell r="F950">
            <v>1.17</v>
          </cell>
        </row>
        <row r="951">
          <cell r="A951" t="str">
            <v>001.17.01620</v>
          </cell>
          <cell r="B951" t="str">
            <v>Fornecimento e instalação de conjunto bucha e arruela 1 1/2",de pvc para eletroduto roscável</v>
          </cell>
          <cell r="C951" t="str">
            <v>CJ</v>
          </cell>
          <cell r="D951">
            <v>1</v>
          </cell>
          <cell r="E951">
            <v>1.4596</v>
          </cell>
          <cell r="F951">
            <v>1.45</v>
          </cell>
        </row>
        <row r="952">
          <cell r="A952" t="str">
            <v>001.17.01640</v>
          </cell>
          <cell r="B952" t="str">
            <v>Fornecimento e instalação de conjunto bucha e arruela 2", de pvc para eletroduto roscável</v>
          </cell>
          <cell r="C952" t="str">
            <v>CJ</v>
          </cell>
          <cell r="D952">
            <v>1</v>
          </cell>
          <cell r="E952">
            <v>2.1543000000000001</v>
          </cell>
          <cell r="F952">
            <v>2.15</v>
          </cell>
        </row>
        <row r="953">
          <cell r="A953" t="str">
            <v>001.17.01660</v>
          </cell>
          <cell r="B953" t="str">
            <v>Fornecimento e instalação de conjunto bucha e arruela 2 1/2", de pvc para eletroduto roscável</v>
          </cell>
          <cell r="C953" t="str">
            <v>CJ</v>
          </cell>
          <cell r="D953">
            <v>1</v>
          </cell>
          <cell r="E953">
            <v>3.6183999999999998</v>
          </cell>
          <cell r="F953">
            <v>3.61</v>
          </cell>
        </row>
        <row r="954">
          <cell r="A954" t="str">
            <v>001.17.01680</v>
          </cell>
          <cell r="B954" t="str">
            <v>Fornecimento e instalação de conjunto bucha e arruela 3", de pvc para eletroduto roscável</v>
          </cell>
          <cell r="C954" t="str">
            <v>CJ</v>
          </cell>
          <cell r="D954">
            <v>1</v>
          </cell>
          <cell r="E954">
            <v>4.8826999999999998</v>
          </cell>
          <cell r="F954">
            <v>4.88</v>
          </cell>
        </row>
        <row r="955">
          <cell r="A955" t="str">
            <v>001.17.01700</v>
          </cell>
          <cell r="B955" t="str">
            <v>Fornecimento e instalação de conjunto bucha e arruela 4" de pvc para eletroduto roscável</v>
          </cell>
          <cell r="C955" t="str">
            <v>CJ</v>
          </cell>
          <cell r="D955">
            <v>1</v>
          </cell>
          <cell r="E955">
            <v>6.4173999999999998</v>
          </cell>
          <cell r="F955">
            <v>6.41</v>
          </cell>
        </row>
        <row r="956">
          <cell r="A956" t="str">
            <v>001.17.01720</v>
          </cell>
          <cell r="B956" t="str">
            <v>Fornecimento e instalação de curva 90º de pvc 1/2" para eletroduto roscável</v>
          </cell>
          <cell r="C956" t="str">
            <v>UN</v>
          </cell>
          <cell r="D956">
            <v>1</v>
          </cell>
          <cell r="E956">
            <v>0.92179999999999995</v>
          </cell>
          <cell r="F956">
            <v>0.92</v>
          </cell>
        </row>
        <row r="957">
          <cell r="A957" t="str">
            <v>001.17.01740</v>
          </cell>
          <cell r="B957" t="str">
            <v>Fornecimento e instalação de curva 90º de pvc 3/4" para eletroduto roscável</v>
          </cell>
          <cell r="C957" t="str">
            <v>UN</v>
          </cell>
          <cell r="D957">
            <v>1</v>
          </cell>
          <cell r="E957">
            <v>1.1818</v>
          </cell>
          <cell r="F957">
            <v>1.18</v>
          </cell>
        </row>
        <row r="958">
          <cell r="A958" t="str">
            <v>001.17.01760</v>
          </cell>
          <cell r="B958" t="str">
            <v>Fornecimento e instalação de curva 90º de pvc 1" para eletroduto roscável</v>
          </cell>
          <cell r="C958" t="str">
            <v>UN</v>
          </cell>
          <cell r="D958">
            <v>1</v>
          </cell>
          <cell r="E958">
            <v>2.2736999999999998</v>
          </cell>
          <cell r="F958">
            <v>2.27</v>
          </cell>
        </row>
        <row r="959">
          <cell r="A959" t="str">
            <v>001.17.01780</v>
          </cell>
          <cell r="B959" t="str">
            <v>Fornecimento e instalação de curva 90º de pvc 1 1/4" para eletroduto roscável</v>
          </cell>
          <cell r="C959" t="str">
            <v>UN</v>
          </cell>
          <cell r="D959">
            <v>1</v>
          </cell>
          <cell r="E959">
            <v>2.7736999999999998</v>
          </cell>
          <cell r="F959">
            <v>2.77</v>
          </cell>
        </row>
        <row r="960">
          <cell r="A960" t="str">
            <v>001.17.01800</v>
          </cell>
          <cell r="B960" t="str">
            <v>Fornecimento e instalação de curva 90º de pvc 1 1/2" para eletroduto roscável</v>
          </cell>
          <cell r="C960" t="str">
            <v>UN</v>
          </cell>
          <cell r="D960">
            <v>1</v>
          </cell>
          <cell r="E960">
            <v>3.6353</v>
          </cell>
          <cell r="F960">
            <v>3.63</v>
          </cell>
        </row>
        <row r="961">
          <cell r="A961" t="str">
            <v>001.17.01820</v>
          </cell>
          <cell r="B961" t="str">
            <v>Fornecimento e instalação de curva 90º de pvc 2" para eletroduto roscável</v>
          </cell>
          <cell r="C961" t="str">
            <v>UN</v>
          </cell>
          <cell r="D961">
            <v>1</v>
          </cell>
          <cell r="E961">
            <v>5.5974000000000004</v>
          </cell>
          <cell r="F961">
            <v>5.59</v>
          </cell>
        </row>
        <row r="962">
          <cell r="A962" t="str">
            <v>001.17.01840</v>
          </cell>
          <cell r="B962" t="str">
            <v>Fornecimento e instalação de curva 90º de pvc 2 1/2" para eletroduto roscável</v>
          </cell>
          <cell r="C962" t="str">
            <v>UN</v>
          </cell>
          <cell r="D962">
            <v>1</v>
          </cell>
          <cell r="E962">
            <v>9.0311000000000003</v>
          </cell>
          <cell r="F962">
            <v>9.0299999999999994</v>
          </cell>
        </row>
        <row r="963">
          <cell r="A963" t="str">
            <v>001.17.01860</v>
          </cell>
          <cell r="B963" t="str">
            <v>Fornecimento e instalação de curva 90º de pvc 3" para eletroduto roscável</v>
          </cell>
          <cell r="C963" t="str">
            <v>UN</v>
          </cell>
          <cell r="D963">
            <v>1</v>
          </cell>
          <cell r="E963">
            <v>10.4129</v>
          </cell>
          <cell r="F963">
            <v>10.41</v>
          </cell>
        </row>
        <row r="964">
          <cell r="A964" t="str">
            <v>001.17.01880</v>
          </cell>
          <cell r="B964" t="str">
            <v>Fornecimento e instalação de curva 90º de pvc 4" para eletroduto roscável</v>
          </cell>
          <cell r="C964" t="str">
            <v>UN</v>
          </cell>
          <cell r="D964">
            <v>1</v>
          </cell>
          <cell r="E964">
            <v>18.264500000000002</v>
          </cell>
          <cell r="F964">
            <v>18.260000000000002</v>
          </cell>
        </row>
        <row r="965">
          <cell r="A965" t="str">
            <v>001.17.01900</v>
          </cell>
          <cell r="B965" t="str">
            <v>Fornecimento e instalação de curva 135° de pvc 3/4" para eletroduto roscável</v>
          </cell>
          <cell r="C965" t="str">
            <v>UN</v>
          </cell>
          <cell r="D965">
            <v>1</v>
          </cell>
          <cell r="E965">
            <v>1.8143</v>
          </cell>
          <cell r="F965">
            <v>1.81</v>
          </cell>
        </row>
        <row r="966">
          <cell r="A966" t="str">
            <v>001.17.01920</v>
          </cell>
          <cell r="B966" t="str">
            <v>Fornecimento e instalação de curva 135° de pvc 1" para eletroduto roscável</v>
          </cell>
          <cell r="C966" t="str">
            <v>UN</v>
          </cell>
          <cell r="D966">
            <v>1</v>
          </cell>
          <cell r="E966">
            <v>3.3753000000000002</v>
          </cell>
          <cell r="F966">
            <v>3.37</v>
          </cell>
        </row>
        <row r="967">
          <cell r="A967" t="str">
            <v>001.17.01940</v>
          </cell>
          <cell r="B967" t="str">
            <v>Fornecimento e instalação de curva 135° de pvc 1 1/4" para eletroduto roscável</v>
          </cell>
          <cell r="C967" t="str">
            <v>UN</v>
          </cell>
          <cell r="D967">
            <v>1</v>
          </cell>
          <cell r="E967">
            <v>4.9653</v>
          </cell>
          <cell r="F967">
            <v>4.96</v>
          </cell>
        </row>
        <row r="968">
          <cell r="A968" t="str">
            <v>001.17.01960</v>
          </cell>
          <cell r="B968" t="str">
            <v>Fornecimento e instalação de curva 135° de pvc 1 1/2" para eletroduto roscável</v>
          </cell>
          <cell r="C968" t="str">
            <v>UN</v>
          </cell>
          <cell r="D968">
            <v>1</v>
          </cell>
          <cell r="E968">
            <v>7.2173999999999996</v>
          </cell>
          <cell r="F968">
            <v>7.21</v>
          </cell>
        </row>
        <row r="969">
          <cell r="A969" t="str">
            <v>001.17.01980</v>
          </cell>
          <cell r="B969" t="str">
            <v>Fornecimento e instalação de curva 135° de pvc 2" para eletroduto roscável</v>
          </cell>
          <cell r="C969" t="str">
            <v>UN</v>
          </cell>
          <cell r="D969">
            <v>1</v>
          </cell>
          <cell r="E969">
            <v>9.4291999999999998</v>
          </cell>
          <cell r="F969">
            <v>9.42</v>
          </cell>
        </row>
        <row r="970">
          <cell r="A970" t="str">
            <v>001.17.02000</v>
          </cell>
          <cell r="B970" t="str">
            <v>Fornecimento e instalação de luva pvc 1/2" p/ eletroduto roscável</v>
          </cell>
          <cell r="C970" t="str">
            <v>UN</v>
          </cell>
          <cell r="D970">
            <v>1</v>
          </cell>
          <cell r="E970">
            <v>0.77180000000000004</v>
          </cell>
          <cell r="F970">
            <v>0.77</v>
          </cell>
        </row>
        <row r="971">
          <cell r="A971" t="str">
            <v>001.17.02020</v>
          </cell>
          <cell r="B971" t="str">
            <v>Fornecimento e instalação de luva pvc 3/4" p/ eletroduto roscável</v>
          </cell>
          <cell r="C971" t="str">
            <v>UN</v>
          </cell>
          <cell r="D971">
            <v>1</v>
          </cell>
          <cell r="E971">
            <v>0.91180000000000005</v>
          </cell>
          <cell r="F971">
            <v>0.91</v>
          </cell>
        </row>
        <row r="972">
          <cell r="A972" t="str">
            <v>001.17.02040</v>
          </cell>
          <cell r="B972" t="str">
            <v>Fornecimento e instalação de luva pvc 1" p/ eletruduto roscável</v>
          </cell>
          <cell r="C972" t="str">
            <v>UN</v>
          </cell>
          <cell r="D972">
            <v>1</v>
          </cell>
          <cell r="E972">
            <v>1.5936999999999999</v>
          </cell>
          <cell r="F972">
            <v>1.59</v>
          </cell>
        </row>
        <row r="973">
          <cell r="A973" t="str">
            <v>001.17.02060</v>
          </cell>
          <cell r="B973" t="str">
            <v>Fornecimento e instalação de luva pvc 1 1/4" p/ eletroduto roscável</v>
          </cell>
          <cell r="C973" t="str">
            <v>UN</v>
          </cell>
          <cell r="D973">
            <v>1</v>
          </cell>
          <cell r="E973">
            <v>1.7237</v>
          </cell>
          <cell r="F973">
            <v>1.72</v>
          </cell>
        </row>
        <row r="974">
          <cell r="A974" t="str">
            <v>001.17.02080</v>
          </cell>
          <cell r="B974" t="str">
            <v>Fornecimento e instalação de luva pvc 1 1/2" p/ eletroduto roscável</v>
          </cell>
          <cell r="C974" t="str">
            <v>UN</v>
          </cell>
          <cell r="D974">
            <v>1</v>
          </cell>
          <cell r="E974">
            <v>2.3853</v>
          </cell>
          <cell r="F974">
            <v>2.38</v>
          </cell>
        </row>
        <row r="975">
          <cell r="A975" t="str">
            <v>001.17.02100</v>
          </cell>
          <cell r="B975" t="str">
            <v>Fornecimento e instalação de luva pvc 2" p/ eletroduto roscável</v>
          </cell>
          <cell r="C975" t="str">
            <v>UN</v>
          </cell>
          <cell r="D975">
            <v>1</v>
          </cell>
          <cell r="E975">
            <v>3.6674000000000002</v>
          </cell>
          <cell r="F975">
            <v>3.66</v>
          </cell>
        </row>
        <row r="976">
          <cell r="A976" t="str">
            <v>001.17.02120</v>
          </cell>
          <cell r="B976" t="str">
            <v>Fornecimento e instalação de luva pvc 2 1/2" p/ eletroduto roscável</v>
          </cell>
          <cell r="C976" t="str">
            <v>UN</v>
          </cell>
          <cell r="D976">
            <v>1</v>
          </cell>
          <cell r="E976">
            <v>7.5311000000000003</v>
          </cell>
          <cell r="F976">
            <v>7.53</v>
          </cell>
        </row>
        <row r="977">
          <cell r="A977" t="str">
            <v>001.17.02140</v>
          </cell>
          <cell r="B977" t="str">
            <v>Fornecimento e instalação de luva pvc 3" p/ eletroduto roscável</v>
          </cell>
          <cell r="C977" t="str">
            <v>UN</v>
          </cell>
          <cell r="D977">
            <v>1</v>
          </cell>
          <cell r="E977">
            <v>7.8628999999999998</v>
          </cell>
          <cell r="F977">
            <v>7.86</v>
          </cell>
        </row>
        <row r="978">
          <cell r="A978" t="str">
            <v>001.17.02160</v>
          </cell>
          <cell r="B978" t="str">
            <v>Fornecimento e instalação de luva pvc 4" p/ eletroduto roscável</v>
          </cell>
          <cell r="C978" t="str">
            <v>UN</v>
          </cell>
          <cell r="D978">
            <v>1</v>
          </cell>
          <cell r="E978">
            <v>15.304500000000001</v>
          </cell>
          <cell r="F978">
            <v>15.3</v>
          </cell>
        </row>
        <row r="979">
          <cell r="A979" t="str">
            <v>001.17.02180</v>
          </cell>
          <cell r="B979" t="str">
            <v>Fornecimento e instalação de condulete de alumínio tipo universal a b e 1/2"</v>
          </cell>
          <cell r="C979" t="str">
            <v>UN</v>
          </cell>
          <cell r="D979">
            <v>1</v>
          </cell>
          <cell r="E979">
            <v>7.8429000000000002</v>
          </cell>
          <cell r="F979">
            <v>7.84</v>
          </cell>
        </row>
        <row r="980">
          <cell r="A980" t="str">
            <v>001.17.02200</v>
          </cell>
          <cell r="B980" t="str">
            <v>Fornecimento e instalação de condulete de alumínio tipo universal a b e 3/4"</v>
          </cell>
          <cell r="C980" t="str">
            <v>UN</v>
          </cell>
          <cell r="D980">
            <v>1</v>
          </cell>
          <cell r="E980">
            <v>7.8429000000000002</v>
          </cell>
          <cell r="F980">
            <v>7.84</v>
          </cell>
        </row>
        <row r="981">
          <cell r="A981" t="str">
            <v>001.17.02220</v>
          </cell>
          <cell r="B981" t="str">
            <v>Fornecimento e instalação de condulete de alumínio tipo universal a b e 1"</v>
          </cell>
          <cell r="C981" t="str">
            <v>UN</v>
          </cell>
          <cell r="D981">
            <v>1</v>
          </cell>
          <cell r="E981">
            <v>10.5345</v>
          </cell>
          <cell r="F981">
            <v>10.53</v>
          </cell>
        </row>
        <row r="982">
          <cell r="A982" t="str">
            <v>001.17.02240</v>
          </cell>
          <cell r="B982" t="str">
            <v>Fornecimento e instalação de condulete de alumínio tipo universal a b e 1 1/4"</v>
          </cell>
          <cell r="C982" t="str">
            <v>UN</v>
          </cell>
          <cell r="D982">
            <v>1</v>
          </cell>
          <cell r="E982">
            <v>16.994499999999999</v>
          </cell>
          <cell r="F982">
            <v>16.989999999999998</v>
          </cell>
        </row>
        <row r="983">
          <cell r="A983" t="str">
            <v>001.17.02260</v>
          </cell>
          <cell r="B983" t="str">
            <v>Fornecimento e instalação de condulete de alumínio tipo universal a b e 1 1/2"</v>
          </cell>
          <cell r="C983" t="str">
            <v>UN</v>
          </cell>
          <cell r="D983">
            <v>1</v>
          </cell>
          <cell r="E983">
            <v>24.618400000000001</v>
          </cell>
          <cell r="F983">
            <v>24.61</v>
          </cell>
        </row>
        <row r="984">
          <cell r="A984" t="str">
            <v>001.17.02280</v>
          </cell>
          <cell r="B984" t="str">
            <v>Fornecimento e instalação de condulete de alumínio tipo universal a b e 2"</v>
          </cell>
          <cell r="C984" t="str">
            <v>UN</v>
          </cell>
          <cell r="D984">
            <v>1</v>
          </cell>
          <cell r="E984">
            <v>31.6921</v>
          </cell>
          <cell r="F984">
            <v>31.69</v>
          </cell>
        </row>
        <row r="985">
          <cell r="A985" t="str">
            <v>001.17.02300</v>
          </cell>
          <cell r="B985" t="str">
            <v>Fornecimento e instalação de condulete de alumínio tipo universal a b e 2 1/2"</v>
          </cell>
          <cell r="C985" t="str">
            <v>UN</v>
          </cell>
          <cell r="D985">
            <v>1</v>
          </cell>
          <cell r="E985">
            <v>53.7956</v>
          </cell>
          <cell r="F985">
            <v>53.79</v>
          </cell>
        </row>
        <row r="986">
          <cell r="A986" t="str">
            <v>001.17.02320</v>
          </cell>
          <cell r="B986" t="str">
            <v>Fornecimento e instalação de condulete de alumínio tipo universal a b e 3"</v>
          </cell>
          <cell r="C986" t="str">
            <v>UN</v>
          </cell>
          <cell r="D986">
            <v>1</v>
          </cell>
          <cell r="E986">
            <v>95.529300000000006</v>
          </cell>
          <cell r="F986">
            <v>95.52</v>
          </cell>
        </row>
        <row r="987">
          <cell r="A987" t="str">
            <v>001.17.02340</v>
          </cell>
          <cell r="B987" t="str">
            <v>Fornecimento e instalação de condulete de alumínio tipo universal c lr ll lb 1/2"</v>
          </cell>
          <cell r="C987" t="str">
            <v>UN</v>
          </cell>
          <cell r="D987">
            <v>1</v>
          </cell>
          <cell r="E987">
            <v>8.0129000000000001</v>
          </cell>
          <cell r="F987">
            <v>8.01</v>
          </cell>
        </row>
        <row r="988">
          <cell r="A988" t="str">
            <v>001.17.02360</v>
          </cell>
          <cell r="B988" t="str">
            <v>Fornecimento e instalação de condulete de alumínio tipo universal c lr ll lb 3/4"</v>
          </cell>
          <cell r="C988" t="str">
            <v>UN</v>
          </cell>
          <cell r="D988">
            <v>1</v>
          </cell>
          <cell r="E988">
            <v>8.0129000000000001</v>
          </cell>
          <cell r="F988">
            <v>8.01</v>
          </cell>
        </row>
        <row r="989">
          <cell r="A989" t="str">
            <v>001.17.02380</v>
          </cell>
          <cell r="B989" t="str">
            <v>Fornecimento e instalação de condulete de alumínio tipo universal c lr ll lb 1"</v>
          </cell>
          <cell r="C989" t="str">
            <v>UN</v>
          </cell>
          <cell r="D989">
            <v>1</v>
          </cell>
          <cell r="E989">
            <v>10.804500000000001</v>
          </cell>
          <cell r="F989">
            <v>10.8</v>
          </cell>
        </row>
        <row r="990">
          <cell r="A990" t="str">
            <v>001.17.02400</v>
          </cell>
          <cell r="B990" t="str">
            <v>Fornecimento e instalação de condulete de alumínio tipo universal c lr ll lb 1 1/4"</v>
          </cell>
          <cell r="C990" t="str">
            <v>UN</v>
          </cell>
          <cell r="D990">
            <v>1</v>
          </cell>
          <cell r="E990">
            <v>16.964500000000001</v>
          </cell>
          <cell r="F990">
            <v>16.96</v>
          </cell>
        </row>
        <row r="991">
          <cell r="A991" t="str">
            <v>001.17.02420</v>
          </cell>
          <cell r="B991" t="str">
            <v>Fornecimento e instalação de condulete de alumínio tipo universal c lr ll lb 1 1/2"</v>
          </cell>
          <cell r="C991" t="str">
            <v>UN</v>
          </cell>
          <cell r="D991">
            <v>1</v>
          </cell>
          <cell r="E991">
            <v>26.118400000000001</v>
          </cell>
          <cell r="F991">
            <v>26.11</v>
          </cell>
        </row>
        <row r="992">
          <cell r="A992" t="str">
            <v>001.17.02440</v>
          </cell>
          <cell r="B992" t="str">
            <v>Fornecimento e instalação de condulete de alumínio tipo universal c lr ll lb 2"</v>
          </cell>
          <cell r="C992" t="str">
            <v>UN</v>
          </cell>
          <cell r="D992">
            <v>1</v>
          </cell>
          <cell r="E992">
            <v>35.202100000000002</v>
          </cell>
          <cell r="F992">
            <v>35.200000000000003</v>
          </cell>
        </row>
        <row r="993">
          <cell r="A993" t="str">
            <v>001.17.02460</v>
          </cell>
          <cell r="B993" t="str">
            <v>Fornecimento e instalação de condulete de alunínio tipo universal c lr ll lb 2 1/2"</v>
          </cell>
          <cell r="C993" t="str">
            <v>UN</v>
          </cell>
          <cell r="D993">
            <v>1</v>
          </cell>
          <cell r="E993">
            <v>54.0456</v>
          </cell>
          <cell r="F993">
            <v>54.04</v>
          </cell>
        </row>
        <row r="994">
          <cell r="A994" t="str">
            <v>001.17.02480</v>
          </cell>
          <cell r="B994" t="str">
            <v>Fornecimento e instalação de condulete de alumínio tipo universal c lr ll lb 3"</v>
          </cell>
          <cell r="C994" t="str">
            <v>UN</v>
          </cell>
          <cell r="D994">
            <v>1</v>
          </cell>
          <cell r="E994">
            <v>95.529300000000006</v>
          </cell>
          <cell r="F994">
            <v>95.52</v>
          </cell>
        </row>
        <row r="995">
          <cell r="A995" t="str">
            <v>001.17.02500</v>
          </cell>
          <cell r="B995" t="str">
            <v>Fornecimento e instalação de condulete de alumínio tipo universal lbr lbl tr tl 1/2"</v>
          </cell>
          <cell r="C995" t="str">
            <v>UN</v>
          </cell>
          <cell r="D995">
            <v>1</v>
          </cell>
          <cell r="E995">
            <v>8.4129000000000005</v>
          </cell>
          <cell r="F995">
            <v>8.41</v>
          </cell>
        </row>
        <row r="996">
          <cell r="A996" t="str">
            <v>001.17.02520</v>
          </cell>
          <cell r="B996" t="str">
            <v>Fornecimento e instalação de condulete de alumínio tipo universal lbr lbl tr tl 3/4"</v>
          </cell>
          <cell r="C996" t="str">
            <v>UN</v>
          </cell>
          <cell r="D996">
            <v>1</v>
          </cell>
          <cell r="E996">
            <v>8.4129000000000005</v>
          </cell>
          <cell r="F996">
            <v>8.41</v>
          </cell>
        </row>
        <row r="997">
          <cell r="A997" t="str">
            <v>001.17.02540</v>
          </cell>
          <cell r="B997" t="str">
            <v>Fornecimento e instalação de condulete de alumínio tipo universal lbr lbl tr tl 1"</v>
          </cell>
          <cell r="C997" t="str">
            <v>UN</v>
          </cell>
          <cell r="D997">
            <v>1</v>
          </cell>
          <cell r="E997">
            <v>11.634499999999999</v>
          </cell>
          <cell r="F997">
            <v>11.63</v>
          </cell>
        </row>
        <row r="998">
          <cell r="A998" t="str">
            <v>001.17.02560</v>
          </cell>
          <cell r="B998" t="str">
            <v>Fornecimento e instalação de condulete de alumínio tipo universal lbr lbl tr tl 1 1/4"</v>
          </cell>
          <cell r="C998" t="str">
            <v>UN</v>
          </cell>
          <cell r="D998">
            <v>1</v>
          </cell>
          <cell r="E998">
            <v>18.634499999999999</v>
          </cell>
          <cell r="F998">
            <v>18.63</v>
          </cell>
        </row>
        <row r="999">
          <cell r="A999" t="str">
            <v>001.17.02580</v>
          </cell>
          <cell r="B999" t="str">
            <v>Fornecimento e instalação de condulete de alumínio tipo universal lbr lbl tr tl 1 1/2"</v>
          </cell>
          <cell r="C999" t="str">
            <v>UN</v>
          </cell>
          <cell r="D999">
            <v>1</v>
          </cell>
          <cell r="E999">
            <v>26.628399999999999</v>
          </cell>
          <cell r="F999">
            <v>26.62</v>
          </cell>
        </row>
        <row r="1000">
          <cell r="A1000" t="str">
            <v>001.17.02600</v>
          </cell>
          <cell r="B1000" t="str">
            <v>Fornecimento e instalação de condulete de alumínio tipo universal lbr lbl tr tl 2"</v>
          </cell>
          <cell r="C1000" t="str">
            <v>UN</v>
          </cell>
          <cell r="D1000">
            <v>1</v>
          </cell>
          <cell r="E1000">
            <v>36.412100000000002</v>
          </cell>
          <cell r="F1000">
            <v>36.409999999999997</v>
          </cell>
        </row>
        <row r="1001">
          <cell r="A1001" t="str">
            <v>001.17.02620</v>
          </cell>
          <cell r="B1001" t="str">
            <v>Fornecimento e instalação de condulete de alumínio tipo universal lbr lbl tr tl 2 1/2"</v>
          </cell>
          <cell r="C1001" t="str">
            <v>UN</v>
          </cell>
          <cell r="D1001">
            <v>1</v>
          </cell>
          <cell r="E1001">
            <v>57.395600000000002</v>
          </cell>
          <cell r="F1001">
            <v>57.39</v>
          </cell>
        </row>
        <row r="1002">
          <cell r="A1002" t="str">
            <v>001.17.02640</v>
          </cell>
          <cell r="B1002" t="str">
            <v>Fornecimento e instalação de condulete de alumínio tipo universal lbr lbl tr tl 3"</v>
          </cell>
          <cell r="C1002" t="str">
            <v>UN</v>
          </cell>
          <cell r="D1002">
            <v>1</v>
          </cell>
          <cell r="E1002">
            <v>69.369299999999996</v>
          </cell>
          <cell r="F1002">
            <v>69.36</v>
          </cell>
        </row>
        <row r="1003">
          <cell r="A1003" t="str">
            <v>001.17.02660</v>
          </cell>
          <cell r="B1003" t="str">
            <v>Fornecimento e instalação de tubulação embutida para condulete elétrico em tubo de polietileno linha popular 3/4", inclusive abertura e enchimento de rasgo na alvenaria</v>
          </cell>
          <cell r="C1003" t="str">
            <v>M</v>
          </cell>
          <cell r="D1003">
            <v>1</v>
          </cell>
          <cell r="E1003">
            <v>5.2672999999999996</v>
          </cell>
          <cell r="F1003">
            <v>5.26</v>
          </cell>
        </row>
        <row r="1004">
          <cell r="A1004" t="str">
            <v>001.17.02680</v>
          </cell>
          <cell r="B1004" t="str">
            <v>Fornecimento e instalação de tubulação aparente para condutor elétrico em tubo de ferro galvanizado 3/4"</v>
          </cell>
          <cell r="C1004" t="str">
            <v>M</v>
          </cell>
          <cell r="D1004">
            <v>1</v>
          </cell>
          <cell r="E1004">
            <v>6.1510999999999996</v>
          </cell>
          <cell r="F1004">
            <v>6.15</v>
          </cell>
        </row>
        <row r="1005">
          <cell r="A1005" t="str">
            <v>001.17.02700</v>
          </cell>
          <cell r="B1005" t="str">
            <v>Fornecimento e instalação de tubulação aparente para condutor elétrico em tubo de ferro galvanizado 1"</v>
          </cell>
          <cell r="C1005" t="str">
            <v>ML</v>
          </cell>
          <cell r="D1005">
            <v>1</v>
          </cell>
          <cell r="E1005">
            <v>7.4428999999999998</v>
          </cell>
          <cell r="F1005">
            <v>7.44</v>
          </cell>
        </row>
        <row r="1006">
          <cell r="A1006" t="str">
            <v>001.17.02720</v>
          </cell>
          <cell r="B1006" t="str">
            <v>Fornecimento e instalação de eletroduto de pvc 1 1/4" corrugado tipo kanaflex</v>
          </cell>
          <cell r="C1006" t="str">
            <v>ML</v>
          </cell>
          <cell r="D1006">
            <v>1</v>
          </cell>
          <cell r="E1006">
            <v>4.0670000000000002</v>
          </cell>
          <cell r="F1006">
            <v>4.0599999999999996</v>
          </cell>
        </row>
        <row r="1007">
          <cell r="A1007" t="str">
            <v>001.17.02740</v>
          </cell>
          <cell r="B1007" t="str">
            <v>Fornecimento e instalação de eletroduto de pvc 1 1/2" corrugado tipo kanaflex</v>
          </cell>
          <cell r="C1007" t="str">
            <v>ML</v>
          </cell>
          <cell r="D1007">
            <v>1</v>
          </cell>
          <cell r="E1007">
            <v>4.1773999999999996</v>
          </cell>
          <cell r="F1007">
            <v>4.17</v>
          </cell>
        </row>
        <row r="1008">
          <cell r="A1008" t="str">
            <v>001.17.02760</v>
          </cell>
          <cell r="B1008" t="str">
            <v>Fornecimento e instalação de luminária tipo globo leitoso com difusor em vidro opalino com plafonier diâmetro 15cm lâmpada 60 w/127v</v>
          </cell>
          <cell r="C1008" t="str">
            <v>CJ</v>
          </cell>
          <cell r="D1008">
            <v>1</v>
          </cell>
          <cell r="E1008">
            <v>20.779299999999999</v>
          </cell>
          <cell r="F1008">
            <v>20.77</v>
          </cell>
        </row>
        <row r="1009">
          <cell r="A1009" t="str">
            <v>001.17.02780</v>
          </cell>
          <cell r="B1009" t="str">
            <v>Fonrecimento e instalação de luminária tipo globo leitoso com difosor em vidro opalino com plafonier diâmetro 20cm lâmpada 100w/127v</v>
          </cell>
          <cell r="C1009" t="str">
            <v>CJ</v>
          </cell>
          <cell r="D1009">
            <v>1</v>
          </cell>
          <cell r="E1009">
            <v>24.939299999999999</v>
          </cell>
          <cell r="F1009">
            <v>24.93</v>
          </cell>
        </row>
        <row r="1010">
          <cell r="A1010" t="str">
            <v>001.17.02800</v>
          </cell>
          <cell r="B1010" t="str">
            <v>Fornecimento e instalação de luminária tipo globo leitoso com difusor em vidro opalino com plafonier diâmetro 28 cm lâmpada 150w/127v</v>
          </cell>
          <cell r="C1010" t="str">
            <v>CJ</v>
          </cell>
          <cell r="D1010">
            <v>1</v>
          </cell>
          <cell r="E1010">
            <v>33.399299999999997</v>
          </cell>
          <cell r="F1010">
            <v>33.39</v>
          </cell>
        </row>
        <row r="1011">
          <cell r="A1011" t="str">
            <v>001.17.02820</v>
          </cell>
          <cell r="B1011" t="str">
            <v>Fornecimento e instalação de luminária tipo globo leitoso com difosor em vidro opalino com plafonier diâmetro 33cm lâmpada 200w/127v</v>
          </cell>
          <cell r="C1011" t="str">
            <v>CJ</v>
          </cell>
          <cell r="D1011">
            <v>1</v>
          </cell>
          <cell r="E1011">
            <v>20.5093</v>
          </cell>
          <cell r="F1011">
            <v>20.5</v>
          </cell>
        </row>
        <row r="1012">
          <cell r="A1012" t="str">
            <v>001.17.02840</v>
          </cell>
          <cell r="B1012" t="str">
            <v>Fornecimento e instalação de luminária tipo calha industrial e comercial com lâmpada fluorescente 2 x 20w, reator alto fator de potência partida rápida e acessórios</v>
          </cell>
          <cell r="C1012" t="str">
            <v>CJ</v>
          </cell>
          <cell r="D1012">
            <v>1</v>
          </cell>
          <cell r="E1012">
            <v>58.460299999999997</v>
          </cell>
          <cell r="F1012">
            <v>58.46</v>
          </cell>
        </row>
        <row r="1013">
          <cell r="A1013" t="str">
            <v>001.17.02860</v>
          </cell>
          <cell r="B1013" t="str">
            <v>Fornecimento e instalação de luminária tipo calha industrial e comercial com lâmpada fluorescente 2 x 40w, reator alto fator de potência partida rápida e acessórios</v>
          </cell>
          <cell r="C1013" t="str">
            <v>CJ</v>
          </cell>
          <cell r="D1013">
            <v>1</v>
          </cell>
          <cell r="E1013">
            <v>59.960299999999997</v>
          </cell>
          <cell r="F1013">
            <v>59.96</v>
          </cell>
        </row>
        <row r="1014">
          <cell r="A1014" t="str">
            <v>001.17.02880</v>
          </cell>
          <cell r="B1014" t="str">
            <v>Fornecimento e instalação de luminária tipo calha industrial e comercial com lâmpada fluorescente 3 x 40w, reator alto fator de potência partida rápida e acessórios</v>
          </cell>
          <cell r="C1014" t="str">
            <v>CJ</v>
          </cell>
          <cell r="D1014">
            <v>1</v>
          </cell>
          <cell r="E1014">
            <v>88.187700000000007</v>
          </cell>
          <cell r="F1014">
            <v>88.18</v>
          </cell>
        </row>
        <row r="1015">
          <cell r="A1015" t="str">
            <v>001.17.02900</v>
          </cell>
          <cell r="B1015" t="str">
            <v>Fornecimento e instalação de luminária tipo calha industrial e comercial com lâmpada fluorescente 4 x 40w, reator alto fator de potência partida rápida e acessórios</v>
          </cell>
          <cell r="C1015" t="str">
            <v>CJ</v>
          </cell>
          <cell r="D1015">
            <v>1</v>
          </cell>
          <cell r="E1015">
            <v>111.1751</v>
          </cell>
          <cell r="F1015">
            <v>111.17</v>
          </cell>
        </row>
        <row r="1016">
          <cell r="A1016" t="str">
            <v>001.17.02920</v>
          </cell>
          <cell r="B1016" t="str">
            <v>Fornecimento e instalação de luminária tipo calha industrial e comercial com lâmpada fluorescente 2x110w(ho), reator alto fator de potência partida rápida e acessórios</v>
          </cell>
          <cell r="C1016" t="str">
            <v>UN</v>
          </cell>
          <cell r="D1016">
            <v>1</v>
          </cell>
          <cell r="E1016">
            <v>77.110299999999995</v>
          </cell>
          <cell r="F1016">
            <v>77.11</v>
          </cell>
        </row>
        <row r="1017">
          <cell r="A1017" t="str">
            <v>001.17.02940</v>
          </cell>
          <cell r="B1017" t="str">
            <v>Fornecimento e instalação de luminária tipo calha industrial e comercial com lâmpada fluorescente 1 x 20w, reator alto fator de potência partida rápida e acessórios</v>
          </cell>
          <cell r="C1017" t="str">
            <v>CJ</v>
          </cell>
          <cell r="D1017">
            <v>1</v>
          </cell>
          <cell r="E1017">
            <v>17.7866</v>
          </cell>
          <cell r="F1017">
            <v>17.78</v>
          </cell>
        </row>
        <row r="1018">
          <cell r="A1018" t="str">
            <v>001.17.02960</v>
          </cell>
          <cell r="B1018" t="str">
            <v>Fornecimento e instalação de luminária com difusor em acrilico liso para iluminação de interiores alto padrão decorativo com lâmpada fluorescente 2x20w reator de alto fator de potência  partida rápida e acessórios</v>
          </cell>
          <cell r="C1018" t="str">
            <v>CJ</v>
          </cell>
          <cell r="D1018">
            <v>1</v>
          </cell>
          <cell r="E1018">
            <v>71.513999999999996</v>
          </cell>
          <cell r="F1018">
            <v>71.510000000000005</v>
          </cell>
        </row>
        <row r="1019">
          <cell r="A1019" t="str">
            <v>001.17.02980</v>
          </cell>
          <cell r="B1019" t="str">
            <v>Fornecimento e instalação de luminária com difusor em acrilico liso para iluminação de interiores alto padrão decorativo com lâmpada fluorescente 2x40w reator de alto fator de potência  partida rápida e acessórios</v>
          </cell>
          <cell r="C1019" t="str">
            <v>CJ</v>
          </cell>
          <cell r="D1019">
            <v>1</v>
          </cell>
          <cell r="E1019">
            <v>74.593999999999994</v>
          </cell>
          <cell r="F1019">
            <v>74.59</v>
          </cell>
        </row>
        <row r="1020">
          <cell r="A1020" t="str">
            <v>001.17.03000</v>
          </cell>
          <cell r="B1020" t="str">
            <v>Fornecimento e instalação de luminária com difusor em acrilico liso para iluminação de interiores alto padrão decorativo com lâmpada fluorescente 3x40w reator de alto fator de potência  partida rápida e acessórios</v>
          </cell>
          <cell r="C1020" t="str">
            <v>CJ</v>
          </cell>
          <cell r="D1020">
            <v>1</v>
          </cell>
          <cell r="E1020">
            <v>108.9051</v>
          </cell>
          <cell r="F1020">
            <v>108.9</v>
          </cell>
        </row>
        <row r="1021">
          <cell r="A1021" t="str">
            <v>001.17.03020</v>
          </cell>
          <cell r="B1021" t="str">
            <v>Fornecimento e instalação de luminária com difusor em acrilico liso para iluminação de interiores alto padrão decorativo com lâmpada fluorescente 4x40w reator de alto fator de potência  partida rápida e acessórios</v>
          </cell>
          <cell r="C1021" t="str">
            <v>CJ</v>
          </cell>
          <cell r="D1021">
            <v>1</v>
          </cell>
          <cell r="E1021">
            <v>139.1859</v>
          </cell>
          <cell r="F1021">
            <v>139.18</v>
          </cell>
        </row>
        <row r="1022">
          <cell r="A1022" t="str">
            <v>001.17.03040</v>
          </cell>
          <cell r="B1022" t="str">
            <v>Fornecimento e instalação de luminária com difusor em acrilico liso para iluminação de interiores alto padrão decorativo com lâmpada fluorescente 6x20w reator de alto fator de potência  partida rápida e acessórios</v>
          </cell>
          <cell r="C1022" t="str">
            <v>CJ</v>
          </cell>
          <cell r="D1022">
            <v>1</v>
          </cell>
          <cell r="E1022">
            <v>170.9633</v>
          </cell>
          <cell r="F1022">
            <v>170.96</v>
          </cell>
        </row>
        <row r="1023">
          <cell r="A1023" t="str">
            <v>001.17.03060</v>
          </cell>
          <cell r="B1023" t="str">
            <v>Fornecimento e instalação de luminária fluorescente comercial 2x20w acabamento branco, com reatores duplos afp e pr e demais acessórios ref montalto ou similar</v>
          </cell>
          <cell r="C1023" t="str">
            <v>CJ</v>
          </cell>
          <cell r="D1023">
            <v>1</v>
          </cell>
          <cell r="E1023">
            <v>66.614000000000004</v>
          </cell>
          <cell r="F1023">
            <v>66.61</v>
          </cell>
        </row>
        <row r="1024">
          <cell r="A1024" t="str">
            <v>001.17.03080</v>
          </cell>
          <cell r="B1024" t="str">
            <v>Fornecimento e instalação de luminária fluorescente comercial 2x40w acabamento branco, com reatores duplos afp e pr e demais acessórios ref montalto ou similar</v>
          </cell>
          <cell r="C1024" t="str">
            <v>CJ</v>
          </cell>
          <cell r="D1024">
            <v>1</v>
          </cell>
          <cell r="E1024">
            <v>69.284000000000006</v>
          </cell>
          <cell r="F1024">
            <v>69.28</v>
          </cell>
        </row>
        <row r="1025">
          <cell r="A1025" t="str">
            <v>001.17.03100</v>
          </cell>
          <cell r="B1025" t="str">
            <v>Fornecimento e instalação de luminária fluorescente comercial 4x40w acabamento branco, com reatores duplos afp e pr e demais acessórios ref montalto ou similar</v>
          </cell>
          <cell r="C1025" t="str">
            <v>CJ</v>
          </cell>
          <cell r="D1025">
            <v>1</v>
          </cell>
          <cell r="E1025">
            <v>100.9859</v>
          </cell>
          <cell r="F1025">
            <v>100.98</v>
          </cell>
        </row>
        <row r="1026">
          <cell r="A1026" t="str">
            <v>001.17.03120</v>
          </cell>
          <cell r="B1026" t="str">
            <v>Fornecimento e instalação de luminária em acrílico para embutir com abas laterais em chapa de aço ou alumínio com lâmpada fluorescente 2x20w, reator alto fator de potência partida rápida e acessório</v>
          </cell>
          <cell r="C1026" t="str">
            <v>CJ</v>
          </cell>
          <cell r="D1026">
            <v>1</v>
          </cell>
          <cell r="E1026">
            <v>62.113999999999997</v>
          </cell>
          <cell r="F1026">
            <v>62.11</v>
          </cell>
        </row>
        <row r="1027">
          <cell r="A1027" t="str">
            <v>001.17.03140</v>
          </cell>
          <cell r="B1027" t="str">
            <v>Fornecimento e instalação de luminária em acrílico para embutir com abas laterais em chapa de aço ou alumínio com lâmpada fluorescente 2x40w, reator alto fator de potência partida rápida e acessório</v>
          </cell>
          <cell r="C1027" t="str">
            <v>CJ</v>
          </cell>
          <cell r="D1027">
            <v>1</v>
          </cell>
          <cell r="E1027">
            <v>66.563999999999993</v>
          </cell>
          <cell r="F1027">
            <v>66.56</v>
          </cell>
        </row>
        <row r="1028">
          <cell r="A1028" t="str">
            <v>001.17.03160</v>
          </cell>
          <cell r="B1028" t="str">
            <v>Fornecimento e instalação de luminária em acrílico para embutir com abas laterais em chapa de aço ou alumínio com lâmpada fluorescente 3x40w, reator alto fator de potência partida rápida e acessório</v>
          </cell>
          <cell r="C1028" t="str">
            <v>CJ</v>
          </cell>
          <cell r="D1028">
            <v>1</v>
          </cell>
          <cell r="E1028">
            <v>131.67509999999999</v>
          </cell>
          <cell r="F1028">
            <v>131.66999999999999</v>
          </cell>
        </row>
        <row r="1029">
          <cell r="A1029" t="str">
            <v>001.17.03180</v>
          </cell>
          <cell r="B1029" t="str">
            <v>Fornecimento e instalação de luminária em acrílico para embutir com abas laterais em chapa de aço ou alumínio com lâmpada fluorescente 4x40w, reator alto fator de potência partida rápida e acessório</v>
          </cell>
          <cell r="C1029" t="str">
            <v>CJ</v>
          </cell>
          <cell r="D1029">
            <v>1</v>
          </cell>
          <cell r="E1029">
            <v>124.5659</v>
          </cell>
          <cell r="F1029">
            <v>124.56</v>
          </cell>
        </row>
        <row r="1030">
          <cell r="A1030" t="str">
            <v>001.17.03200</v>
          </cell>
          <cell r="B1030" t="str">
            <v>Fornecimento e instalação de luminária em acrílico para embutir com abas laterais em chapa de aço ou alumínio com lâmpada fluorescente 1x40w, reator alto fator de potência partida rápida e acessório</v>
          </cell>
          <cell r="C1030" t="str">
            <v>CJ</v>
          </cell>
          <cell r="D1030">
            <v>1</v>
          </cell>
          <cell r="E1030">
            <v>36.596600000000002</v>
          </cell>
          <cell r="F1030">
            <v>36.590000000000003</v>
          </cell>
        </row>
        <row r="1031">
          <cell r="A1031" t="str">
            <v>001.17.03220</v>
          </cell>
          <cell r="B1031" t="str">
            <v>Fornecimento e instalação de luminária aberta para iluminação pública em chapa de alumíno, lâmpada 1x160w/220v mista e acessórios</v>
          </cell>
          <cell r="C1031" t="str">
            <v>CJ</v>
          </cell>
          <cell r="D1031">
            <v>1</v>
          </cell>
          <cell r="E1031">
            <v>54.3566</v>
          </cell>
          <cell r="F1031">
            <v>54.35</v>
          </cell>
        </row>
        <row r="1032">
          <cell r="A1032" t="str">
            <v>001.17.03240</v>
          </cell>
          <cell r="B1032" t="str">
            <v>Fornecimento e instalação de luminária aberta para iluminação pública em chapa de alumínio, lâmpada incandescente 1x300w/220v e acessórios</v>
          </cell>
          <cell r="C1032" t="str">
            <v>CJ</v>
          </cell>
          <cell r="D1032">
            <v>1</v>
          </cell>
          <cell r="E1032">
            <v>56.006599999999999</v>
          </cell>
          <cell r="F1032">
            <v>56</v>
          </cell>
        </row>
        <row r="1033">
          <cell r="A1033" t="str">
            <v>001.17.03260</v>
          </cell>
          <cell r="B1033" t="str">
            <v>Fornecimento e instalação de luminária fechada para iluminação pública em chapa de alumínio, lâmpada mista 1x250w/220v e acessórios</v>
          </cell>
          <cell r="C1033" t="str">
            <v>CJ</v>
          </cell>
          <cell r="D1033">
            <v>1</v>
          </cell>
          <cell r="E1033">
            <v>136.244</v>
          </cell>
          <cell r="F1033">
            <v>136.24</v>
          </cell>
        </row>
        <row r="1034">
          <cell r="A1034" t="str">
            <v>001.17.03280</v>
          </cell>
          <cell r="B1034" t="str">
            <v>Fornecimento e instalação de luminária fechada para iluminação pública em chapa de alumínio, lâmpada mista 1x500w/220v e acessórios</v>
          </cell>
          <cell r="C1034" t="str">
            <v>CJ</v>
          </cell>
          <cell r="D1034">
            <v>1</v>
          </cell>
          <cell r="E1034">
            <v>148.554</v>
          </cell>
          <cell r="F1034">
            <v>148.55000000000001</v>
          </cell>
        </row>
        <row r="1035">
          <cell r="A1035" t="str">
            <v>001.17.03300</v>
          </cell>
          <cell r="B1035" t="str">
            <v>Fornecimento e instalação de luminária fechada para iluminação pública em chapa de alumínio, lâmpada em vapor de mercúrio 1x400w/220v com reator</v>
          </cell>
          <cell r="C1035" t="str">
            <v>CJ</v>
          </cell>
          <cell r="D1035">
            <v>1</v>
          </cell>
          <cell r="E1035">
            <v>298.27330000000001</v>
          </cell>
          <cell r="F1035">
            <v>298.27</v>
          </cell>
        </row>
        <row r="1036">
          <cell r="A1036" t="str">
            <v>001.17.03320</v>
          </cell>
          <cell r="B1036" t="str">
            <v>Fornecimento e instalação de luminária fechada para iluminação pública em chapa de aluminio, lâmpada em vapor de sódio 1x400w/220v com reator</v>
          </cell>
          <cell r="C1036" t="str">
            <v>CJ</v>
          </cell>
          <cell r="D1036">
            <v>1</v>
          </cell>
          <cell r="E1036">
            <v>311.77330000000001</v>
          </cell>
          <cell r="F1036">
            <v>311.77</v>
          </cell>
        </row>
        <row r="1037">
          <cell r="A1037" t="str">
            <v>001.17.03340</v>
          </cell>
          <cell r="B1037" t="str">
            <v>Fornecimento e instalação de luminária fechada para iluminação pública em chapa de alumínio, lâmapada em vapor de sódio 1x250w/220v</v>
          </cell>
          <cell r="C1037" t="str">
            <v>UN</v>
          </cell>
          <cell r="D1037">
            <v>1</v>
          </cell>
          <cell r="E1037">
            <v>218.47329999999999</v>
          </cell>
          <cell r="F1037">
            <v>218.47</v>
          </cell>
        </row>
        <row r="1038">
          <cell r="A1038" t="str">
            <v>001.17.03360</v>
          </cell>
          <cell r="B1038" t="str">
            <v>Fornecimento e instalação de luminária tipo pétala com lâmpada vapor de mercúrio 400 w e reatores com 04 pétalas mod. tp- 240/4</v>
          </cell>
          <cell r="C1038" t="str">
            <v>CJ</v>
          </cell>
          <cell r="D1038">
            <v>1</v>
          </cell>
          <cell r="E1038">
            <v>1743.5065999999999</v>
          </cell>
          <cell r="F1038">
            <v>1743.5</v>
          </cell>
        </row>
        <row r="1039">
          <cell r="A1039" t="str">
            <v>001.17.03380</v>
          </cell>
          <cell r="B1039" t="str">
            <v>Fornecimento e instalação de luminária tipo pétala, corpo em chapa de alumínio especial, encaixe 78mm, com alojamento incorporado individual, raio 1.030 mm, difusor em acrílico transparente com 03 pétalas, lâmpada vapor de sodio 400w, com reator e ignit</v>
          </cell>
          <cell r="C1039" t="str">
            <v>CJ</v>
          </cell>
          <cell r="D1039">
            <v>1</v>
          </cell>
          <cell r="E1039">
            <v>1196.3466000000001</v>
          </cell>
          <cell r="F1039">
            <v>1196.3399999999999</v>
          </cell>
        </row>
        <row r="1040">
          <cell r="A1040" t="str">
            <v>001.17.03400</v>
          </cell>
          <cell r="B1040" t="str">
            <v>Fornecimento e instalação de luminária para iluminação pública, fechada, modelo hrc/scr 612, da philips, com reator, capacitor e ignitor son 400 w, lâmpada vapor de sódio son 400w, com 03 (tres) luminarias completas c/eixo zgp 403</v>
          </cell>
          <cell r="C1040" t="str">
            <v>CJ</v>
          </cell>
          <cell r="D1040">
            <v>1</v>
          </cell>
          <cell r="E1040">
            <v>1700.9466</v>
          </cell>
          <cell r="F1040">
            <v>1700.94</v>
          </cell>
        </row>
        <row r="1041">
          <cell r="A1041" t="str">
            <v>001.17.03420</v>
          </cell>
          <cell r="B1041" t="str">
            <v>Fornecimento e instalação de luminária industrial refletor tipo circular em aço esmaltado a fogo com acessórios e lâmpada incandescente 1x300w/220v</v>
          </cell>
          <cell r="C1041" t="str">
            <v>CJ</v>
          </cell>
          <cell r="D1041">
            <v>1</v>
          </cell>
          <cell r="E1041">
            <v>51.016599999999997</v>
          </cell>
          <cell r="F1041">
            <v>51.01</v>
          </cell>
        </row>
        <row r="1042">
          <cell r="A1042" t="str">
            <v>001.17.03440</v>
          </cell>
          <cell r="B1042" t="str">
            <v>Fornecimento e instalação de luminária industrial refletor tipo circular em aço esmaltado a fogo com acessórios e lâmpada mista 1x160w/220v</v>
          </cell>
          <cell r="C1042" t="str">
            <v>CJ</v>
          </cell>
          <cell r="D1042">
            <v>1</v>
          </cell>
          <cell r="E1042">
            <v>49.366599999999998</v>
          </cell>
          <cell r="F1042">
            <v>49.36</v>
          </cell>
        </row>
        <row r="1043">
          <cell r="A1043" t="str">
            <v>001.17.03460</v>
          </cell>
          <cell r="B1043" t="str">
            <v>Fornecimento e instalação de luminária industrial refletor tipo circular em aço esmaltado a fogo com acessórios e lâmpada mista 1x250w/220v</v>
          </cell>
          <cell r="C1043" t="str">
            <v>CJ</v>
          </cell>
          <cell r="D1043">
            <v>1</v>
          </cell>
          <cell r="E1043">
            <v>54.376600000000003</v>
          </cell>
          <cell r="F1043">
            <v>54.37</v>
          </cell>
        </row>
        <row r="1044">
          <cell r="A1044" t="str">
            <v>001.17.03480</v>
          </cell>
          <cell r="B1044" t="str">
            <v>Fornecimento e instalação de luminária industrial refletor tipo circular em aço esmaltado a fogo com acessórios e lãmapada mista 1x500w/220v</v>
          </cell>
          <cell r="C1044" t="str">
            <v>CJ</v>
          </cell>
          <cell r="D1044">
            <v>1</v>
          </cell>
          <cell r="E1044">
            <v>66.686599999999999</v>
          </cell>
          <cell r="F1044">
            <v>66.680000000000007</v>
          </cell>
        </row>
        <row r="1045">
          <cell r="A1045" t="str">
            <v>001.17.03500</v>
          </cell>
          <cell r="B1045" t="str">
            <v>Fornecimento e instalação de luminária industrial refletor tipo circular em aço esmaltado a fogo com acessórios e lâmpada vapor de mercúrio 1x250w/220v com reator</v>
          </cell>
          <cell r="C1045" t="str">
            <v>CJ</v>
          </cell>
          <cell r="D1045">
            <v>1</v>
          </cell>
          <cell r="E1045">
            <v>111.9533</v>
          </cell>
          <cell r="F1045">
            <v>111.95</v>
          </cell>
        </row>
        <row r="1046">
          <cell r="A1046" t="str">
            <v>001.17.03520</v>
          </cell>
          <cell r="B1046" t="str">
            <v>Fornecimento e instalação de luminária industrial refletor tipo circular em aço esmaltado a fogo com acessórios e lâmpada vapor de mercúrio 1x700w/220v  com reator</v>
          </cell>
          <cell r="C1046" t="str">
            <v>CJ</v>
          </cell>
          <cell r="D1046">
            <v>1</v>
          </cell>
          <cell r="E1046">
            <v>175.67330000000001</v>
          </cell>
          <cell r="F1046">
            <v>175.67</v>
          </cell>
        </row>
        <row r="1047">
          <cell r="A1047" t="str">
            <v>001.17.03540</v>
          </cell>
          <cell r="B1047" t="str">
            <v>Fornecimento e instalação de luminária industrial refletor tipo circular em aço esmaltado a fogo com acessórios e lâmapada vapor metálico 1x400w/220v</v>
          </cell>
          <cell r="C1047" t="str">
            <v>CJ</v>
          </cell>
          <cell r="D1047">
            <v>1</v>
          </cell>
          <cell r="E1047">
            <v>213.2433</v>
          </cell>
          <cell r="F1047">
            <v>213.24</v>
          </cell>
        </row>
        <row r="1048">
          <cell r="A1048" t="str">
            <v>001.17.03560</v>
          </cell>
          <cell r="B1048" t="str">
            <v>Fornecimento e instalação de luminária tipo arandela em ferro pintado para uso externo com lâmapada incandescente 1x60w/127v</v>
          </cell>
          <cell r="C1048" t="str">
            <v>CJ</v>
          </cell>
          <cell r="D1048">
            <v>1</v>
          </cell>
          <cell r="E1048">
            <v>44.339300000000001</v>
          </cell>
          <cell r="F1048">
            <v>44.33</v>
          </cell>
        </row>
        <row r="1049">
          <cell r="A1049" t="str">
            <v>001.17.03580</v>
          </cell>
          <cell r="B1049" t="str">
            <v>Fornecimento e instalação de luminária tipo arandela em ferro pintado para uso externo com lâmpada incandescente 1x100w/127v</v>
          </cell>
          <cell r="C1049" t="str">
            <v>CJ</v>
          </cell>
          <cell r="D1049">
            <v>1</v>
          </cell>
          <cell r="E1049">
            <v>44.659300000000002</v>
          </cell>
          <cell r="F1049">
            <v>44.65</v>
          </cell>
        </row>
        <row r="1050">
          <cell r="A1050" t="str">
            <v>001.17.03600</v>
          </cell>
          <cell r="B1050" t="str">
            <v>Fornecimento e instalação de luminária tipo arandela em ferro pintado para uso externo com lâmpada incandescente 1x150w/127v</v>
          </cell>
          <cell r="C1050" t="str">
            <v>CJ</v>
          </cell>
          <cell r="D1050">
            <v>1</v>
          </cell>
          <cell r="E1050">
            <v>45.109299999999998</v>
          </cell>
          <cell r="F1050">
            <v>45.1</v>
          </cell>
        </row>
        <row r="1051">
          <cell r="A1051" t="str">
            <v>001.17.03620</v>
          </cell>
          <cell r="B1051" t="str">
            <v>Fornecimento e instalação de luminária tipo arandela para uso interno com suporte metálico ou de alumínio, difusor em vidro e lâmpada incandescente de 1x60w/127v</v>
          </cell>
          <cell r="C1051" t="str">
            <v>CJ</v>
          </cell>
          <cell r="D1051">
            <v>1</v>
          </cell>
          <cell r="E1051">
            <v>66.169300000000007</v>
          </cell>
          <cell r="F1051">
            <v>66.16</v>
          </cell>
        </row>
        <row r="1052">
          <cell r="A1052" t="str">
            <v>001.17.03640</v>
          </cell>
          <cell r="B1052" t="str">
            <v>Fornecimento e instalação de luminária tipo arandela para uso interno com suporte metálico ou de alumínio, difusor em vidro e lâmpada incandescente de 1x100w/127v</v>
          </cell>
          <cell r="C1052" t="str">
            <v>CJ</v>
          </cell>
          <cell r="D1052">
            <v>1</v>
          </cell>
          <cell r="E1052">
            <v>66.4893</v>
          </cell>
          <cell r="F1052">
            <v>66.48</v>
          </cell>
        </row>
        <row r="1053">
          <cell r="A1053" t="str">
            <v>001.17.03660</v>
          </cell>
          <cell r="B1053" t="str">
            <v>Fornecimento e instalação de projetor hermeticamente fechado tipo retangular para uso ao tempo com acessórios e lâmpada de 1x160w/220v - mista</v>
          </cell>
          <cell r="C1053" t="str">
            <v>CJ</v>
          </cell>
          <cell r="D1053">
            <v>1</v>
          </cell>
          <cell r="E1053">
            <v>53.2166</v>
          </cell>
          <cell r="F1053">
            <v>53.21</v>
          </cell>
        </row>
        <row r="1054">
          <cell r="A1054" t="str">
            <v>001.17.03680</v>
          </cell>
          <cell r="B1054" t="str">
            <v>Fornecimento e instalação de projetor hermeticamente fechado tipo retangular para uso ao tempo com acessórios e lâmpada de 1x500w/220v - mista</v>
          </cell>
          <cell r="C1054" t="str">
            <v>CJ</v>
          </cell>
          <cell r="D1054">
            <v>1</v>
          </cell>
          <cell r="E1054">
            <v>70.536600000000007</v>
          </cell>
          <cell r="F1054">
            <v>70.53</v>
          </cell>
        </row>
        <row r="1055">
          <cell r="A1055" t="str">
            <v>001.17.03700</v>
          </cell>
          <cell r="B1055" t="str">
            <v>Fornecimento e instalação de projetor hermeticamente fechado tipo retangular para uso ao tempo com acessórios e lâmpada de 1x300w/220v - incandescente</v>
          </cell>
          <cell r="C1055" t="str">
            <v>CJ</v>
          </cell>
          <cell r="D1055">
            <v>1</v>
          </cell>
          <cell r="E1055">
            <v>54.866599999999998</v>
          </cell>
          <cell r="F1055">
            <v>54.86</v>
          </cell>
        </row>
        <row r="1056">
          <cell r="A1056" t="str">
            <v>001.17.03720</v>
          </cell>
          <cell r="B1056" t="str">
            <v>Fornecimento e instalação de projetor hermeticamente fechado tipo retangular para uso ao tempo com acessórios e lâmpada de 1x400w/220v - vapor de mercúrio com reator</v>
          </cell>
          <cell r="C1056" t="str">
            <v>CJ</v>
          </cell>
          <cell r="D1056">
            <v>1</v>
          </cell>
          <cell r="E1056">
            <v>160.66329999999999</v>
          </cell>
          <cell r="F1056">
            <v>160.66</v>
          </cell>
        </row>
        <row r="1057">
          <cell r="A1057" t="str">
            <v>001.17.03740</v>
          </cell>
          <cell r="B1057" t="str">
            <v>Fornecimento e instalação de projetor hermeticamente fechado tipo retangular para uso ao tempo com acessórios e lâmpada de 1x400w/220v - vapor metálico</v>
          </cell>
          <cell r="C1057" t="str">
            <v>CJ</v>
          </cell>
          <cell r="D1057">
            <v>1</v>
          </cell>
          <cell r="E1057">
            <v>217.0933</v>
          </cell>
          <cell r="F1057">
            <v>217.09</v>
          </cell>
        </row>
        <row r="1058">
          <cell r="A1058" t="str">
            <v>001.17.03760</v>
          </cell>
          <cell r="B1058" t="str">
            <v>Fornecimento e instalação de projetor hermeticamente fechado tipo retangular para uso ao tempo com acessórios e lâmpada de 1x250w/220v - vapor metálico</v>
          </cell>
          <cell r="C1058" t="str">
            <v>UN</v>
          </cell>
          <cell r="D1058">
            <v>1</v>
          </cell>
          <cell r="E1058">
            <v>170.47329999999999</v>
          </cell>
          <cell r="F1058">
            <v>170.47</v>
          </cell>
        </row>
        <row r="1059">
          <cell r="A1059" t="str">
            <v>001.17.03780</v>
          </cell>
          <cell r="B1059" t="str">
            <v>Fornecimento e instalação de projetor com lâmpada vapor de mercúrio de 1.000w, inclusive reator, da abage ou similar</v>
          </cell>
          <cell r="C1059" t="str">
            <v>UN</v>
          </cell>
          <cell r="D1059">
            <v>1</v>
          </cell>
          <cell r="E1059">
            <v>1121.3766000000001</v>
          </cell>
          <cell r="F1059">
            <v>1121.3699999999999</v>
          </cell>
        </row>
        <row r="1060">
          <cell r="A1060" t="str">
            <v>001.17.03800</v>
          </cell>
          <cell r="B1060" t="str">
            <v>Fornecimento e instalação de projetor em chapa de alumínio, e-40/400w, inclusive lampada vapor de mercúrio - 400w e reator, da abage ou similar</v>
          </cell>
          <cell r="C1060" t="str">
            <v>UN</v>
          </cell>
          <cell r="D1060">
            <v>1</v>
          </cell>
          <cell r="E1060">
            <v>158.54329999999999</v>
          </cell>
          <cell r="F1060">
            <v>158.54</v>
          </cell>
        </row>
        <row r="1061">
          <cell r="A1061" t="str">
            <v>001.17.03820</v>
          </cell>
          <cell r="B1061" t="str">
            <v>Fornecimento e instalação de projetor retangular blindado com lâmpada incandescente de 1.000w</v>
          </cell>
          <cell r="C1061" t="str">
            <v>UN</v>
          </cell>
          <cell r="D1061">
            <v>1</v>
          </cell>
          <cell r="E1061">
            <v>49.246600000000001</v>
          </cell>
          <cell r="F1061">
            <v>49.24</v>
          </cell>
        </row>
        <row r="1062">
          <cell r="A1062" t="str">
            <v>001.17.03840</v>
          </cell>
          <cell r="B1062" t="str">
            <v>Fornecimento e instalação de refletor com lâmpada vapor metálico - 2.000w, completo</v>
          </cell>
          <cell r="C1062" t="str">
            <v>CJ</v>
          </cell>
          <cell r="D1062">
            <v>1</v>
          </cell>
          <cell r="E1062">
            <v>1703.3065999999999</v>
          </cell>
          <cell r="F1062">
            <v>1703.3</v>
          </cell>
        </row>
        <row r="1063">
          <cell r="A1063" t="str">
            <v>001.17.03860</v>
          </cell>
          <cell r="B1063"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063" t="str">
            <v>CJ</v>
          </cell>
          <cell r="D1063">
            <v>1</v>
          </cell>
          <cell r="E1063">
            <v>65.816599999999994</v>
          </cell>
          <cell r="F1063">
            <v>65.81</v>
          </cell>
        </row>
        <row r="1064">
          <cell r="A1064" t="str">
            <v>001.17.03880</v>
          </cell>
          <cell r="B1064"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064" t="str">
            <v>CJ</v>
          </cell>
          <cell r="D1064">
            <v>1</v>
          </cell>
          <cell r="E1064">
            <v>70.826599999999999</v>
          </cell>
          <cell r="F1064">
            <v>70.819999999999993</v>
          </cell>
        </row>
        <row r="1065">
          <cell r="A1065" t="str">
            <v>001.17.03900</v>
          </cell>
          <cell r="B1065"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065" t="str">
            <v>CJ</v>
          </cell>
          <cell r="D1065">
            <v>1</v>
          </cell>
          <cell r="E1065">
            <v>67.4666</v>
          </cell>
          <cell r="F1065">
            <v>67.459999999999994</v>
          </cell>
        </row>
        <row r="1066">
          <cell r="A1066" t="str">
            <v>001.17.03920</v>
          </cell>
          <cell r="B1066"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066" t="str">
            <v>CJ</v>
          </cell>
          <cell r="D1066">
            <v>1</v>
          </cell>
          <cell r="E1066">
            <v>128.4033</v>
          </cell>
          <cell r="F1066">
            <v>128.4</v>
          </cell>
        </row>
        <row r="1067">
          <cell r="A1067" t="str">
            <v>001.17.03940</v>
          </cell>
          <cell r="B1067"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067" t="str">
            <v>CJ</v>
          </cell>
          <cell r="D1067">
            <v>1</v>
          </cell>
          <cell r="E1067">
            <v>173.26329999999999</v>
          </cell>
          <cell r="F1067">
            <v>173.26</v>
          </cell>
        </row>
        <row r="1068">
          <cell r="A1068" t="str">
            <v>001.17.03960</v>
          </cell>
          <cell r="B1068" t="str">
            <v>Fornecimento e instalação de luminária a prova de tempo, gases, vapores com corpo e rede de proteção em alumínio com difusor em vidro boro silicato rosqueado ao corpo, e lâmpada de 1x100w/127v incandescente</v>
          </cell>
          <cell r="C1068" t="str">
            <v>CJ</v>
          </cell>
          <cell r="D1068">
            <v>1</v>
          </cell>
          <cell r="E1068">
            <v>65.286600000000007</v>
          </cell>
          <cell r="F1068">
            <v>65.28</v>
          </cell>
        </row>
        <row r="1069">
          <cell r="A1069" t="str">
            <v>001.17.03980</v>
          </cell>
          <cell r="B1069" t="str">
            <v>Fornecimento e instalação de luminária a prova de tempo, gases, vapores com corpo e rede de proteção em alumínio com difusor em vidro boro silicato rosqueado ao corpo, e lâmpada de 1x160w/127v - mista</v>
          </cell>
          <cell r="C1069" t="str">
            <v>CJ</v>
          </cell>
          <cell r="D1069">
            <v>1</v>
          </cell>
          <cell r="E1069">
            <v>72.616600000000005</v>
          </cell>
          <cell r="F1069">
            <v>72.61</v>
          </cell>
        </row>
        <row r="1070">
          <cell r="A1070" t="str">
            <v>001.17.04000</v>
          </cell>
          <cell r="B1070" t="str">
            <v>Fornecimento e instalação de luminária a prova de tempo, gases, vapores com corpo e rede de proteção em alumínio com difusor em vidro boro silicato rosqueado ao corpo, e lâmpada de 1x250w/220v - mista</v>
          </cell>
          <cell r="C1070" t="str">
            <v>CJ</v>
          </cell>
          <cell r="D1070">
            <v>1</v>
          </cell>
          <cell r="E1070">
            <v>77.626599999999996</v>
          </cell>
          <cell r="F1070">
            <v>77.62</v>
          </cell>
        </row>
        <row r="1071">
          <cell r="A1071" t="str">
            <v>001.17.04020</v>
          </cell>
          <cell r="B1071" t="str">
            <v>Fornecimento e instalação de luminária a prova de tempo, gases, vapores com corpo e rede de proteção em alumínio com difusor em vidro boro silicato rosqueado ao corpo, e lâmpada de 1x250w/220v - com vapor de mercúrio e reator</v>
          </cell>
          <cell r="C1071" t="str">
            <v>CJ</v>
          </cell>
          <cell r="D1071">
            <v>1</v>
          </cell>
          <cell r="E1071">
            <v>135.20330000000001</v>
          </cell>
          <cell r="F1071">
            <v>135.19999999999999</v>
          </cell>
        </row>
        <row r="1072">
          <cell r="A1072" t="str">
            <v>001.17.04040</v>
          </cell>
          <cell r="B1072" t="str">
            <v>Fornecimento e instalação de luminária a prova de tempo gase vapores pos tipo aramoela com corpo e rede prote em alumínio com difusor de vidro boro silicato rosqueado ao corpo e com lâmpada  de 1x100w/127v incand</v>
          </cell>
          <cell r="C1072" t="str">
            <v>CJ</v>
          </cell>
          <cell r="D1072">
            <v>1</v>
          </cell>
          <cell r="E1072">
            <v>90.836600000000004</v>
          </cell>
          <cell r="F1072">
            <v>90.83</v>
          </cell>
        </row>
        <row r="1073">
          <cell r="A1073" t="str">
            <v>001.17.04060</v>
          </cell>
          <cell r="B1073" t="str">
            <v>Fornecimento e instalação de luminária a prova de tempo gase vapores pos tipo aramoela com corpo e rede prote em alumínio com difusor de vidro boro silicato rosqueado ao corpo e com lâmpada  de 1x160w/220v mista</v>
          </cell>
          <cell r="C1073" t="str">
            <v>CJ</v>
          </cell>
          <cell r="D1073">
            <v>1</v>
          </cell>
          <cell r="E1073">
            <v>98.166600000000003</v>
          </cell>
          <cell r="F1073">
            <v>98.16</v>
          </cell>
        </row>
        <row r="1074">
          <cell r="A1074" t="str">
            <v>001.17.04080</v>
          </cell>
          <cell r="B1074" t="str">
            <v>Fornecimento e instalação de luminária a prova de tempo gase vapores pos tipo aramoela com corpo e rede prote em alumínio com difusor de vidro boro silicato rosqueado ao corpo e com lâmpada  de 1x250w/220v mista</v>
          </cell>
          <cell r="C1074" t="str">
            <v>CJ</v>
          </cell>
          <cell r="D1074">
            <v>1</v>
          </cell>
          <cell r="E1074">
            <v>103.17659999999999</v>
          </cell>
          <cell r="F1074">
            <v>103.17</v>
          </cell>
        </row>
        <row r="1075">
          <cell r="A1075" t="str">
            <v>001.17.04100</v>
          </cell>
          <cell r="B1075" t="str">
            <v>Fornecimento e instalação de luminária a prova de tempo gase vapores pos tipo aramoela com corpo e rede prote em alumínio com difusor de vidro boro silicato rosqueado ao corpo e com lâmpada  de 1x250w/220v vapor de mercúrio com reator</v>
          </cell>
          <cell r="C1075" t="str">
            <v>CJ</v>
          </cell>
          <cell r="D1075">
            <v>1</v>
          </cell>
          <cell r="E1075">
            <v>160.7533</v>
          </cell>
          <cell r="F1075">
            <v>160.75</v>
          </cell>
        </row>
        <row r="1076">
          <cell r="A1076" t="str">
            <v>001.17.04120</v>
          </cell>
          <cell r="B1076" t="str">
            <v>Fornecimento e instalação de conjunto de iluminação para quadra de esportes formado por 03 projetores hermeticamente fechados para uso ao tempo fixados em cantoneira metálica de 63.5x63.5x6.4x140 mm inclusive abraçadeira, mão francesa montado em poste c</v>
          </cell>
          <cell r="C1076" t="str">
            <v>CJ</v>
          </cell>
          <cell r="D1076">
            <v>1</v>
          </cell>
          <cell r="E1076">
            <v>989.64179999999999</v>
          </cell>
          <cell r="F1076">
            <v>989.64</v>
          </cell>
        </row>
        <row r="1077">
          <cell r="A1077" t="str">
            <v>001.17.04140</v>
          </cell>
          <cell r="B1077" t="str">
            <v>Fornecimento e instalação de proj. ext. retangular c/ 01 lâmpada vapor de sódio inclusive reator e ingnitor</v>
          </cell>
          <cell r="C1077" t="str">
            <v>CJ</v>
          </cell>
          <cell r="D1077">
            <v>1</v>
          </cell>
          <cell r="E1077">
            <v>22.203299999999999</v>
          </cell>
          <cell r="F1077">
            <v>22.2</v>
          </cell>
        </row>
        <row r="1078">
          <cell r="A1078" t="str">
            <v>001.17.04160</v>
          </cell>
          <cell r="B1078" t="str">
            <v>Fornecimento e instalação de luminária - ref. monitallo - ar - 0910-01 verde delta c/ lampadas incandescente até 100w-127v-demais acessórios</v>
          </cell>
          <cell r="C1078" t="str">
            <v>CJ</v>
          </cell>
          <cell r="D1078">
            <v>1</v>
          </cell>
          <cell r="E1078">
            <v>9.3193000000000001</v>
          </cell>
          <cell r="F1078">
            <v>9.31</v>
          </cell>
        </row>
        <row r="1079">
          <cell r="A1079" t="str">
            <v>001.17.04180</v>
          </cell>
          <cell r="B1079" t="str">
            <v>Fornecimento e instalação de luminária tipo plafonier de embutir na laje c/ 1 lampada incandescente de 100w/120v c/proteção de fero e vidro inquebrável</v>
          </cell>
          <cell r="C1079" t="str">
            <v>CJ</v>
          </cell>
          <cell r="D1079">
            <v>1</v>
          </cell>
          <cell r="E1079">
            <v>11.4993</v>
          </cell>
          <cell r="F1079">
            <v>11.49</v>
          </cell>
        </row>
        <row r="1080">
          <cell r="A1080" t="str">
            <v>001.17.04200</v>
          </cell>
          <cell r="B1080" t="str">
            <v>Fornecimento e instalação de luminária mod. aw-10 da alpha equip. elet. ltda ou similar  para uma lâmpada inc. de 100 w</v>
          </cell>
          <cell r="C1080" t="str">
            <v>UN</v>
          </cell>
          <cell r="D1080">
            <v>1</v>
          </cell>
          <cell r="E1080">
            <v>27.569299999999998</v>
          </cell>
          <cell r="F1080">
            <v>27.56</v>
          </cell>
        </row>
        <row r="1081">
          <cell r="A1081" t="str">
            <v>001.17.04220</v>
          </cell>
          <cell r="B1081" t="str">
            <v>Fornecimento e instalação de luminária fluorescente tubolit caramelo duas lampadas de 20w c/ 01 reator duplo de 20w-127v-60hz de afp e pr demais acessórios</v>
          </cell>
          <cell r="C1081" t="str">
            <v>CJ</v>
          </cell>
          <cell r="D1081">
            <v>1</v>
          </cell>
          <cell r="E1081">
            <v>49.704000000000001</v>
          </cell>
          <cell r="F1081">
            <v>49.7</v>
          </cell>
        </row>
        <row r="1082">
          <cell r="A1082" t="str">
            <v>001.17.04240</v>
          </cell>
          <cell r="B1082" t="str">
            <v>Fornecimento e instalação de luminária tubular fina sistema contínuo c/ 01 lâmpada fluorescente e reator eletrônico afp/pr inclusive conexões (uniões, curvas, etc.), 1x40 w</v>
          </cell>
          <cell r="C1082" t="str">
            <v>UN</v>
          </cell>
          <cell r="D1082">
            <v>1</v>
          </cell>
          <cell r="E1082">
            <v>65.836600000000004</v>
          </cell>
          <cell r="F1082">
            <v>65.83</v>
          </cell>
        </row>
        <row r="1083">
          <cell r="A1083" t="str">
            <v>001.17.04260</v>
          </cell>
          <cell r="B1083" t="str">
            <v>Fornecimento e instalação de luminária denom. cris de 15w/127v ref. 11014 c/ lâmpada 15w-127v</v>
          </cell>
          <cell r="C1083" t="str">
            <v>CJ</v>
          </cell>
          <cell r="D1083">
            <v>1</v>
          </cell>
          <cell r="E1083">
            <v>26.189299999999999</v>
          </cell>
          <cell r="F1083">
            <v>26.18</v>
          </cell>
        </row>
        <row r="1084">
          <cell r="A1084" t="str">
            <v>001.17.04280</v>
          </cell>
          <cell r="B1084" t="str">
            <v>Fornecimento e instalação de conjunto iluminação pública formado por 02 luminárias fechadas (02 pétalas) mod. hrc 612 philips ou similar com suporte zxp 613, lâmpada de vapor de mercúrio 250 w e reator afp, montado em poste de altura 10 m fixado em base</v>
          </cell>
          <cell r="C1084" t="str">
            <v>CJ</v>
          </cell>
          <cell r="D1084">
            <v>1</v>
          </cell>
          <cell r="E1084">
            <v>987.58910000000003</v>
          </cell>
          <cell r="F1084">
            <v>987.58</v>
          </cell>
        </row>
        <row r="1085">
          <cell r="A1085" t="str">
            <v>001.17.04300</v>
          </cell>
          <cell r="B1085" t="str">
            <v>Fornecimento e instalaçãod e luminária incandescente de embutir 1x60w, marca claro ou similar</v>
          </cell>
          <cell r="C1085" t="str">
            <v>UN</v>
          </cell>
          <cell r="D1085">
            <v>1</v>
          </cell>
          <cell r="E1085">
            <v>12.109299999999999</v>
          </cell>
          <cell r="F1085">
            <v>12.1</v>
          </cell>
        </row>
        <row r="1086">
          <cell r="A1086" t="str">
            <v>001.17.04320</v>
          </cell>
          <cell r="B1086" t="str">
            <v>Fornecimento e instalação de luminária tipo spot 1x60w, marca clarão ou similar</v>
          </cell>
          <cell r="C1086" t="str">
            <v>UN</v>
          </cell>
          <cell r="D1086">
            <v>1</v>
          </cell>
          <cell r="E1086">
            <v>15.8393</v>
          </cell>
          <cell r="F1086">
            <v>15.83</v>
          </cell>
        </row>
        <row r="1087">
          <cell r="A1087" t="str">
            <v>001.17.04340</v>
          </cell>
          <cell r="B1087" t="str">
            <v>Fornecimento e instalação de luminária bloco autônomo de iluminação de emergência com 2 projetores</v>
          </cell>
          <cell r="C1087" t="str">
            <v>UN</v>
          </cell>
          <cell r="D1087">
            <v>1</v>
          </cell>
          <cell r="E1087">
            <v>153.61840000000001</v>
          </cell>
          <cell r="F1087">
            <v>153.61000000000001</v>
          </cell>
        </row>
        <row r="1088">
          <cell r="A1088" t="str">
            <v>001.17.04360</v>
          </cell>
          <cell r="B1088" t="str">
            <v>Fornecimento e instalação de lâmpada vapor de sódio 250w</v>
          </cell>
          <cell r="C1088" t="str">
            <v>UN</v>
          </cell>
          <cell r="D1088">
            <v>1</v>
          </cell>
          <cell r="E1088">
            <v>37.559199999999997</v>
          </cell>
          <cell r="F1088">
            <v>37.549999999999997</v>
          </cell>
        </row>
        <row r="1089">
          <cell r="A1089" t="str">
            <v>001.17.04380</v>
          </cell>
          <cell r="B1089" t="str">
            <v>Fornecimento e instalação de lâmpada fluorescente pl com reator - 25w/127v</v>
          </cell>
          <cell r="C1089" t="str">
            <v>UN</v>
          </cell>
          <cell r="D1089">
            <v>1</v>
          </cell>
          <cell r="E1089">
            <v>14.181800000000001</v>
          </cell>
          <cell r="F1089">
            <v>14.18</v>
          </cell>
        </row>
        <row r="1090">
          <cell r="A1090" t="str">
            <v>001.17.04400</v>
          </cell>
          <cell r="B1090" t="str">
            <v>Fornecimento e instalação de lâmpada mista 160w/220v</v>
          </cell>
          <cell r="C1090" t="str">
            <v>UN</v>
          </cell>
          <cell r="D1090">
            <v>1</v>
          </cell>
          <cell r="E1090">
            <v>9.1417999999999999</v>
          </cell>
          <cell r="F1090">
            <v>9.14</v>
          </cell>
        </row>
        <row r="1091">
          <cell r="A1091" t="str">
            <v>001.17.04420</v>
          </cell>
          <cell r="B1091" t="str">
            <v>Fornecimento e instalação de lâmpada mista 250w/220v</v>
          </cell>
          <cell r="C1091" t="str">
            <v>UN</v>
          </cell>
          <cell r="D1091">
            <v>1</v>
          </cell>
          <cell r="E1091">
            <v>14.1518</v>
          </cell>
          <cell r="F1091">
            <v>14.15</v>
          </cell>
        </row>
        <row r="1092">
          <cell r="A1092" t="str">
            <v>001.17.04440</v>
          </cell>
          <cell r="B1092" t="str">
            <v>Fornecimento e instalação de lâmpada mista 500w/220v</v>
          </cell>
          <cell r="C1092" t="str">
            <v>UN</v>
          </cell>
          <cell r="D1092">
            <v>1</v>
          </cell>
          <cell r="E1092">
            <v>26.876899999999999</v>
          </cell>
          <cell r="F1092">
            <v>26.87</v>
          </cell>
        </row>
        <row r="1093">
          <cell r="A1093" t="str">
            <v>001.17.04460</v>
          </cell>
          <cell r="B1093" t="str">
            <v>Fornecimento e instalação de lâmpada hospitalar p/ sala cirurgica "seyalitica" 250w/220v</v>
          </cell>
          <cell r="C1093" t="str">
            <v>UN</v>
          </cell>
          <cell r="D1093">
            <v>1</v>
          </cell>
          <cell r="E1093">
            <v>31.559200000000001</v>
          </cell>
          <cell r="F1093">
            <v>31.55</v>
          </cell>
        </row>
        <row r="1094">
          <cell r="A1094" t="str">
            <v>001.17.04480</v>
          </cell>
          <cell r="B1094" t="str">
            <v>Fornecimento e instalação de lâmpada a vapor de mercúrio de alta pressão 400 w</v>
          </cell>
          <cell r="C1094" t="str">
            <v>UN</v>
          </cell>
          <cell r="D1094">
            <v>1</v>
          </cell>
          <cell r="E1094">
            <v>28.199200000000001</v>
          </cell>
          <cell r="F1094">
            <v>28.19</v>
          </cell>
        </row>
        <row r="1095">
          <cell r="A1095" t="str">
            <v>001.17.04500</v>
          </cell>
          <cell r="B1095" t="str">
            <v>Fornecimento e instalação de lâmpada incandescente 60 w</v>
          </cell>
          <cell r="C1095" t="str">
            <v>UN</v>
          </cell>
          <cell r="D1095">
            <v>1</v>
          </cell>
          <cell r="E1095">
            <v>1.4918</v>
          </cell>
          <cell r="F1095">
            <v>1.49</v>
          </cell>
        </row>
        <row r="1096">
          <cell r="A1096" t="str">
            <v>001.17.04520</v>
          </cell>
          <cell r="B1096" t="str">
            <v>Fornecimento e instalação de lâmpada incandescente 100 w</v>
          </cell>
          <cell r="C1096" t="str">
            <v>UN</v>
          </cell>
          <cell r="D1096">
            <v>1</v>
          </cell>
          <cell r="E1096">
            <v>1.8118000000000001</v>
          </cell>
          <cell r="F1096">
            <v>1.81</v>
          </cell>
        </row>
        <row r="1097">
          <cell r="A1097" t="str">
            <v>001.17.04540</v>
          </cell>
          <cell r="B1097" t="str">
            <v>Fornecimento e instalação de lâmpada incandescente 150 w</v>
          </cell>
          <cell r="C1097" t="str">
            <v>UN</v>
          </cell>
          <cell r="D1097">
            <v>1</v>
          </cell>
          <cell r="E1097">
            <v>2.2618</v>
          </cell>
          <cell r="F1097">
            <v>2.2599999999999998</v>
          </cell>
        </row>
        <row r="1098">
          <cell r="A1098" t="str">
            <v>001.17.04560</v>
          </cell>
          <cell r="B1098" t="str">
            <v>Fornecimento e instalação de lâmpada incandescente 200 w</v>
          </cell>
          <cell r="C1098" t="str">
            <v>UN</v>
          </cell>
          <cell r="D1098">
            <v>1</v>
          </cell>
          <cell r="E1098">
            <v>2.8818000000000001</v>
          </cell>
          <cell r="F1098">
            <v>2.88</v>
          </cell>
        </row>
        <row r="1099">
          <cell r="A1099" t="str">
            <v>001.17.04580</v>
          </cell>
          <cell r="B1099" t="str">
            <v>Fornecimento e instalação de lâmpada incandescente 20 w</v>
          </cell>
          <cell r="C1099" t="str">
            <v>UN</v>
          </cell>
          <cell r="D1099">
            <v>1</v>
          </cell>
          <cell r="E1099">
            <v>3.8917999999999999</v>
          </cell>
          <cell r="F1099">
            <v>3.89</v>
          </cell>
        </row>
        <row r="1100">
          <cell r="A1100" t="str">
            <v>001.17.04600</v>
          </cell>
          <cell r="B1100" t="str">
            <v>Fornecimento e instalação de lâmpada incandescente 40 w</v>
          </cell>
          <cell r="C1100" t="str">
            <v>UN</v>
          </cell>
          <cell r="D1100">
            <v>1</v>
          </cell>
          <cell r="E1100">
            <v>3.8917999999999999</v>
          </cell>
          <cell r="F1100">
            <v>3.89</v>
          </cell>
        </row>
        <row r="1101">
          <cell r="A1101" t="str">
            <v>001.17.04620</v>
          </cell>
          <cell r="B1101" t="str">
            <v>Fornecimento e instalação de lâmpada incandescente 65 w</v>
          </cell>
          <cell r="C1101" t="str">
            <v>UN</v>
          </cell>
          <cell r="D1101">
            <v>1</v>
          </cell>
          <cell r="E1101">
            <v>5.4618000000000002</v>
          </cell>
          <cell r="F1101">
            <v>5.46</v>
          </cell>
        </row>
        <row r="1102">
          <cell r="A1102" t="str">
            <v>001.17.04640</v>
          </cell>
          <cell r="B1102" t="str">
            <v>Fornecimento e instalação de lâmpada incandescente 105 w</v>
          </cell>
          <cell r="C1102" t="str">
            <v>UN</v>
          </cell>
          <cell r="D1102">
            <v>1</v>
          </cell>
          <cell r="E1102">
            <v>5.4618000000000002</v>
          </cell>
          <cell r="F1102">
            <v>5.46</v>
          </cell>
        </row>
        <row r="1103">
          <cell r="A1103" t="str">
            <v>001.17.04660</v>
          </cell>
          <cell r="B1103" t="str">
            <v>Fornecimento e instalação de soquete de porcelana para lâmpada incandescente</v>
          </cell>
          <cell r="C1103" t="str">
            <v>UN</v>
          </cell>
          <cell r="D1103">
            <v>1</v>
          </cell>
          <cell r="E1103">
            <v>2.1537000000000002</v>
          </cell>
          <cell r="F1103">
            <v>2.15</v>
          </cell>
        </row>
        <row r="1104">
          <cell r="A1104" t="str">
            <v>001.17.04680</v>
          </cell>
          <cell r="B1104" t="str">
            <v>Fornecimento e instalação de baquelite s/ chave p/ lâmpada incandescente</v>
          </cell>
          <cell r="C1104" t="str">
            <v>UN</v>
          </cell>
          <cell r="D1104">
            <v>1</v>
          </cell>
          <cell r="E1104">
            <v>2.1937000000000002</v>
          </cell>
          <cell r="F1104">
            <v>2.19</v>
          </cell>
        </row>
        <row r="1105">
          <cell r="A1105" t="str">
            <v>001.17.04700</v>
          </cell>
          <cell r="B1105" t="str">
            <v>Fornecimento e instalação de baquelite c/ chave p/ lâmpada incandescente</v>
          </cell>
          <cell r="C1105" t="str">
            <v>UN</v>
          </cell>
          <cell r="D1105">
            <v>1</v>
          </cell>
          <cell r="E1105">
            <v>2.6837</v>
          </cell>
          <cell r="F1105">
            <v>2.68</v>
          </cell>
        </row>
        <row r="1106">
          <cell r="A1106" t="str">
            <v>001.17.04720</v>
          </cell>
          <cell r="B1106" t="str">
            <v>Fornecimento e instalação de soquete p/ lâmpada fluorescente</v>
          </cell>
          <cell r="C1106" t="str">
            <v>UN</v>
          </cell>
          <cell r="D1106">
            <v>1</v>
          </cell>
          <cell r="E1106">
            <v>2.2353000000000001</v>
          </cell>
          <cell r="F1106">
            <v>2.23</v>
          </cell>
        </row>
        <row r="1107">
          <cell r="A1107" t="str">
            <v>001.17.04740</v>
          </cell>
          <cell r="B1107" t="str">
            <v>Fornecimento e instalação de soquete de porcelana 30 x 30</v>
          </cell>
          <cell r="C1107" t="str">
            <v>UN</v>
          </cell>
          <cell r="D1107">
            <v>1</v>
          </cell>
          <cell r="E1107">
            <v>1.1236999999999999</v>
          </cell>
          <cell r="F1107">
            <v>1.1200000000000001</v>
          </cell>
        </row>
        <row r="1108">
          <cell r="A1108" t="str">
            <v>001.17.04760</v>
          </cell>
          <cell r="B1108" t="str">
            <v>Fornecimento e instalação de soquete de porcelana com polo externo</v>
          </cell>
          <cell r="C1108" t="str">
            <v>UN</v>
          </cell>
          <cell r="D1108">
            <v>1</v>
          </cell>
          <cell r="E1108">
            <v>1.6353</v>
          </cell>
          <cell r="F1108">
            <v>1.63</v>
          </cell>
        </row>
        <row r="1109">
          <cell r="A1109" t="str">
            <v>001.17.04780</v>
          </cell>
          <cell r="B1109" t="str">
            <v>Fornecimento e instalação de roldana de plástico c/ parafuso p/ fixar em madeira de 1/2 pol.</v>
          </cell>
          <cell r="C1109" t="str">
            <v>UN</v>
          </cell>
          <cell r="D1109">
            <v>1</v>
          </cell>
          <cell r="E1109">
            <v>1.0737000000000001</v>
          </cell>
          <cell r="F1109">
            <v>1.07</v>
          </cell>
        </row>
        <row r="1110">
          <cell r="A1110" t="str">
            <v>001.17.04800</v>
          </cell>
          <cell r="B1110" t="str">
            <v>Fornecimento e instalação de roldana de plástico c/ parafuso p/ fixar em madeira de 3/4 pol.</v>
          </cell>
          <cell r="C1110" t="str">
            <v>UN</v>
          </cell>
          <cell r="D1110">
            <v>1</v>
          </cell>
          <cell r="E1110">
            <v>1.0936999999999999</v>
          </cell>
          <cell r="F1110">
            <v>1.0900000000000001</v>
          </cell>
        </row>
        <row r="1111">
          <cell r="A1111" t="str">
            <v>001.17.04820</v>
          </cell>
          <cell r="B1111" t="str">
            <v>Fornecimento e instalação de braçadeira 3/4" p/ eletroduto</v>
          </cell>
          <cell r="C1111" t="str">
            <v>UN</v>
          </cell>
          <cell r="D1111">
            <v>1</v>
          </cell>
          <cell r="E1111">
            <v>1.1236999999999999</v>
          </cell>
          <cell r="F1111">
            <v>1.1200000000000001</v>
          </cell>
        </row>
        <row r="1112">
          <cell r="A1112" t="str">
            <v>001.17.04840</v>
          </cell>
          <cell r="B1112" t="str">
            <v>Fornecimento e instalação de braçadeira 1" p/ eletroduto</v>
          </cell>
          <cell r="C1112" t="str">
            <v>UN</v>
          </cell>
          <cell r="D1112">
            <v>1</v>
          </cell>
          <cell r="E1112">
            <v>1.6853</v>
          </cell>
          <cell r="F1112">
            <v>1.68</v>
          </cell>
        </row>
        <row r="1113">
          <cell r="A1113" t="str">
            <v>001.17.04860</v>
          </cell>
          <cell r="B1113" t="str">
            <v>Fornecimento e instalação de braçadeira 1/2" p/ eletroduto</v>
          </cell>
          <cell r="C1113" t="str">
            <v>UN</v>
          </cell>
          <cell r="D1113">
            <v>1</v>
          </cell>
          <cell r="E1113">
            <v>1.1236999999999999</v>
          </cell>
          <cell r="F1113">
            <v>1.1200000000000001</v>
          </cell>
        </row>
        <row r="1114">
          <cell r="A1114" t="str">
            <v>001.17.04880</v>
          </cell>
          <cell r="B1114" t="str">
            <v>Fornecimento e instalação de braçadeira 2" p/ eletroduto</v>
          </cell>
          <cell r="C1114" t="str">
            <v>UN</v>
          </cell>
          <cell r="D1114">
            <v>1</v>
          </cell>
          <cell r="E1114">
            <v>2.2974000000000001</v>
          </cell>
          <cell r="F1114">
            <v>2.29</v>
          </cell>
        </row>
        <row r="1115">
          <cell r="A1115" t="str">
            <v>001.17.04900</v>
          </cell>
          <cell r="B1115" t="str">
            <v>Fornecimento e instalação de braçadeira p/ eletroduto tipo unha de pvc, c/01 parafuso de d=25 mm (3/4")</v>
          </cell>
          <cell r="C1115" t="str">
            <v>UN</v>
          </cell>
          <cell r="D1115">
            <v>1</v>
          </cell>
          <cell r="E1115">
            <v>1.4237</v>
          </cell>
          <cell r="F1115">
            <v>1.42</v>
          </cell>
        </row>
        <row r="1116">
          <cell r="A1116" t="str">
            <v>001.17.04920</v>
          </cell>
          <cell r="B1116" t="str">
            <v>Fornecimento e instalação de reator convencional 20w</v>
          </cell>
          <cell r="C1116" t="str">
            <v>UN</v>
          </cell>
          <cell r="D1116">
            <v>1</v>
          </cell>
          <cell r="E1116">
            <v>6.3574000000000002</v>
          </cell>
          <cell r="F1116">
            <v>6.35</v>
          </cell>
        </row>
        <row r="1117">
          <cell r="A1117" t="str">
            <v>001.17.04940</v>
          </cell>
          <cell r="B1117" t="str">
            <v>Fornecimento e instalação de reator convencional 40w</v>
          </cell>
          <cell r="C1117" t="str">
            <v>UN</v>
          </cell>
          <cell r="D1117">
            <v>1</v>
          </cell>
          <cell r="E1117">
            <v>12.837400000000001</v>
          </cell>
          <cell r="F1117">
            <v>12.83</v>
          </cell>
        </row>
        <row r="1118">
          <cell r="A1118" t="str">
            <v>001.17.04960</v>
          </cell>
          <cell r="B1118" t="str">
            <v>Fornecimento e instalação de reator convencional 65w</v>
          </cell>
          <cell r="C1118" t="str">
            <v>UN</v>
          </cell>
          <cell r="D1118">
            <v>1</v>
          </cell>
          <cell r="E1118">
            <v>15.0474</v>
          </cell>
          <cell r="F1118">
            <v>15.04</v>
          </cell>
        </row>
        <row r="1119">
          <cell r="A1119" t="str">
            <v>001.17.04980</v>
          </cell>
          <cell r="B1119" t="str">
            <v>Fornecimento e instalação de reator convencional 105w</v>
          </cell>
          <cell r="C1119" t="str">
            <v>UN</v>
          </cell>
          <cell r="D1119">
            <v>1</v>
          </cell>
          <cell r="E1119">
            <v>37.367400000000004</v>
          </cell>
          <cell r="F1119">
            <v>37.36</v>
          </cell>
        </row>
        <row r="1120">
          <cell r="A1120" t="str">
            <v>001.17.05000</v>
          </cell>
          <cell r="B1120" t="str">
            <v>Fornecimento e instalação de reator rvm para lampada vapor de mercurio 250 w</v>
          </cell>
          <cell r="C1120" t="str">
            <v>UN</v>
          </cell>
          <cell r="D1120">
            <v>1</v>
          </cell>
          <cell r="E1120">
            <v>57.6066</v>
          </cell>
          <cell r="F1120">
            <v>57.6</v>
          </cell>
        </row>
        <row r="1121">
          <cell r="A1121" t="str">
            <v>001.17.05020</v>
          </cell>
          <cell r="B1121" t="str">
            <v>Fornecimento e instalação de reator rvm 400b26 da philips</v>
          </cell>
          <cell r="C1121" t="str">
            <v>UN</v>
          </cell>
          <cell r="D1121">
            <v>1</v>
          </cell>
          <cell r="E1121">
            <v>90.436599999999999</v>
          </cell>
          <cell r="F1121">
            <v>90.43</v>
          </cell>
        </row>
        <row r="1122">
          <cell r="A1122" t="str">
            <v>001.17.05040</v>
          </cell>
          <cell r="B1122" t="str">
            <v>Fornecimento e instalação de reator simples partida rápida 20w/110v</v>
          </cell>
          <cell r="C1122" t="str">
            <v>UN</v>
          </cell>
          <cell r="D1122">
            <v>1</v>
          </cell>
          <cell r="E1122">
            <v>12.9474</v>
          </cell>
          <cell r="F1122">
            <v>12.94</v>
          </cell>
        </row>
        <row r="1123">
          <cell r="A1123" t="str">
            <v>001.17.05060</v>
          </cell>
          <cell r="B1123" t="str">
            <v>Fornecimento e instalação de reator simples partida rápida 40w/110v</v>
          </cell>
          <cell r="C1123" t="str">
            <v>UN</v>
          </cell>
          <cell r="D1123">
            <v>1</v>
          </cell>
          <cell r="E1123">
            <v>20.577400000000001</v>
          </cell>
          <cell r="F1123">
            <v>20.57</v>
          </cell>
        </row>
        <row r="1124">
          <cell r="A1124" t="str">
            <v>001.17.05080</v>
          </cell>
          <cell r="B1124" t="str">
            <v>Fornecimento e instalação de reator duplo partida rápida 20w/110v</v>
          </cell>
          <cell r="C1124" t="str">
            <v>UN</v>
          </cell>
          <cell r="D1124">
            <v>1</v>
          </cell>
          <cell r="E1124">
            <v>37.4011</v>
          </cell>
          <cell r="F1124">
            <v>37.4</v>
          </cell>
        </row>
        <row r="1125">
          <cell r="A1125" t="str">
            <v>001.17.05100</v>
          </cell>
          <cell r="B1125" t="str">
            <v>Fornecimento e instalação de reator duplo partida rápida 40w/110v para lampada fluorescente</v>
          </cell>
          <cell r="C1125" t="str">
            <v>UN</v>
          </cell>
          <cell r="D1125">
            <v>1</v>
          </cell>
          <cell r="E1125">
            <v>37.4011</v>
          </cell>
          <cell r="F1125">
            <v>37.4</v>
          </cell>
        </row>
        <row r="1126">
          <cell r="A1126" t="str">
            <v>001.17.05120</v>
          </cell>
          <cell r="B1126" t="str">
            <v>Fornecimento e instalação de reator simples partida rápida 20w/220v</v>
          </cell>
          <cell r="C1126" t="str">
            <v>UN</v>
          </cell>
          <cell r="D1126">
            <v>1</v>
          </cell>
          <cell r="E1126">
            <v>12.9474</v>
          </cell>
          <cell r="F1126">
            <v>12.94</v>
          </cell>
        </row>
        <row r="1127">
          <cell r="A1127" t="str">
            <v>001.17.05140</v>
          </cell>
          <cell r="B1127" t="str">
            <v>Fornecimento e instalaçao de reator simples partida rápida 40w/220v</v>
          </cell>
          <cell r="C1127" t="str">
            <v>UN</v>
          </cell>
          <cell r="D1127">
            <v>1</v>
          </cell>
          <cell r="E1127">
            <v>20.577400000000001</v>
          </cell>
          <cell r="F1127">
            <v>20.57</v>
          </cell>
        </row>
        <row r="1128">
          <cell r="A1128" t="str">
            <v>001.17.05160</v>
          </cell>
          <cell r="B1128" t="str">
            <v>Fornecimento e instalação de reator duplo partida rápida 20w/220v</v>
          </cell>
          <cell r="C1128" t="str">
            <v>UN</v>
          </cell>
          <cell r="D1128">
            <v>1</v>
          </cell>
          <cell r="E1128">
            <v>21.601099999999999</v>
          </cell>
          <cell r="F1128">
            <v>21.6</v>
          </cell>
        </row>
        <row r="1129">
          <cell r="A1129" t="str">
            <v>001.17.05180</v>
          </cell>
          <cell r="B1129" t="str">
            <v>Fornecimento e instalação de reator duplo partida rápida 40w/220v</v>
          </cell>
          <cell r="C1129" t="str">
            <v>UN</v>
          </cell>
          <cell r="D1129">
            <v>1</v>
          </cell>
          <cell r="E1129">
            <v>34.751100000000001</v>
          </cell>
          <cell r="F1129">
            <v>34.75</v>
          </cell>
        </row>
        <row r="1130">
          <cell r="A1130" t="str">
            <v>001.17.05200</v>
          </cell>
          <cell r="B1130" t="str">
            <v>Fornecimento e instalação de braço em tubo de aço galvanizado a fogo para fixar em poste por meio de braçadeira diâm. ext. de 48 mm distância poste/luminária de1300 mm</v>
          </cell>
          <cell r="C1130" t="str">
            <v>UN</v>
          </cell>
          <cell r="D1130">
            <v>1</v>
          </cell>
          <cell r="E1130">
            <v>33.148400000000002</v>
          </cell>
          <cell r="F1130">
            <v>33.14</v>
          </cell>
        </row>
        <row r="1131">
          <cell r="A1131" t="str">
            <v>001.17.05220</v>
          </cell>
          <cell r="B1131" t="str">
            <v>Fornecimento e instalação de braço em tubo de aço galvanizado a fogo para fixar em poste por meio de braçadeira diâm. ext. de 48 mm distância poste/luminária de 1500 mm</v>
          </cell>
          <cell r="C1131" t="str">
            <v>UN</v>
          </cell>
          <cell r="D1131">
            <v>1</v>
          </cell>
          <cell r="E1131">
            <v>52.118400000000001</v>
          </cell>
          <cell r="F1131">
            <v>52.11</v>
          </cell>
        </row>
        <row r="1132">
          <cell r="A1132" t="str">
            <v>001.17.05240</v>
          </cell>
          <cell r="B1132" t="str">
            <v>Fornecimento e instalação de braço em tubo de aço galvanizado a fogo para fixar em poste por meio de braçadeira diâm. ext. de 48 mm distância poste/luminária de 2000 mm</v>
          </cell>
          <cell r="C1132" t="str">
            <v>UN</v>
          </cell>
          <cell r="D1132">
            <v>1</v>
          </cell>
          <cell r="E1132">
            <v>51.438400000000001</v>
          </cell>
          <cell r="F1132">
            <v>51.43</v>
          </cell>
        </row>
        <row r="1133">
          <cell r="A1133" t="str">
            <v>001.17.05260</v>
          </cell>
          <cell r="B1133" t="str">
            <v>Fornecimento e instalação de braço em tubo de aço galvanizado a fogo para fixar em poste por meio de braçadeira diâm. ext. de 48 mm distância poste/luminária de 2500 mm</v>
          </cell>
          <cell r="C1133" t="str">
            <v>UN</v>
          </cell>
          <cell r="D1133">
            <v>1</v>
          </cell>
          <cell r="E1133">
            <v>61.188400000000001</v>
          </cell>
          <cell r="F1133">
            <v>61.18</v>
          </cell>
        </row>
        <row r="1134">
          <cell r="A1134" t="str">
            <v>001.17.05280</v>
          </cell>
          <cell r="B1134" t="str">
            <v>Fornecimento e instalação de braçadeira em chapa de ferro galvanizado a fogo para fixação de braço em poste circular inclusive parafuso, diam 150.00 a 165.00mm</v>
          </cell>
          <cell r="C1134" t="str">
            <v>UN</v>
          </cell>
          <cell r="D1134">
            <v>1</v>
          </cell>
          <cell r="E1134">
            <v>11.308400000000001</v>
          </cell>
          <cell r="F1134">
            <v>11.3</v>
          </cell>
        </row>
        <row r="1135">
          <cell r="A1135" t="str">
            <v>001.17.05300</v>
          </cell>
          <cell r="B1135" t="str">
            <v>Fornecimento e instalação de braçadeira em chapa de ferro galvanizado a fogo para fixação de braço em poste circular inclusive parafuso, diam 165.00 a 180.00mm</v>
          </cell>
          <cell r="C1135" t="str">
            <v>UN</v>
          </cell>
          <cell r="D1135">
            <v>1</v>
          </cell>
          <cell r="E1135">
            <v>11.7384</v>
          </cell>
          <cell r="F1135">
            <v>11.73</v>
          </cell>
        </row>
        <row r="1136">
          <cell r="A1136" t="str">
            <v>001.17.05320</v>
          </cell>
          <cell r="B1136" t="str">
            <v>Fornecimento e instalação de braçadeira em chapa de ferro galvanizado a fogo para fixação de braço em poste circular inclusive parafuso, diam 180.00 a 200.00mm</v>
          </cell>
          <cell r="C1136" t="str">
            <v>UN</v>
          </cell>
          <cell r="D1136">
            <v>1</v>
          </cell>
          <cell r="E1136">
            <v>12.2384</v>
          </cell>
          <cell r="F1136">
            <v>12.23</v>
          </cell>
        </row>
        <row r="1137">
          <cell r="A1137" t="str">
            <v>001.17.05340</v>
          </cell>
          <cell r="B1137" t="str">
            <v>Fornecimento e instalação de poste circular cônico para luminária externa em tubo de aço pintado com zarcão sem janela fixado em base de concreto diâm.da ext. 58mm tipo reto com altura e base de fixação de 3360mm / 800mm</v>
          </cell>
          <cell r="C1137" t="str">
            <v>UN</v>
          </cell>
          <cell r="D1137">
            <v>1</v>
          </cell>
          <cell r="E1137">
            <v>132.6327</v>
          </cell>
          <cell r="F1137">
            <v>132.63</v>
          </cell>
        </row>
        <row r="1138">
          <cell r="A1138" t="str">
            <v>001.17.05360</v>
          </cell>
          <cell r="B1138" t="str">
            <v>Fornecimento e instalação de poste circular cônico para luminária externa em tubo de aço pintado com zarcão sem janela fixado em base de concreto diâm.da ext. 58mm tipo reto com altura e base de fixação de 5320mm / 1000mm</v>
          </cell>
          <cell r="C1138" t="str">
            <v>UN</v>
          </cell>
          <cell r="D1138">
            <v>1</v>
          </cell>
          <cell r="E1138">
            <v>206.5027</v>
          </cell>
          <cell r="F1138">
            <v>206.5</v>
          </cell>
        </row>
        <row r="1139">
          <cell r="A1139" t="str">
            <v>001.17.05380</v>
          </cell>
          <cell r="B1139" t="str">
            <v>Fornecimento e instalação de poste circular cônico para luminária externa em tubo de aço pintado com zarcão sem janela fixado em base de concreto diâm.da ext. 58mm tipo reto com altura e base de fixação de 6220mm / 1100mm</v>
          </cell>
          <cell r="C1139" t="str">
            <v>UN</v>
          </cell>
          <cell r="D1139">
            <v>1</v>
          </cell>
          <cell r="E1139">
            <v>256.50450000000001</v>
          </cell>
          <cell r="F1139">
            <v>256.5</v>
          </cell>
        </row>
        <row r="1140">
          <cell r="A1140" t="str">
            <v>001.17.05400</v>
          </cell>
          <cell r="B1140" t="str">
            <v>Fornecimento e instalação de poste circular cônico para luminária externa em tubo de aço pintado com zarcão sem janela fixado em base de concreto diâm.da ext. 58mm tipo reto com altura e base de fixação de 8180mm / 1300mm</v>
          </cell>
          <cell r="C1140" t="str">
            <v>UN</v>
          </cell>
          <cell r="D1140">
            <v>1</v>
          </cell>
          <cell r="E1140">
            <v>360.40010000000001</v>
          </cell>
          <cell r="F1140">
            <v>360.4</v>
          </cell>
        </row>
        <row r="1141">
          <cell r="A1141" t="str">
            <v>001.17.05420</v>
          </cell>
          <cell r="B1141" t="str">
            <v>Fornecimento e instalação de poste circular cônico para luminária externa em tubo de aço pintado com zarcão sem janela fixado em base de concreto diâm.da ext. 58mm tipo reto com altura e base de fixação de 10140mm / 1500mm</v>
          </cell>
          <cell r="C1141" t="str">
            <v>UN</v>
          </cell>
          <cell r="D1141">
            <v>1</v>
          </cell>
          <cell r="E1141">
            <v>440.47579999999999</v>
          </cell>
          <cell r="F1141">
            <v>440.47</v>
          </cell>
        </row>
        <row r="1142">
          <cell r="A1142" t="str">
            <v>001.17.05440</v>
          </cell>
          <cell r="B1142" t="str">
            <v>Fornecimento e instalação de poste circular cônico para luminária externa em tubo de aço pintado com zarcão sem janela fixado em base de concreto diâm.da ext. 58mm tipo curvo com altura e base de fixação de 6220mm / 1250mm</v>
          </cell>
          <cell r="C1142" t="str">
            <v>UN</v>
          </cell>
          <cell r="D1142">
            <v>1</v>
          </cell>
          <cell r="E1142">
            <v>260.82900000000001</v>
          </cell>
          <cell r="F1142">
            <v>260.82</v>
          </cell>
        </row>
        <row r="1143">
          <cell r="A1143" t="str">
            <v>001.17.05460</v>
          </cell>
          <cell r="B1143" t="str">
            <v>Fornecimento e instalação de poste circular cônico para luminária externa em tubo de aço pintado com zarcão sem janela fixado em base de concreto diâm.da ext. 58mm tipo curvo com altura e base de fixação de 7280mm / 1350mm</v>
          </cell>
          <cell r="C1143" t="str">
            <v>UN</v>
          </cell>
          <cell r="D1143">
            <v>1</v>
          </cell>
          <cell r="E1143">
            <v>304.5421</v>
          </cell>
          <cell r="F1143">
            <v>304.54000000000002</v>
          </cell>
        </row>
        <row r="1144">
          <cell r="A1144" t="str">
            <v>001.17.05480</v>
          </cell>
          <cell r="B1144" t="str">
            <v>Fornecimento e instalação de poste circular cônico para luminária externa em tubo de aço pintado com zarcão sem janela fixado em base de concreto diâm.da ext. 58mm tipo curvo com altura e base de fixação de 9240mm / 1550mm</v>
          </cell>
          <cell r="C1144" t="str">
            <v>UN</v>
          </cell>
          <cell r="D1144">
            <v>1</v>
          </cell>
          <cell r="E1144">
            <v>391.04</v>
          </cell>
          <cell r="F1144">
            <v>391.04</v>
          </cell>
        </row>
        <row r="1145">
          <cell r="A1145" t="str">
            <v>001.17.05500</v>
          </cell>
          <cell r="B1145" t="str">
            <v>Fornecimento e instalação de poste circular cônico para luminária externa em tubo de aço pintado com zarcão sem janela fixado em base de concreto diâm.da ext. 58mm tipo curvo com altura e base de fixação de 10140mm / 1650mm</v>
          </cell>
          <cell r="C1145" t="str">
            <v>UN</v>
          </cell>
          <cell r="D1145">
            <v>1</v>
          </cell>
          <cell r="E1145">
            <v>438.24590000000001</v>
          </cell>
          <cell r="F1145">
            <v>438.24</v>
          </cell>
        </row>
        <row r="1146">
          <cell r="A1146" t="str">
            <v>001.17.05520</v>
          </cell>
          <cell r="B1146" t="str">
            <v>Fornecimento e instalação de poste circular cônico para luminária externa em tubo de aço pintado com zarcão sem janela fixado em base de concreto diâm.da ext. 58mm tipo duplo curvo com parte superior desmont  c/ altura e base de fixação de 6220mm / 1250</v>
          </cell>
          <cell r="C1146" t="str">
            <v>UN</v>
          </cell>
          <cell r="D1146">
            <v>1</v>
          </cell>
          <cell r="E1146">
            <v>311.42910000000001</v>
          </cell>
          <cell r="F1146">
            <v>311.42</v>
          </cell>
        </row>
        <row r="1147">
          <cell r="A1147" t="str">
            <v>001.17.05540</v>
          </cell>
          <cell r="B1147"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147" t="str">
            <v>UN</v>
          </cell>
          <cell r="D1147">
            <v>1</v>
          </cell>
          <cell r="E1147">
            <v>353.93290000000002</v>
          </cell>
          <cell r="F1147">
            <v>353.93</v>
          </cell>
        </row>
        <row r="1148">
          <cell r="A1148" t="str">
            <v>001.17.05560</v>
          </cell>
          <cell r="B1148" t="str">
            <v>Fornecimento e instalação de poste circular cônico para luminária externa em tubo de aço pintado com zarcão sem janela fixado em base de concreto diâm.da ext. 58mm tipo duplo curvo c/ parte superior desmont. c/ altura e base de fixação de 9240mm / 1550m</v>
          </cell>
          <cell r="C1148" t="str">
            <v>UN</v>
          </cell>
          <cell r="D1148">
            <v>1</v>
          </cell>
          <cell r="E1148">
            <v>441.6508</v>
          </cell>
          <cell r="F1148">
            <v>441.65</v>
          </cell>
        </row>
        <row r="1149">
          <cell r="A1149" t="str">
            <v>001.17.05580</v>
          </cell>
          <cell r="B1149" t="str">
            <v>Fornecimento e instalação de poste circular cônico para luminária externa em tubo de aço pintado com zarcão sem janela fixado em base de concreto diâm.da ext. 58mm tipo duplo curvo c/ parte superior desmont c/ altura  e base de fixação de 10140mm / 1650</v>
          </cell>
          <cell r="C1149" t="str">
            <v>UN</v>
          </cell>
          <cell r="D1149">
            <v>1</v>
          </cell>
          <cell r="E1149">
            <v>485.83679999999998</v>
          </cell>
          <cell r="F1149">
            <v>485.83</v>
          </cell>
        </row>
        <row r="1150">
          <cell r="A1150" t="str">
            <v>001.17.05600</v>
          </cell>
          <cell r="B1150" t="str">
            <v>Fornecimento e instalação de tomada tipo universal de 10a/250v com espelho para embutir com caixa metalica 4"x2"</v>
          </cell>
          <cell r="C1150" t="str">
            <v>CJ</v>
          </cell>
          <cell r="D1150">
            <v>1</v>
          </cell>
          <cell r="E1150">
            <v>6.9051</v>
          </cell>
          <cell r="F1150">
            <v>6.9</v>
          </cell>
        </row>
        <row r="1151">
          <cell r="A1151" t="str">
            <v>001.17.05620</v>
          </cell>
          <cell r="B1151" t="str">
            <v>Fornecimento e instalação de tomada tipo universal de 10a/250v com espelho para embutir sem caixa metalica 4"x2"</v>
          </cell>
          <cell r="C1151" t="str">
            <v>UN</v>
          </cell>
          <cell r="D1151">
            <v>1</v>
          </cell>
          <cell r="E1151">
            <v>3.1496</v>
          </cell>
          <cell r="F1151">
            <v>3.14</v>
          </cell>
        </row>
        <row r="1152">
          <cell r="A1152" t="str">
            <v>001.17.05640</v>
          </cell>
          <cell r="B1152" t="str">
            <v>Fornecimento e instalação de tomada de força tipo universal bipolar c/ polo terra p/20a/250v com espelho para embutir com caixa metalica 4"x2"</v>
          </cell>
          <cell r="C1152" t="str">
            <v>CJ</v>
          </cell>
          <cell r="D1152">
            <v>1</v>
          </cell>
          <cell r="E1152">
            <v>10.174099999999999</v>
          </cell>
          <cell r="F1152">
            <v>10.17</v>
          </cell>
        </row>
        <row r="1153">
          <cell r="A1153" t="str">
            <v>001.17.05660</v>
          </cell>
          <cell r="B1153" t="str">
            <v>Fornecimento e instalação de tomada de força tipo universal bipolar c/ polo terra p/20a/250v com espelho para embutir sem caixa metalica 4"x2"</v>
          </cell>
          <cell r="C1153" t="str">
            <v>UN</v>
          </cell>
          <cell r="D1153">
            <v>1</v>
          </cell>
          <cell r="E1153">
            <v>8.1186000000000007</v>
          </cell>
          <cell r="F1153">
            <v>8.11</v>
          </cell>
        </row>
        <row r="1154">
          <cell r="A1154" t="str">
            <v>001.17.05680</v>
          </cell>
          <cell r="B1154" t="str">
            <v>Fornecimento e instalação de tomada de força tripolar c/ polo terra para 30a/380v c/ espelho para embutir com caixa metálica 4"x2"</v>
          </cell>
          <cell r="C1154" t="str">
            <v>CJ</v>
          </cell>
          <cell r="D1154">
            <v>1</v>
          </cell>
          <cell r="E1154">
            <v>10.542899999999999</v>
          </cell>
          <cell r="F1154">
            <v>10.54</v>
          </cell>
        </row>
        <row r="1155">
          <cell r="A1155" t="str">
            <v>001.17.05700</v>
          </cell>
          <cell r="B1155" t="str">
            <v>Fornecimento e instalação de tomada de força tripolar c/ polo terra para 30a/380v c/ espelho para embutir sem caixa metálica 4"x2"</v>
          </cell>
          <cell r="C1155" t="str">
            <v>UN</v>
          </cell>
          <cell r="D1155">
            <v>1</v>
          </cell>
          <cell r="E1155">
            <v>8.4876000000000005</v>
          </cell>
          <cell r="F1155">
            <v>8.48</v>
          </cell>
        </row>
        <row r="1156">
          <cell r="A1156" t="str">
            <v>001.17.05720</v>
          </cell>
          <cell r="B1156" t="str">
            <v>Fornecimento e instalação de tomada de piso com tampa em liga de latão e caixa de ligação em liga de alumínio fundido de 4" x 2" tipo universal de 10a/250v</v>
          </cell>
          <cell r="C1156" t="str">
            <v>CJ</v>
          </cell>
          <cell r="D1156">
            <v>1</v>
          </cell>
          <cell r="E1156">
            <v>22.085100000000001</v>
          </cell>
          <cell r="F1156">
            <v>22.08</v>
          </cell>
        </row>
        <row r="1157">
          <cell r="A1157" t="str">
            <v>001.17.05740</v>
          </cell>
          <cell r="B1157" t="str">
            <v>Fornecimento e instalação de tomada de piso com tampa em liga de latão e caixa de ligação em liga de alumínio fundido de 4" x 2" tipo bipolar mais polo terra de 30a/250v</v>
          </cell>
          <cell r="C1157" t="str">
            <v>CJ</v>
          </cell>
          <cell r="D1157">
            <v>1</v>
          </cell>
          <cell r="E1157">
            <v>25.354099999999999</v>
          </cell>
          <cell r="F1157">
            <v>25.35</v>
          </cell>
        </row>
        <row r="1158">
          <cell r="A1158" t="str">
            <v>001.17.05760</v>
          </cell>
          <cell r="B1158" t="str">
            <v>Fornecimento e instalação de tomada de piso com tampa em liga de latão e caixa de ligação em liga de alumínio fundido de 4" x 2" tipo tripolar mais polo terra de 30/380v</v>
          </cell>
          <cell r="C1158" t="str">
            <v>CJ</v>
          </cell>
          <cell r="D1158">
            <v>1</v>
          </cell>
          <cell r="E1158">
            <v>25.722899999999999</v>
          </cell>
          <cell r="F1158">
            <v>25.72</v>
          </cell>
        </row>
        <row r="1159">
          <cell r="A1159" t="str">
            <v>001.17.05780</v>
          </cell>
          <cell r="B1159" t="str">
            <v>Fornecimento e instalação de tomada para telefone padrão telebrás c/ espelho p/ embutir com caixa metálica 4" x 2"</v>
          </cell>
          <cell r="C1159" t="str">
            <v>CJ</v>
          </cell>
          <cell r="D1159">
            <v>1</v>
          </cell>
          <cell r="E1159">
            <v>11.5929</v>
          </cell>
          <cell r="F1159">
            <v>11.59</v>
          </cell>
        </row>
        <row r="1160">
          <cell r="A1160" t="str">
            <v>001.17.05800</v>
          </cell>
          <cell r="B1160" t="str">
            <v>Fornecimento e instalação de tomada para telefone padrão telebrás c/ espelho p/ embutir sem caixa metálica 4" x 2"</v>
          </cell>
          <cell r="C1160" t="str">
            <v>UN</v>
          </cell>
          <cell r="D1160">
            <v>1</v>
          </cell>
          <cell r="E1160">
            <v>9.5375999999999994</v>
          </cell>
          <cell r="F1160">
            <v>9.5299999999999994</v>
          </cell>
        </row>
        <row r="1161">
          <cell r="A1161" t="str">
            <v>001.17.05820</v>
          </cell>
          <cell r="B1161" t="str">
            <v>Fornecimento e instalação de tomada para telefone padrão telebrás c/ espelho p/ embutir sem caixa metálica 4" x 4"</v>
          </cell>
          <cell r="C1161" t="str">
            <v>CJ</v>
          </cell>
          <cell r="D1161">
            <v>1</v>
          </cell>
          <cell r="E1161">
            <v>12.1629</v>
          </cell>
          <cell r="F1161">
            <v>12.16</v>
          </cell>
        </row>
        <row r="1162">
          <cell r="A1162" t="str">
            <v>001.17.05840</v>
          </cell>
          <cell r="B1162" t="str">
            <v>Fornecimento e instalação de tomada de piso p/ telefone padrão telebrás c/ espelho e tampa em liga de latão montada em caixa de liga de alumínio 4" x 2"</v>
          </cell>
          <cell r="C1162" t="str">
            <v>CJ</v>
          </cell>
          <cell r="D1162">
            <v>1</v>
          </cell>
          <cell r="E1162">
            <v>26.7729</v>
          </cell>
          <cell r="F1162">
            <v>26.77</v>
          </cell>
        </row>
        <row r="1163">
          <cell r="A1163" t="str">
            <v>001.17.05860</v>
          </cell>
          <cell r="B1163" t="str">
            <v>Fornecimento e instalação de interruptor e tomada tipo universal de 10a/250v para embutir e com espelho com 01 interruptor e 01 tomada c/caixa metálica 4" x  2"</v>
          </cell>
          <cell r="C1163" t="str">
            <v>CJ</v>
          </cell>
          <cell r="D1163">
            <v>1</v>
          </cell>
          <cell r="E1163">
            <v>14.9429</v>
          </cell>
          <cell r="F1163">
            <v>14.94</v>
          </cell>
        </row>
        <row r="1164">
          <cell r="A1164" t="str">
            <v>001.17.05880</v>
          </cell>
          <cell r="B1164" t="str">
            <v>Fornecimento e instalação de interruptor e tomada tipo universal de 10a/250v para embutir e com espelho com 01 interruptor e 01 tomada s/caixa metálica 4" x  2"</v>
          </cell>
          <cell r="C1164" t="str">
            <v>CJ</v>
          </cell>
          <cell r="D1164">
            <v>1</v>
          </cell>
          <cell r="E1164">
            <v>15.807</v>
          </cell>
          <cell r="F1164">
            <v>15.8</v>
          </cell>
        </row>
        <row r="1165">
          <cell r="A1165" t="str">
            <v>001.17.05900</v>
          </cell>
          <cell r="B1165" t="str">
            <v>Fornecimento e instalação de interruptor e tomada tipo universal de 10a/250v para embutir e com espelho com 02 interruptores e 01 tomada c/caixa metálica 4" x  2"</v>
          </cell>
          <cell r="C1165" t="str">
            <v>CJ</v>
          </cell>
          <cell r="D1165">
            <v>1</v>
          </cell>
          <cell r="E1165">
            <v>15.7509</v>
          </cell>
          <cell r="F1165">
            <v>15.75</v>
          </cell>
        </row>
        <row r="1166">
          <cell r="A1166" t="str">
            <v>001.17.05920</v>
          </cell>
          <cell r="B1166" t="str">
            <v>Fornecimento e instalação de interruptor e tomada tipo universal de 10a/250v para embutir e com espelho com 02 interruptores e 01 tomada s/caixa metálica 4" x  2"</v>
          </cell>
          <cell r="C1166" t="str">
            <v>CJ</v>
          </cell>
          <cell r="D1166">
            <v>1</v>
          </cell>
          <cell r="E1166">
            <v>13.695399999999999</v>
          </cell>
          <cell r="F1166">
            <v>13.69</v>
          </cell>
        </row>
        <row r="1167">
          <cell r="A1167" t="str">
            <v>001.17.05940</v>
          </cell>
          <cell r="B1167" t="str">
            <v>Fornecimento e instalação de conjunto arstrop com tomada bipolar mais polo terra e disjuntor termomagnético unipolar de até 30a/250v para embutir em caixa metálica de 4" x 4" x 2"</v>
          </cell>
          <cell r="C1167" t="str">
            <v>CJ</v>
          </cell>
          <cell r="D1167">
            <v>1</v>
          </cell>
          <cell r="E1167">
            <v>45.677399999999999</v>
          </cell>
          <cell r="F1167">
            <v>45.67</v>
          </cell>
        </row>
        <row r="1168">
          <cell r="A1168" t="str">
            <v>001.17.05960</v>
          </cell>
          <cell r="B1168" t="str">
            <v>Fornecimento e instalação de interruptor de uma tecla simples tipo universal de 10a/250v com espelho para embutir com caixa metálica 4"x2"</v>
          </cell>
          <cell r="C1168" t="str">
            <v>CJ</v>
          </cell>
          <cell r="D1168">
            <v>1</v>
          </cell>
          <cell r="E1168">
            <v>7.7050999999999998</v>
          </cell>
          <cell r="F1168">
            <v>7.7</v>
          </cell>
        </row>
        <row r="1169">
          <cell r="A1169" t="str">
            <v>001.17.05980</v>
          </cell>
          <cell r="B1169" t="str">
            <v>Fornecimento e instalação de interruptor de uma tecla simples tipo universal de 10a/250v com espelho para embutir sem caixa metálica 4"x2"</v>
          </cell>
          <cell r="C1169" t="str">
            <v>UN</v>
          </cell>
          <cell r="D1169">
            <v>1</v>
          </cell>
          <cell r="E1169">
            <v>5.6496000000000004</v>
          </cell>
          <cell r="F1169">
            <v>5.64</v>
          </cell>
        </row>
        <row r="1170">
          <cell r="A1170" t="str">
            <v>001.17.06000</v>
          </cell>
          <cell r="B1170" t="str">
            <v>Fornecimento e instalação de interruptor 02 teclas simples tipo universal de 10a/250v com espelho para embutir com caixa metalica 4"x2"</v>
          </cell>
          <cell r="C1170" t="str">
            <v>CJ</v>
          </cell>
          <cell r="D1170">
            <v>1</v>
          </cell>
          <cell r="E1170">
            <v>8.8928999999999991</v>
          </cell>
          <cell r="F1170">
            <v>8.89</v>
          </cell>
        </row>
        <row r="1171">
          <cell r="A1171" t="str">
            <v>001.17.06020</v>
          </cell>
          <cell r="B1171" t="str">
            <v>Fornecimento e instalação de interruptor 02 teclas simples tipo universal de 10a/250v com espelho para embutir sem caixa metalica 4"x2"</v>
          </cell>
          <cell r="C1171" t="str">
            <v>UN</v>
          </cell>
          <cell r="D1171">
            <v>1</v>
          </cell>
          <cell r="E1171">
            <v>6.8376000000000001</v>
          </cell>
          <cell r="F1171">
            <v>6.83</v>
          </cell>
        </row>
        <row r="1172">
          <cell r="A1172" t="str">
            <v>001.17.06040</v>
          </cell>
          <cell r="B1172" t="str">
            <v>Fornecimento e instalação de interruptor 03 teclas simples tipo universal de 10a/250v com espelho para embutir com caixa metálica 4"x2"</v>
          </cell>
          <cell r="C1172" t="str">
            <v>CJ</v>
          </cell>
          <cell r="D1172">
            <v>1</v>
          </cell>
          <cell r="E1172">
            <v>12.6309</v>
          </cell>
          <cell r="F1172">
            <v>12.63</v>
          </cell>
        </row>
        <row r="1173">
          <cell r="A1173" t="str">
            <v>001.17.06060</v>
          </cell>
          <cell r="B1173" t="str">
            <v>Fornecimento e instalação de interruptor 03 teclas simples tipo universal de 10a/250v sem espelho para embutir com caixa metálica 4"x2"</v>
          </cell>
          <cell r="C1173" t="str">
            <v>UN</v>
          </cell>
          <cell r="D1173">
            <v>1</v>
          </cell>
          <cell r="E1173">
            <v>13.375400000000001</v>
          </cell>
          <cell r="F1173">
            <v>13.37</v>
          </cell>
        </row>
        <row r="1174">
          <cell r="A1174" t="str">
            <v>001.17.06080</v>
          </cell>
          <cell r="B1174" t="str">
            <v>Fornecimento e instalação  de interruptor tipo paralelo (three way) de uma tecla de 10a/250v com espelho para embutir com caixa metálica 4"x2"</v>
          </cell>
          <cell r="C1174" t="str">
            <v>CJ</v>
          </cell>
          <cell r="D1174">
            <v>1</v>
          </cell>
          <cell r="E1174">
            <v>9.3240999999999996</v>
          </cell>
          <cell r="F1174">
            <v>9.32</v>
          </cell>
        </row>
        <row r="1175">
          <cell r="A1175" t="str">
            <v>001.17.06100</v>
          </cell>
          <cell r="B1175" t="str">
            <v>Fornecimento e instalação  de interruptor tipo paralelo (three way) de uma tecla de 10a/250v com espelho para embutir sem caixa metálica 4"x2"</v>
          </cell>
          <cell r="C1175" t="str">
            <v>UN</v>
          </cell>
          <cell r="D1175">
            <v>1</v>
          </cell>
          <cell r="E1175">
            <v>7.2686000000000002</v>
          </cell>
          <cell r="F1175">
            <v>7.26</v>
          </cell>
        </row>
        <row r="1176">
          <cell r="A1176" t="str">
            <v>001.17.06120</v>
          </cell>
          <cell r="B1176" t="str">
            <v>Fornecimento e instalação de pulsador para campainha de 2a/250v com espelho para embutir com caixa metálica 4"x2"</v>
          </cell>
          <cell r="C1176" t="str">
            <v>CJ</v>
          </cell>
          <cell r="D1176">
            <v>1</v>
          </cell>
          <cell r="E1176">
            <v>8.4050999999999991</v>
          </cell>
          <cell r="F1176">
            <v>8.4</v>
          </cell>
        </row>
        <row r="1177">
          <cell r="A1177" t="str">
            <v>001.17.06140</v>
          </cell>
          <cell r="B1177" t="str">
            <v>Fornecimento e instalação de puslador para campainha de 2a/250v com espelho para embutir sem caixa metalica 4"x2"</v>
          </cell>
          <cell r="C1177" t="str">
            <v>UN</v>
          </cell>
          <cell r="D1177">
            <v>1</v>
          </cell>
          <cell r="E1177">
            <v>6.3495999999999997</v>
          </cell>
          <cell r="F1177">
            <v>6.34</v>
          </cell>
        </row>
        <row r="1178">
          <cell r="A1178" t="str">
            <v>001.17.06160</v>
          </cell>
          <cell r="B1178" t="str">
            <v>Fornecimento e instalação de pulsador para minuteria de 2a/250v com espelho para embutir sem caixa metálica 4"x2"</v>
          </cell>
          <cell r="C1178" t="str">
            <v>UN</v>
          </cell>
          <cell r="D1178">
            <v>1</v>
          </cell>
          <cell r="E1178">
            <v>6.3495999999999997</v>
          </cell>
          <cell r="F1178">
            <v>6.34</v>
          </cell>
        </row>
        <row r="1179">
          <cell r="A1179" t="str">
            <v>001.17.06180</v>
          </cell>
          <cell r="B1179" t="str">
            <v>Fornecimento e instalação de campainha de timbre tipo residencial 50/60hz para embutir com caixa metálica 4"x2"</v>
          </cell>
          <cell r="C1179" t="str">
            <v>CJ</v>
          </cell>
          <cell r="D1179">
            <v>1</v>
          </cell>
          <cell r="E1179">
            <v>17.524100000000001</v>
          </cell>
          <cell r="F1179">
            <v>17.52</v>
          </cell>
        </row>
        <row r="1180">
          <cell r="A1180" t="str">
            <v>001.17.06200</v>
          </cell>
          <cell r="B1180" t="str">
            <v>Fornecimento e instalação de campainha de timbre tipo residencial 50/60hz para embutir sem caixa metálica 4"x2"</v>
          </cell>
          <cell r="C1180" t="str">
            <v>UN</v>
          </cell>
          <cell r="D1180">
            <v>1</v>
          </cell>
          <cell r="E1180">
            <v>15.4686</v>
          </cell>
          <cell r="F1180">
            <v>15.46</v>
          </cell>
        </row>
        <row r="1181">
          <cell r="A1181" t="str">
            <v>001.17.06220</v>
          </cell>
          <cell r="B1181" t="str">
            <v>Fornecimento e instalação de campainha de alta potência 50/60hz 110 v com timbre de diâm. 150.00mm 100db</v>
          </cell>
          <cell r="C1181" t="str">
            <v>UN</v>
          </cell>
          <cell r="D1181">
            <v>1</v>
          </cell>
          <cell r="E1181">
            <v>160.1421</v>
          </cell>
          <cell r="F1181">
            <v>160.13999999999999</v>
          </cell>
        </row>
        <row r="1182">
          <cell r="A1182" t="str">
            <v>001.17.06240</v>
          </cell>
          <cell r="B1182" t="str">
            <v>Fornecimento e instalação de campainha de alta potência 50/60hz 110 v com timbre de diâm. 250.00mm 104db</v>
          </cell>
          <cell r="C1182" t="str">
            <v>UN</v>
          </cell>
          <cell r="D1182">
            <v>1</v>
          </cell>
          <cell r="E1182">
            <v>217.1421</v>
          </cell>
          <cell r="F1182">
            <v>217.14</v>
          </cell>
        </row>
        <row r="1183">
          <cell r="A1183" t="str">
            <v>001.17.06260</v>
          </cell>
          <cell r="B1183" t="str">
            <v>Fornecimento e instalação de ventilador de teto c/rot em sentido dir/inverso c/4 pas 60hz 110v c/ interuptor tipo reostado p/2 setores e com capacitor</v>
          </cell>
          <cell r="C1183" t="str">
            <v>CJ</v>
          </cell>
          <cell r="D1183">
            <v>1</v>
          </cell>
          <cell r="E1183">
            <v>206.05510000000001</v>
          </cell>
          <cell r="F1183">
            <v>206.05</v>
          </cell>
        </row>
        <row r="1184">
          <cell r="A1184" t="str">
            <v>001.17.06280</v>
          </cell>
          <cell r="B1184" t="str">
            <v>Fornecimento e instalação de ventilador de teto modelo comercial com pas metálica,monofásico e reversível inclusíve interruptor</v>
          </cell>
          <cell r="C1184" t="str">
            <v>UN</v>
          </cell>
          <cell r="D1184">
            <v>1</v>
          </cell>
          <cell r="E1184">
            <v>82.255099999999999</v>
          </cell>
          <cell r="F1184">
            <v>82.25</v>
          </cell>
        </row>
        <row r="1185">
          <cell r="A1185" t="str">
            <v>001.17.06300</v>
          </cell>
          <cell r="B1185" t="str">
            <v>Fornecimento e instalação de interruptor para ventilador de teto 110v tipo reostato para 02 setores com capacitor</v>
          </cell>
          <cell r="C1185" t="str">
            <v>UN</v>
          </cell>
          <cell r="D1185">
            <v>1</v>
          </cell>
          <cell r="E1185">
            <v>124.11839999999999</v>
          </cell>
          <cell r="F1185">
            <v>124.11</v>
          </cell>
        </row>
        <row r="1186">
          <cell r="A1186" t="str">
            <v>001.17.06320</v>
          </cell>
          <cell r="B1186" t="str">
            <v>Fornecimento e instalação de espelho ou placa p/ tomadas e interruptores 4" x 2"</v>
          </cell>
          <cell r="C1186" t="str">
            <v>UN</v>
          </cell>
          <cell r="D1186">
            <v>1</v>
          </cell>
          <cell r="E1186">
            <v>1.575</v>
          </cell>
          <cell r="F1186">
            <v>1.57</v>
          </cell>
        </row>
        <row r="1187">
          <cell r="A1187" t="str">
            <v>001.17.06340</v>
          </cell>
          <cell r="B1187" t="str">
            <v>Fornecimento e instalação de espelho ou placa p/ tomadas e interruptores 4" x 4"</v>
          </cell>
          <cell r="C1187" t="str">
            <v>UN</v>
          </cell>
          <cell r="D1187">
            <v>1</v>
          </cell>
          <cell r="E1187">
            <v>2.9049999999999998</v>
          </cell>
          <cell r="F1187">
            <v>2.9</v>
          </cell>
        </row>
        <row r="1188">
          <cell r="A1188" t="str">
            <v>001.17.06360</v>
          </cell>
          <cell r="B1188" t="str">
            <v>Fornecimento e instalação de interruptor tipo paralelo (four-way) de uma tecla  15a/250v com espelho para embutir com caixa metálica 4"x 2"</v>
          </cell>
          <cell r="C1188" t="str">
            <v>UN</v>
          </cell>
          <cell r="D1188">
            <v>1</v>
          </cell>
          <cell r="E1188">
            <v>17.265599999999999</v>
          </cell>
          <cell r="F1188">
            <v>17.260000000000002</v>
          </cell>
        </row>
        <row r="1189">
          <cell r="A1189" t="str">
            <v>001.17.06380</v>
          </cell>
          <cell r="B1189" t="str">
            <v>Fornecimento e instalação de interruptor tipo paralelo (four-way) de uma tecla  15a/250v com espelho para embutir sem caixa metálica 4" x 2"</v>
          </cell>
          <cell r="C1189" t="str">
            <v>UN</v>
          </cell>
          <cell r="D1189">
            <v>1</v>
          </cell>
          <cell r="E1189">
            <v>15.2103</v>
          </cell>
          <cell r="F1189">
            <v>15.21</v>
          </cell>
        </row>
        <row r="1190">
          <cell r="A1190" t="str">
            <v>001.17.06400</v>
          </cell>
          <cell r="B1190" t="str">
            <v>Fornecimento e instalação de interruptor bipolar 25a/250v com espelho para embutir com caixa metálica 4" x 2"</v>
          </cell>
          <cell r="C1190" t="str">
            <v>CJ</v>
          </cell>
          <cell r="D1190">
            <v>1</v>
          </cell>
          <cell r="E1190">
            <v>15.5129</v>
          </cell>
          <cell r="F1190">
            <v>15.51</v>
          </cell>
        </row>
        <row r="1191">
          <cell r="A1191" t="str">
            <v>001.17.06420</v>
          </cell>
          <cell r="B1191" t="str">
            <v>Fornecimento e instalação de interruptor bipolar 25a/250v com espelho para embutir sem caixa metálica 4" x 2"</v>
          </cell>
          <cell r="C1191" t="str">
            <v>UN</v>
          </cell>
          <cell r="D1191">
            <v>1</v>
          </cell>
          <cell r="E1191">
            <v>13.457599999999999</v>
          </cell>
          <cell r="F1191">
            <v>13.45</v>
          </cell>
        </row>
        <row r="1192">
          <cell r="A1192" t="str">
            <v>001.17.06440</v>
          </cell>
          <cell r="B1192" t="str">
            <v>Fornecimento e instalação de interruptor tipo paralelo (three way) de duas teclas de 10a/250v com espelho p/ embutir com caixa metálica 4"x2"</v>
          </cell>
          <cell r="C1192" t="str">
            <v>CJ</v>
          </cell>
          <cell r="D1192">
            <v>1</v>
          </cell>
          <cell r="E1192">
            <v>12.8809</v>
          </cell>
          <cell r="F1192">
            <v>12.88</v>
          </cell>
        </row>
        <row r="1193">
          <cell r="A1193" t="str">
            <v>001.17.06460</v>
          </cell>
          <cell r="B1193" t="str">
            <v>Fornecimento e instalação de interruptor tipo paralelo (three way) de duas teclas de 10a/250v com espelho p/ embutir sem caixa metálica 4"x2"</v>
          </cell>
          <cell r="C1193" t="str">
            <v>UN</v>
          </cell>
          <cell r="D1193">
            <v>1</v>
          </cell>
          <cell r="E1193">
            <v>9.1875999999999998</v>
          </cell>
          <cell r="F1193">
            <v>9.18</v>
          </cell>
        </row>
        <row r="1194">
          <cell r="A1194" t="str">
            <v>001.17.06480</v>
          </cell>
          <cell r="B1194" t="str">
            <v>Fornecimento e instalação de tomada de corrente monofásica c/03 pinos (fase,neutro e terra) de 10a/250v com caixa metalica 4"x2"</v>
          </cell>
          <cell r="C1194" t="str">
            <v>UN</v>
          </cell>
          <cell r="D1194">
            <v>1</v>
          </cell>
          <cell r="E1194">
            <v>10.174099999999999</v>
          </cell>
          <cell r="F1194">
            <v>10.17</v>
          </cell>
        </row>
        <row r="1195">
          <cell r="A1195" t="str">
            <v>001.17.06500</v>
          </cell>
          <cell r="B1195" t="str">
            <v>Fornecimento e instalação de tomada de corrente monofásica c/03 pinos (fase,neutro e terra) de 10a/250v sem caixa metalica 4"x2"</v>
          </cell>
          <cell r="C1195" t="str">
            <v>UN</v>
          </cell>
          <cell r="D1195">
            <v>1</v>
          </cell>
          <cell r="E1195">
            <v>8.1186000000000007</v>
          </cell>
          <cell r="F1195">
            <v>8.11</v>
          </cell>
        </row>
        <row r="1196">
          <cell r="A1196" t="str">
            <v>001.17.06520</v>
          </cell>
          <cell r="B1196" t="str">
            <v>Fornecimento e instalação de tomada especial para informática 15a/250v com espelho para embutir com caixa metalica 4" x 2"</v>
          </cell>
          <cell r="C1196" t="str">
            <v>UN</v>
          </cell>
          <cell r="D1196">
            <v>1</v>
          </cell>
          <cell r="E1196">
            <v>10.9529</v>
          </cell>
          <cell r="F1196">
            <v>10.95</v>
          </cell>
        </row>
        <row r="1197">
          <cell r="A1197" t="str">
            <v>001.17.06540</v>
          </cell>
          <cell r="B1197" t="str">
            <v>Fornecimento e instalação de tomada especial para informática 15a/250v com espelho para embutir sem caixa metálica 4" x 2"</v>
          </cell>
          <cell r="C1197" t="str">
            <v>UN</v>
          </cell>
          <cell r="D1197">
            <v>1</v>
          </cell>
          <cell r="E1197">
            <v>8.8976000000000006</v>
          </cell>
          <cell r="F1197">
            <v>8.89</v>
          </cell>
        </row>
        <row r="1198">
          <cell r="A1198" t="str">
            <v>001.17.06560</v>
          </cell>
          <cell r="B1198" t="str">
            <v>Fornecimento e instalação de tomada de corrente para chuveiro elétrico com 02 polos + terra de 20a/250v com caixa metálica 4" x 2"</v>
          </cell>
          <cell r="C1198" t="str">
            <v>CJ</v>
          </cell>
          <cell r="D1198">
            <v>1</v>
          </cell>
          <cell r="E1198">
            <v>10.174099999999999</v>
          </cell>
          <cell r="F1198">
            <v>10.17</v>
          </cell>
        </row>
        <row r="1199">
          <cell r="A1199" t="str">
            <v>001.17.06580</v>
          </cell>
          <cell r="B1199" t="str">
            <v>Fornecimento e instalação de tomada de corrente para chuveiro elétrico com 02 polos + terra de 20a/250v sem caixa metálica 4" x 2"</v>
          </cell>
          <cell r="C1199" t="str">
            <v>UN</v>
          </cell>
          <cell r="D1199">
            <v>1</v>
          </cell>
          <cell r="E1199">
            <v>8.1186000000000007</v>
          </cell>
          <cell r="F1199">
            <v>8.11</v>
          </cell>
        </row>
        <row r="1200">
          <cell r="A1200" t="str">
            <v>001.17.06600</v>
          </cell>
          <cell r="B1200" t="str">
            <v>Fornecimento e insalação de tomada universal tomada tipo universal de 10a/250v de sobrepor</v>
          </cell>
          <cell r="C1200" t="str">
            <v>UN</v>
          </cell>
          <cell r="D1200">
            <v>1</v>
          </cell>
          <cell r="E1200">
            <v>3.1496</v>
          </cell>
          <cell r="F1200">
            <v>3.14</v>
          </cell>
        </row>
        <row r="1201">
          <cell r="A1201" t="str">
            <v>001.17.06620</v>
          </cell>
          <cell r="B1201" t="str">
            <v>Fornecimento e instalação de interruptor de uma tecla simples tipo universal de 10a/250v de sobrepor</v>
          </cell>
          <cell r="C1201" t="str">
            <v>UN</v>
          </cell>
          <cell r="D1201">
            <v>1</v>
          </cell>
          <cell r="E1201">
            <v>3.1496</v>
          </cell>
          <cell r="F1201">
            <v>3.14</v>
          </cell>
        </row>
        <row r="1202">
          <cell r="A1202" t="str">
            <v>001.17.06640</v>
          </cell>
          <cell r="B1202" t="str">
            <v>Fornecimento e instalação de conjunto de um interruptor e uma tomada tipo universal de 10a/250v de sobrepor</v>
          </cell>
          <cell r="C1202" t="str">
            <v>CJ</v>
          </cell>
          <cell r="D1202">
            <v>1</v>
          </cell>
          <cell r="E1202">
            <v>9.9076000000000004</v>
          </cell>
          <cell r="F1202">
            <v>9.9</v>
          </cell>
        </row>
        <row r="1203">
          <cell r="A1203" t="str">
            <v>001.17.06660</v>
          </cell>
          <cell r="B1203" t="str">
            <v>Fornecimento e instalação de interruptor de duas teclas de sobrepor tipo universal 10a-250v</v>
          </cell>
          <cell r="C1203" t="str">
            <v>UN</v>
          </cell>
          <cell r="D1203">
            <v>1</v>
          </cell>
          <cell r="E1203">
            <v>12.079599999999999</v>
          </cell>
          <cell r="F1203">
            <v>12.07</v>
          </cell>
        </row>
        <row r="1204">
          <cell r="A1204" t="str">
            <v>001.17.06680</v>
          </cell>
          <cell r="B1204" t="str">
            <v>Fornecimento e instalação de tomada de lógica (2tomadas rj45) em caixa de alumíinio 4"x4" para piso</v>
          </cell>
          <cell r="C1204" t="str">
            <v>UN</v>
          </cell>
          <cell r="D1204">
            <v>1</v>
          </cell>
          <cell r="E1204">
            <v>50.912100000000002</v>
          </cell>
          <cell r="F1204">
            <v>50.91</v>
          </cell>
        </row>
        <row r="1205">
          <cell r="A1205" t="str">
            <v>001.17.06700</v>
          </cell>
          <cell r="B1205" t="str">
            <v>Fornecimento e instalação de tomada de lógica (2tomadas rj45) em caixa de alumínio 4"x4" embutida na parede</v>
          </cell>
          <cell r="C1205" t="str">
            <v>UN</v>
          </cell>
          <cell r="D1205">
            <v>1</v>
          </cell>
          <cell r="E1205">
            <v>50.912100000000002</v>
          </cell>
          <cell r="F1205">
            <v>50.91</v>
          </cell>
        </row>
        <row r="1206">
          <cell r="A1206" t="str">
            <v>001.17.06720</v>
          </cell>
          <cell r="B1206" t="str">
            <v>Fornecimento e instalação de caixa de alumínio 4"x4" com tampa para piso</v>
          </cell>
          <cell r="C1206" t="str">
            <v>UN</v>
          </cell>
          <cell r="D1206">
            <v>1</v>
          </cell>
          <cell r="E1206">
            <v>22.328399999999998</v>
          </cell>
          <cell r="F1206">
            <v>22.32</v>
          </cell>
        </row>
        <row r="1207">
          <cell r="A1207" t="str">
            <v>001.17.06740</v>
          </cell>
          <cell r="B1207" t="str">
            <v>Fornecimento e instalação de cabo duplast formado por 02 fios de cobre seção 2.00x0.75 mm2, c/ isolamento p/ 750v, com características não propagantes ao fogo</v>
          </cell>
          <cell r="C1207" t="str">
            <v>ML</v>
          </cell>
          <cell r="D1207">
            <v>1</v>
          </cell>
          <cell r="E1207">
            <v>1.5782</v>
          </cell>
          <cell r="F1207">
            <v>1.57</v>
          </cell>
        </row>
        <row r="1208">
          <cell r="A1208" t="str">
            <v>001.17.06760</v>
          </cell>
          <cell r="B1208" t="str">
            <v>Fornecimento e instalação de caixa retangular de ferro c/ furos de 1/2" e 3/4" p/ peça 6 x 4 pol</v>
          </cell>
          <cell r="C1208" t="str">
            <v>UN</v>
          </cell>
          <cell r="D1208">
            <v>1</v>
          </cell>
          <cell r="E1208">
            <v>3.0792000000000002</v>
          </cell>
          <cell r="F1208">
            <v>3.07</v>
          </cell>
        </row>
        <row r="1209">
          <cell r="A1209" t="str">
            <v>001.17.06780</v>
          </cell>
          <cell r="B1209" t="str">
            <v>Fornecimento e instalação de cabo duplast formado por 02 fios de cobre seção 2.00x1.00 mm2, c/ isolamento p/ 750v, com características não propagantes ao fogo</v>
          </cell>
          <cell r="C1209" t="str">
            <v>ML</v>
          </cell>
          <cell r="D1209">
            <v>1</v>
          </cell>
          <cell r="E1209">
            <v>1.5934999999999999</v>
          </cell>
          <cell r="F1209">
            <v>1.59</v>
          </cell>
        </row>
        <row r="1210">
          <cell r="A1210" t="str">
            <v>001.17.06800</v>
          </cell>
          <cell r="B1210" t="str">
            <v>Fornecimento e instalação de caixa retangular de ferro c/ furos de 1/2" e 3/4" p/ peça 4 x 2 pol</v>
          </cell>
          <cell r="C1210" t="str">
            <v>UN</v>
          </cell>
          <cell r="D1210">
            <v>1</v>
          </cell>
          <cell r="E1210">
            <v>2.0552999999999999</v>
          </cell>
          <cell r="F1210">
            <v>2.0499999999999998</v>
          </cell>
        </row>
        <row r="1211">
          <cell r="A1211" t="str">
            <v>001.17.06820</v>
          </cell>
          <cell r="B1211" t="str">
            <v>Fornecimento e instalação de cabo duplast formado por 02 fios de cobre seção 2.00x2.50 mm2,c/ isolamento p/ 750v, com características não propagantes ao fogo</v>
          </cell>
          <cell r="C1211" t="str">
            <v>ML</v>
          </cell>
          <cell r="D1211">
            <v>1</v>
          </cell>
          <cell r="E1211">
            <v>2.1040000000000001</v>
          </cell>
          <cell r="F1211">
            <v>2.1</v>
          </cell>
        </row>
        <row r="1212">
          <cell r="A1212" t="str">
            <v>001.17.06840</v>
          </cell>
          <cell r="B1212" t="str">
            <v>Fornecimento e instalação de cabo duplast formado por 02 fios de cobre seção 2.00x1.50 mm2,c/ isolamento p/ 750v, com características não propagantes ao fogo</v>
          </cell>
          <cell r="C1212" t="str">
            <v>ML</v>
          </cell>
          <cell r="D1212">
            <v>1</v>
          </cell>
          <cell r="E1212">
            <v>2.7679</v>
          </cell>
          <cell r="F1212">
            <v>2.76</v>
          </cell>
        </row>
        <row r="1213">
          <cell r="A1213" t="str">
            <v>001.17.06860</v>
          </cell>
          <cell r="B1213" t="str">
            <v>Fornecimento e instalação de cabo duplast formado por 02 fios de cobre seção 2.00x4.00 mm2,c/ isolamento p/ 750v, com características não propagantes ao fogo</v>
          </cell>
          <cell r="C1213" t="str">
            <v>ML</v>
          </cell>
          <cell r="D1213">
            <v>1</v>
          </cell>
          <cell r="E1213">
            <v>4.0027999999999997</v>
          </cell>
          <cell r="F1213">
            <v>4</v>
          </cell>
        </row>
        <row r="1214">
          <cell r="A1214" t="str">
            <v>001.17.06880</v>
          </cell>
          <cell r="B1214" t="str">
            <v>Fornecimento e instalação de cabo duplast formado por 02 fios de cobre seção 2.00x6.00 mm2,c/ isolamento p/ 750v, com características não propagantes ao fogo</v>
          </cell>
          <cell r="C1214" t="str">
            <v>ML</v>
          </cell>
          <cell r="D1214">
            <v>1</v>
          </cell>
          <cell r="E1214">
            <v>5.6976000000000004</v>
          </cell>
          <cell r="F1214">
            <v>5.69</v>
          </cell>
        </row>
        <row r="1215">
          <cell r="A1215" t="str">
            <v>001.17.06900</v>
          </cell>
          <cell r="B1215" t="str">
            <v>Fornecimento e instalação de cabo duplast formado por 02 fios de cobre seção 2.00x10.00 mm2,c/ isolamento p/ 750v, com características não propagantes ao fogo</v>
          </cell>
          <cell r="C1215" t="str">
            <v>ML</v>
          </cell>
          <cell r="D1215">
            <v>1</v>
          </cell>
          <cell r="E1215">
            <v>8.7065999999999999</v>
          </cell>
          <cell r="F1215">
            <v>8.6999999999999993</v>
          </cell>
        </row>
        <row r="1216">
          <cell r="A1216" t="str">
            <v>001.17.06920</v>
          </cell>
          <cell r="B1216" t="str">
            <v>Fornecimento e instalação de cabo duplast formado por 02 fios de cobre seção 2.00x16.00 mm2,c/ isolamento p/ 750v, com características não propagantes ao fogo</v>
          </cell>
          <cell r="C1216" t="str">
            <v>ML</v>
          </cell>
          <cell r="D1216">
            <v>1</v>
          </cell>
          <cell r="E1216">
            <v>12.6058</v>
          </cell>
          <cell r="F1216">
            <v>12.6</v>
          </cell>
        </row>
        <row r="1217">
          <cell r="A1217" t="str">
            <v>001.17.06940</v>
          </cell>
          <cell r="B1217" t="str">
            <v>Fornecimento e instalação de cabo duplast formado por 02 fios de cobre seção 2.00x25.00 mm2,c/ isolamento p/ 750v, com características não propagantes ao fogo</v>
          </cell>
          <cell r="C1217" t="str">
            <v>ML</v>
          </cell>
          <cell r="D1217">
            <v>1</v>
          </cell>
          <cell r="E1217">
            <v>17.236999999999998</v>
          </cell>
          <cell r="F1217">
            <v>17.23</v>
          </cell>
        </row>
        <row r="1218">
          <cell r="A1218" t="str">
            <v>001.17.06960</v>
          </cell>
          <cell r="B1218" t="str">
            <v>Fornecimento e instalação de caixa quadrada de ferro f/ furos de diâm.1/2" e 3/4" ,  4" x 4"</v>
          </cell>
          <cell r="C1218" t="str">
            <v>UN</v>
          </cell>
          <cell r="D1218">
            <v>1</v>
          </cell>
          <cell r="E1218">
            <v>2.6253000000000002</v>
          </cell>
          <cell r="F1218">
            <v>2.62</v>
          </cell>
        </row>
        <row r="1219">
          <cell r="A1219" t="str">
            <v>001.17.06980</v>
          </cell>
          <cell r="B1219" t="str">
            <v>Fornecimento e instalação de caixa quadrada de ferro f/ furos de diâm.1/2" e 3/4"  3" x 3"</v>
          </cell>
          <cell r="C1219" t="str">
            <v>UN</v>
          </cell>
          <cell r="D1219">
            <v>1</v>
          </cell>
          <cell r="E1219">
            <v>2.5152999999999999</v>
          </cell>
          <cell r="F1219">
            <v>2.5099999999999998</v>
          </cell>
        </row>
        <row r="1220">
          <cell r="A1220" t="str">
            <v>001.17.07000</v>
          </cell>
          <cell r="B1220" t="str">
            <v>Fornecimento e instalação de caixa octogonal de ferro fundo móvel c/ furos de diâm. 1/2" e 3/4"  4" x 4" x 2"</v>
          </cell>
          <cell r="C1220" t="str">
            <v>UN</v>
          </cell>
          <cell r="D1220">
            <v>1</v>
          </cell>
          <cell r="E1220">
            <v>3.0552999999999999</v>
          </cell>
          <cell r="F1220">
            <v>3.05</v>
          </cell>
        </row>
        <row r="1221">
          <cell r="A1221" t="str">
            <v>001.17.07020</v>
          </cell>
          <cell r="B1221" t="str">
            <v>Fornecimento e instalação de caixa octogonal de ferro fundo móvel c/ furos de diâm. 1/2" e 3/4"  3" x 3" x 1 1/2"</v>
          </cell>
          <cell r="C1221" t="str">
            <v>UN</v>
          </cell>
          <cell r="D1221">
            <v>1</v>
          </cell>
          <cell r="E1221">
            <v>3.0552999999999999</v>
          </cell>
          <cell r="F1221">
            <v>3.05</v>
          </cell>
        </row>
        <row r="1222">
          <cell r="A1222" t="str">
            <v>001.17.07040</v>
          </cell>
          <cell r="B1222" t="str">
            <v>Fornecimento e instalação de caixa metálica com tampa parafusada de 20.00x20.00x10.00 cm</v>
          </cell>
          <cell r="C1222" t="str">
            <v>UN</v>
          </cell>
          <cell r="D1222">
            <v>1</v>
          </cell>
          <cell r="E1222">
            <v>24.665900000000001</v>
          </cell>
          <cell r="F1222">
            <v>24.66</v>
          </cell>
        </row>
        <row r="1223">
          <cell r="A1223" t="str">
            <v>001.17.07060</v>
          </cell>
          <cell r="B1223" t="str">
            <v>Fornecimento e instalação de caixa metálica com tampa parafusada de 25.00x25.00x12.00 cm</v>
          </cell>
          <cell r="C1223" t="str">
            <v>UN</v>
          </cell>
          <cell r="D1223">
            <v>1</v>
          </cell>
          <cell r="E1223">
            <v>23.607700000000001</v>
          </cell>
          <cell r="F1223">
            <v>23.6</v>
          </cell>
        </row>
        <row r="1224">
          <cell r="A1224" t="str">
            <v>001.17.07080</v>
          </cell>
          <cell r="B1224" t="str">
            <v>Fornecimento e instalação de caixa metálica com tampa parafusada 30.00x30.00x15.00 cm</v>
          </cell>
          <cell r="C1224" t="str">
            <v>UN</v>
          </cell>
          <cell r="D1224">
            <v>1</v>
          </cell>
          <cell r="E1224">
            <v>41.005099999999999</v>
          </cell>
          <cell r="F1224">
            <v>41</v>
          </cell>
        </row>
        <row r="1225">
          <cell r="A1225" t="str">
            <v>001.17.07100</v>
          </cell>
          <cell r="B1225" t="str">
            <v>Fornecimento e instalação de caixa metálica com tampa parafusada 40.00x40.00x15.00 cm</v>
          </cell>
          <cell r="C1225" t="str">
            <v>UN</v>
          </cell>
          <cell r="D1225">
            <v>1</v>
          </cell>
          <cell r="E1225">
            <v>61.6633</v>
          </cell>
          <cell r="F1225">
            <v>61.66</v>
          </cell>
        </row>
        <row r="1226">
          <cell r="A1226" t="str">
            <v>001.17.07120</v>
          </cell>
          <cell r="B1226" t="str">
            <v>Fornecimento e instalação de caixa metálica com tampa parafusada 50.00x50.00x15.00 cm</v>
          </cell>
          <cell r="C1226" t="str">
            <v>UN</v>
          </cell>
          <cell r="D1226">
            <v>1</v>
          </cell>
          <cell r="E1226">
            <v>77.553299999999993</v>
          </cell>
          <cell r="F1226">
            <v>77.55</v>
          </cell>
        </row>
        <row r="1227">
          <cell r="A1227" t="str">
            <v>001.17.07140</v>
          </cell>
          <cell r="B1227" t="str">
            <v>Execução de caixa de passagem de concreto de 5 cm espessura e tampa de concreto impermeabilizada de 30.00 x 30.00 x 30.00 cm</v>
          </cell>
          <cell r="C1227" t="str">
            <v>CJ</v>
          </cell>
          <cell r="D1227">
            <v>1</v>
          </cell>
          <cell r="E1227">
            <v>26.275600000000001</v>
          </cell>
          <cell r="F1227">
            <v>26.27</v>
          </cell>
        </row>
        <row r="1228">
          <cell r="A1228" t="str">
            <v>001.17.07160</v>
          </cell>
          <cell r="B1228" t="str">
            <v>Execução de caixa de passagem de concreto de 5 cm espessura e tampa de concreto impermeabilizada de 30.00 x 30.00 x 40.00 cm</v>
          </cell>
          <cell r="C1228" t="str">
            <v>CJ</v>
          </cell>
          <cell r="D1228">
            <v>1</v>
          </cell>
          <cell r="E1228">
            <v>32.045699999999997</v>
          </cell>
          <cell r="F1228">
            <v>32.04</v>
          </cell>
        </row>
        <row r="1229">
          <cell r="A1229" t="str">
            <v>001.17.07180</v>
          </cell>
          <cell r="B1229" t="str">
            <v>Execução de caixa de passagem de concreto de 5 cm espessura e tampa de concreto impermeabilizada de 40.00 x 40.00 x 40.00 cm</v>
          </cell>
          <cell r="C1229" t="str">
            <v>CJ</v>
          </cell>
          <cell r="D1229">
            <v>1</v>
          </cell>
          <cell r="E1229">
            <v>44.218000000000004</v>
          </cell>
          <cell r="F1229">
            <v>44.21</v>
          </cell>
        </row>
        <row r="1230">
          <cell r="A1230" t="str">
            <v>001.17.07200</v>
          </cell>
          <cell r="B1230" t="str">
            <v>Execução de caixa de passagem de concreto de 5 cm espessura e tampa de concreto impermeabilizada de 40.00 x 40.00 x 50.00 cm</v>
          </cell>
          <cell r="C1230" t="str">
            <v>CJ</v>
          </cell>
          <cell r="D1230">
            <v>1</v>
          </cell>
          <cell r="E1230">
            <v>50.429299999999998</v>
          </cell>
          <cell r="F1230">
            <v>50.42</v>
          </cell>
        </row>
        <row r="1231">
          <cell r="A1231" t="str">
            <v>001.17.07220</v>
          </cell>
          <cell r="B1231" t="str">
            <v>Execução de caixa de passagem de concreto de 5 cm espessura e tampa de concreto impermeabilizada de 50.00 x 50.00 x 50.00 cm</v>
          </cell>
          <cell r="C1231" t="str">
            <v>CJ</v>
          </cell>
          <cell r="D1231">
            <v>1</v>
          </cell>
          <cell r="E1231">
            <v>66.826099999999997</v>
          </cell>
          <cell r="F1231">
            <v>66.819999999999993</v>
          </cell>
        </row>
        <row r="1232">
          <cell r="A1232" t="str">
            <v>001.17.07240</v>
          </cell>
          <cell r="B1232" t="str">
            <v>Execução de caixa de passagem de concreto de 5 cm espessura e tampa de concreto impermeabilizada de 50.00 x 50.00 x 60.00 cm</v>
          </cell>
          <cell r="C1232" t="str">
            <v>CJ</v>
          </cell>
          <cell r="D1232">
            <v>1</v>
          </cell>
          <cell r="E1232">
            <v>74.707300000000004</v>
          </cell>
          <cell r="F1232">
            <v>74.7</v>
          </cell>
        </row>
        <row r="1233">
          <cell r="A1233" t="str">
            <v>001.17.07260</v>
          </cell>
          <cell r="B1233" t="str">
            <v>Execução de caixa de passagem de concreto de 5 cm espessura e tampa de concreto impermeabilizada de 60.00 x 60.00 x 60.00 cm</v>
          </cell>
          <cell r="C1233" t="str">
            <v>CJ</v>
          </cell>
          <cell r="D1233">
            <v>1</v>
          </cell>
          <cell r="E1233">
            <v>94.691000000000003</v>
          </cell>
          <cell r="F1233">
            <v>94.69</v>
          </cell>
        </row>
        <row r="1234">
          <cell r="A1234" t="str">
            <v>001.17.07280</v>
          </cell>
          <cell r="B1234" t="str">
            <v>Execução de caixa de passagem de concreto de 5 cm espessura e tampa de concreto impermeabilizada de 80.00 x 80.00 x 80.00 cm</v>
          </cell>
          <cell r="C1234" t="str">
            <v>CJ</v>
          </cell>
          <cell r="D1234">
            <v>1</v>
          </cell>
          <cell r="E1234">
            <v>165.7534</v>
          </cell>
          <cell r="F1234">
            <v>165.75</v>
          </cell>
        </row>
        <row r="1235">
          <cell r="A1235" t="str">
            <v>001.17.07300</v>
          </cell>
          <cell r="B1235" t="str">
            <v>Execução de caixa de passagem de concreto de 5 cm espessura e tampa de concreto impermeabilizada de 80.00 x 80.00 x 100.00 cm</v>
          </cell>
          <cell r="C1235" t="str">
            <v>CJ</v>
          </cell>
          <cell r="D1235">
            <v>1</v>
          </cell>
          <cell r="E1235">
            <v>192.47819999999999</v>
          </cell>
          <cell r="F1235">
            <v>192.47</v>
          </cell>
        </row>
        <row r="1236">
          <cell r="A1236" t="str">
            <v>001.17.07320</v>
          </cell>
          <cell r="B1236" t="str">
            <v>Fornecimento e instalação de caixa metálica p/ telefone n.1 10.00x10.00x5.00 cm</v>
          </cell>
          <cell r="C1236" t="str">
            <v>UN</v>
          </cell>
          <cell r="D1236">
            <v>1</v>
          </cell>
          <cell r="E1236">
            <v>1.7353000000000001</v>
          </cell>
          <cell r="F1236">
            <v>1.73</v>
          </cell>
        </row>
        <row r="1237">
          <cell r="A1237" t="str">
            <v>001.17.07340</v>
          </cell>
          <cell r="B1237" t="str">
            <v>Fornecimento e instalação de caixa metálica p/ telefone n.2 20.00x20.00x12.00 cm</v>
          </cell>
          <cell r="C1237" t="str">
            <v>UN</v>
          </cell>
          <cell r="D1237">
            <v>1</v>
          </cell>
          <cell r="E1237">
            <v>32.165900000000001</v>
          </cell>
          <cell r="F1237">
            <v>32.159999999999997</v>
          </cell>
        </row>
        <row r="1238">
          <cell r="A1238" t="str">
            <v>001.17.07360</v>
          </cell>
          <cell r="B1238" t="str">
            <v>Fornecimento e instalação de caixa metálica p/ telefone n.3 40.00x40.00x12.00 cm</v>
          </cell>
          <cell r="C1238" t="str">
            <v>UN</v>
          </cell>
          <cell r="D1238">
            <v>1</v>
          </cell>
          <cell r="E1238">
            <v>65.503299999999996</v>
          </cell>
          <cell r="F1238">
            <v>65.5</v>
          </cell>
        </row>
        <row r="1239">
          <cell r="A1239" t="str">
            <v>001.17.07380</v>
          </cell>
          <cell r="B1239" t="str">
            <v>Fornecimento e instalação de caixa metálica p/ telefone n.4 60.00x60.00x12.00 cm</v>
          </cell>
          <cell r="C1239" t="str">
            <v>UN</v>
          </cell>
          <cell r="D1239">
            <v>1</v>
          </cell>
          <cell r="E1239">
            <v>113.4517</v>
          </cell>
          <cell r="F1239">
            <v>113.45</v>
          </cell>
        </row>
        <row r="1240">
          <cell r="A1240" t="str">
            <v>001.17.07400</v>
          </cell>
          <cell r="B1240" t="str">
            <v>Fornecimento e instalação de caixa metálica p/ telefone n.5 80.00x80.00x12.00 cm</v>
          </cell>
          <cell r="C1240" t="str">
            <v>UN</v>
          </cell>
          <cell r="D1240">
            <v>1</v>
          </cell>
          <cell r="E1240">
            <v>187.33840000000001</v>
          </cell>
          <cell r="F1240">
            <v>187.33</v>
          </cell>
        </row>
        <row r="1241">
          <cell r="A1241" t="str">
            <v>001.17.07420</v>
          </cell>
          <cell r="B1241" t="str">
            <v>Fornecimento e instalação de caixa metálica p/ telefone n.6 120.00x120.00x12.00 cm</v>
          </cell>
          <cell r="C1241" t="str">
            <v>UN</v>
          </cell>
          <cell r="D1241">
            <v>1</v>
          </cell>
          <cell r="E1241">
            <v>400.15660000000003</v>
          </cell>
          <cell r="F1241">
            <v>400.15</v>
          </cell>
        </row>
        <row r="1242">
          <cell r="A1242" t="str">
            <v>001.17.07440</v>
          </cell>
          <cell r="B1242" t="str">
            <v>Execução de caixa de passagem de alvenaria de 1/2 vez c/ tampa de concreto impermeabilizada 30.00 x 30.00 x 30.00 cm</v>
          </cell>
          <cell r="C1242" t="str">
            <v>CJ</v>
          </cell>
          <cell r="D1242">
            <v>1</v>
          </cell>
          <cell r="E1242">
            <v>40.650799999999997</v>
          </cell>
          <cell r="F1242">
            <v>40.65</v>
          </cell>
        </row>
        <row r="1243">
          <cell r="A1243" t="str">
            <v>001.17.07460</v>
          </cell>
          <cell r="B1243" t="str">
            <v>Execução de caixa de passagem de alvenaria de 1/2 vez c/ tampa de concreto impermeabilizada 30.00 x 30.00 x 40.00 cm</v>
          </cell>
          <cell r="C1243" t="str">
            <v>CJ</v>
          </cell>
          <cell r="D1243">
            <v>1</v>
          </cell>
          <cell r="E1243">
            <v>47.8446</v>
          </cell>
          <cell r="F1243">
            <v>47.84</v>
          </cell>
        </row>
        <row r="1244">
          <cell r="A1244" t="str">
            <v>001.17.07480</v>
          </cell>
          <cell r="B1244" t="str">
            <v>Execução de caixa de passagem de alvenaria de 1/2 vez c/ tampa de concreto impermeabilizada 40.00 x 40.00 x 40.00 cm</v>
          </cell>
          <cell r="C1244" t="str">
            <v>CJ</v>
          </cell>
          <cell r="D1244">
            <v>1</v>
          </cell>
          <cell r="E1244">
            <v>59.283900000000003</v>
          </cell>
          <cell r="F1244">
            <v>59.28</v>
          </cell>
        </row>
        <row r="1245">
          <cell r="A1245" t="str">
            <v>001.17.07500</v>
          </cell>
          <cell r="B1245" t="str">
            <v>Execução de caixa de passagem de alvenaria de 1/2 vez c/ tampa de concreto impermeabilizada 40.00 x 40.00 x 50.00 cm</v>
          </cell>
          <cell r="C1245" t="str">
            <v>CJ</v>
          </cell>
          <cell r="D1245">
            <v>1</v>
          </cell>
          <cell r="E1245">
            <v>70.488500000000002</v>
          </cell>
          <cell r="F1245">
            <v>70.48</v>
          </cell>
        </row>
        <row r="1246">
          <cell r="A1246" t="str">
            <v>001.17.07520</v>
          </cell>
          <cell r="B1246" t="str">
            <v>Execução de caixa de passagem de alvenaria de 1/2 vez c/ tampa de concreto impermeabiliada 50.00 x 50.00 x 50.00 cm</v>
          </cell>
          <cell r="C1246" t="str">
            <v>CJ</v>
          </cell>
          <cell r="D1246">
            <v>1</v>
          </cell>
          <cell r="E1246">
            <v>86.824600000000004</v>
          </cell>
          <cell r="F1246">
            <v>86.82</v>
          </cell>
        </row>
        <row r="1247">
          <cell r="A1247" t="str">
            <v>001.17.07540</v>
          </cell>
          <cell r="B1247" t="str">
            <v>Exeucução de caixa de passagem de alvenaria de 1/2 vez c/ tampa de concreto impermeabilizada 50.00 x 50.00 x 60.0 cm</v>
          </cell>
          <cell r="C1247" t="str">
            <v>CJ</v>
          </cell>
          <cell r="D1247">
            <v>1</v>
          </cell>
          <cell r="E1247">
            <v>97.178100000000001</v>
          </cell>
          <cell r="F1247">
            <v>97.17</v>
          </cell>
        </row>
        <row r="1248">
          <cell r="A1248" t="str">
            <v>001.17.07560</v>
          </cell>
          <cell r="B1248" t="str">
            <v>Execuçãoo de caixa de passagem de alvenaria de 1/2 vez c/ tampa de concreto impermeabilizada 60.00 x 60.00 x 60.00 cm</v>
          </cell>
          <cell r="C1248" t="str">
            <v>CJ</v>
          </cell>
          <cell r="D1248">
            <v>1</v>
          </cell>
          <cell r="E1248">
            <v>118.60429999999999</v>
          </cell>
          <cell r="F1248">
            <v>118.6</v>
          </cell>
        </row>
        <row r="1249">
          <cell r="A1249" t="str">
            <v>001.17.07580</v>
          </cell>
          <cell r="B1249" t="str">
            <v>Execução de caixa de passagem de alvenaria de 1/2 vez c/ tampa de concreto impermeabilizada 80.00 x 80.00 x 80.00 cm</v>
          </cell>
          <cell r="C1249" t="str">
            <v>CJ</v>
          </cell>
          <cell r="D1249">
            <v>1</v>
          </cell>
          <cell r="E1249">
            <v>195.84970000000001</v>
          </cell>
          <cell r="F1249">
            <v>195.84</v>
          </cell>
        </row>
        <row r="1250">
          <cell r="A1250" t="str">
            <v>001.17.07600</v>
          </cell>
          <cell r="B1250" t="str">
            <v>Execução de caixa de passagem de alvenaria de 1/2 vez c/ tampa de concreto impermeabilizada 80.00 x 80.00 x 100.00 cm</v>
          </cell>
          <cell r="C1250" t="str">
            <v>CJ</v>
          </cell>
          <cell r="D1250">
            <v>1</v>
          </cell>
          <cell r="E1250">
            <v>231.1054</v>
          </cell>
          <cell r="F1250">
            <v>231.1</v>
          </cell>
        </row>
        <row r="1251">
          <cell r="A1251" t="str">
            <v>001.17.07620</v>
          </cell>
          <cell r="B1251" t="str">
            <v>Execução de caixa de entrada em alvenaria c/ tampa metálica conf. padrão telemat r1 (60x35x50)cm</v>
          </cell>
          <cell r="C1251" t="str">
            <v>UN</v>
          </cell>
          <cell r="D1251">
            <v>1</v>
          </cell>
          <cell r="E1251">
            <v>0</v>
          </cell>
          <cell r="F1251">
            <v>0</v>
          </cell>
        </row>
        <row r="1252">
          <cell r="A1252" t="str">
            <v>001.17.07640</v>
          </cell>
          <cell r="B1252" t="str">
            <v>Execução de caixa de entrada em alvenaria c/ tampa metálica conf. padrão telemat r2 (107x52x50) cm</v>
          </cell>
          <cell r="C1252" t="str">
            <v>UN</v>
          </cell>
          <cell r="D1252">
            <v>1</v>
          </cell>
          <cell r="E1252">
            <v>0</v>
          </cell>
          <cell r="F1252">
            <v>0</v>
          </cell>
        </row>
        <row r="1253">
          <cell r="A1253" t="str">
            <v>001.17.07660</v>
          </cell>
          <cell r="B1253" t="str">
            <v>Fornecimento e instalação de  rolo de fita isolante plástica, de 20.00 m</v>
          </cell>
          <cell r="C1253" t="str">
            <v>UN</v>
          </cell>
          <cell r="D1253">
            <v>1</v>
          </cell>
          <cell r="E1253">
            <v>13.5466</v>
          </cell>
          <cell r="F1253">
            <v>13.54</v>
          </cell>
        </row>
        <row r="1254">
          <cell r="A1254" t="str">
            <v>001.17.07680</v>
          </cell>
          <cell r="B1254" t="str">
            <v>Fornecimento e instalação de  rolo de fita isolante plástica, de 10.00 m</v>
          </cell>
          <cell r="C1254" t="str">
            <v>UN</v>
          </cell>
          <cell r="D1254">
            <v>1</v>
          </cell>
          <cell r="E1254">
            <v>12.1966</v>
          </cell>
          <cell r="F1254">
            <v>12.19</v>
          </cell>
        </row>
        <row r="1255">
          <cell r="A1255" t="str">
            <v>001.17.07700</v>
          </cell>
          <cell r="B1255" t="str">
            <v>Fornecimento e instalação de  rolo de fita isolante plástica, de 05.00 m</v>
          </cell>
          <cell r="C1255" t="str">
            <v>UN</v>
          </cell>
          <cell r="D1255">
            <v>1</v>
          </cell>
          <cell r="E1255">
            <v>6.7183999999999999</v>
          </cell>
          <cell r="F1255">
            <v>6.71</v>
          </cell>
        </row>
        <row r="1256">
          <cell r="A1256" t="str">
            <v>001.17.07720</v>
          </cell>
          <cell r="B1256" t="str">
            <v>Fornecimento e instalação de rolo de fita isolante de alta fusão, de 10.00 m</v>
          </cell>
          <cell r="C1256" t="str">
            <v>UN</v>
          </cell>
          <cell r="D1256">
            <v>1</v>
          </cell>
          <cell r="E1256">
            <v>19.526599999999998</v>
          </cell>
          <cell r="F1256">
            <v>19.52</v>
          </cell>
        </row>
        <row r="1257">
          <cell r="A1257" t="str">
            <v>001.17.07740</v>
          </cell>
          <cell r="B1257" t="str">
            <v>Fornecimento e instalação de rolo de fita isolante de alta fusão, de 40.00 m</v>
          </cell>
          <cell r="C1257" t="str">
            <v>UN</v>
          </cell>
          <cell r="D1257">
            <v>1</v>
          </cell>
          <cell r="E1257">
            <v>62.7517</v>
          </cell>
          <cell r="F1257">
            <v>62.75</v>
          </cell>
        </row>
        <row r="1258">
          <cell r="A1258" t="str">
            <v>001.17.07760</v>
          </cell>
          <cell r="B1258" t="str">
            <v>Fornecimento e instalação de quadro metálico com fundo de madeira com maçaneta e fechadura de 100.00 x 100.00 x 15.00 cm</v>
          </cell>
          <cell r="C1258" t="str">
            <v>UN</v>
          </cell>
          <cell r="D1258">
            <v>1</v>
          </cell>
          <cell r="E1258">
            <v>179.25659999999999</v>
          </cell>
          <cell r="F1258">
            <v>179.25</v>
          </cell>
        </row>
        <row r="1259">
          <cell r="A1259" t="str">
            <v>001.17.07780</v>
          </cell>
          <cell r="B1259" t="str">
            <v>Fornecimento e instalação de quadro metálico com fundo de madeira com maçaneta e fechadura de 90.00 x 90.00 x 15.00 cm</v>
          </cell>
          <cell r="C1259" t="str">
            <v>UN</v>
          </cell>
          <cell r="D1259">
            <v>1</v>
          </cell>
          <cell r="E1259">
            <v>157.5566</v>
          </cell>
          <cell r="F1259">
            <v>157.55000000000001</v>
          </cell>
        </row>
        <row r="1260">
          <cell r="A1260" t="str">
            <v>001.17.07800</v>
          </cell>
          <cell r="B1260" t="str">
            <v>Fornecimento e instalação de quadro metálico com fundo de madeira com maçaneta e fechadura de 60.00 x 60.00 x 15.00 cm</v>
          </cell>
          <cell r="C1260" t="str">
            <v>UN</v>
          </cell>
          <cell r="D1260">
            <v>1</v>
          </cell>
          <cell r="E1260">
            <v>111.6384</v>
          </cell>
          <cell r="F1260">
            <v>111.63</v>
          </cell>
        </row>
        <row r="1261">
          <cell r="A1261" t="str">
            <v>001.17.07820</v>
          </cell>
          <cell r="B1261" t="str">
            <v>Fornecimento e instalação de quadro de distribuição com porta sem disjuntores e sem barramento até 06 circuitos</v>
          </cell>
          <cell r="C1261" t="str">
            <v>UN</v>
          </cell>
          <cell r="D1261">
            <v>1</v>
          </cell>
          <cell r="E1261">
            <v>30.973299999999998</v>
          </cell>
          <cell r="F1261">
            <v>30.97</v>
          </cell>
        </row>
        <row r="1262">
          <cell r="A1262" t="str">
            <v>001.17.07840</v>
          </cell>
          <cell r="B1262" t="str">
            <v>Fornecimento e instalação de quadro de distribuição com porta sem disjuntores e sem barramento de 07 a 10 circuitos</v>
          </cell>
          <cell r="C1262" t="str">
            <v>UN</v>
          </cell>
          <cell r="D1262">
            <v>1</v>
          </cell>
          <cell r="E1262">
            <v>37.423299999999998</v>
          </cell>
          <cell r="F1262">
            <v>37.42</v>
          </cell>
        </row>
        <row r="1263">
          <cell r="A1263" t="str">
            <v>001.17.07860</v>
          </cell>
          <cell r="B1263" t="str">
            <v>Fornecimento e instalação de quadro de distribuição com porta sem disjuntores e sem barramento de 11 a 15 circuitos</v>
          </cell>
          <cell r="C1263" t="str">
            <v>UN</v>
          </cell>
          <cell r="D1263">
            <v>1</v>
          </cell>
          <cell r="E1263">
            <v>38.491700000000002</v>
          </cell>
          <cell r="F1263">
            <v>38.49</v>
          </cell>
        </row>
        <row r="1264">
          <cell r="A1264" t="str">
            <v>001.17.07880</v>
          </cell>
          <cell r="B1264" t="str">
            <v>Fornecimento e instalação de quadro de distribuição com porta sem disjuntores e sem barramento de 16 a 20 circuitos</v>
          </cell>
          <cell r="C1264" t="str">
            <v>UN</v>
          </cell>
          <cell r="D1264">
            <v>1</v>
          </cell>
          <cell r="E1264">
            <v>95.491699999999994</v>
          </cell>
          <cell r="F1264">
            <v>95.49</v>
          </cell>
        </row>
        <row r="1265">
          <cell r="A1265" t="str">
            <v>001.17.07900</v>
          </cell>
          <cell r="B1265" t="str">
            <v>Fornecimento e instalação de quadro de distribuição com porta sem disjuntores e sem barramento até 03 circuitos, de sobrepor</v>
          </cell>
          <cell r="C1265" t="str">
            <v>UN</v>
          </cell>
          <cell r="D1265">
            <v>1</v>
          </cell>
          <cell r="E1265">
            <v>25.473299999999998</v>
          </cell>
          <cell r="F1265">
            <v>25.47</v>
          </cell>
        </row>
        <row r="1266">
          <cell r="A1266" t="str">
            <v>001.17.07920</v>
          </cell>
          <cell r="B1266" t="str">
            <v>Fornecimento e instalação de quadro de distribuição com porta sem disjuntores e sem barramento até 06 circuitos, de sobrepor</v>
          </cell>
          <cell r="C1266" t="str">
            <v>UN</v>
          </cell>
          <cell r="D1266">
            <v>1</v>
          </cell>
          <cell r="E1266">
            <v>34.773299999999999</v>
          </cell>
          <cell r="F1266">
            <v>34.770000000000003</v>
          </cell>
        </row>
        <row r="1267">
          <cell r="A1267" t="str">
            <v>001.17.07940</v>
          </cell>
          <cell r="B1267" t="str">
            <v>Fornecimento e instalação de quadro de distribuição com porta com barramento sem previsão para disjuntor geral e sem disjuntores, até 18 circuitos</v>
          </cell>
          <cell r="C1267" t="str">
            <v>UN</v>
          </cell>
          <cell r="D1267">
            <v>1</v>
          </cell>
          <cell r="E1267">
            <v>87.709900000000005</v>
          </cell>
          <cell r="F1267">
            <v>87.7</v>
          </cell>
        </row>
        <row r="1268">
          <cell r="A1268" t="str">
            <v>001.17.07960</v>
          </cell>
          <cell r="B1268" t="str">
            <v>Fornecimento e instalação de quadro de distribuição com porta com barramento sem previsão para disjuntor geral e sem disjuntores, de 19 a 30  circuitos</v>
          </cell>
          <cell r="C1268" t="str">
            <v>UN</v>
          </cell>
          <cell r="D1268">
            <v>1</v>
          </cell>
          <cell r="E1268">
            <v>140.7784</v>
          </cell>
          <cell r="F1268">
            <v>140.77000000000001</v>
          </cell>
        </row>
        <row r="1269">
          <cell r="A1269" t="str">
            <v>001.17.07980</v>
          </cell>
          <cell r="B1269" t="str">
            <v>Fornecimento e instalação de quadro de distribuição com porta com barramento sem previsão para disjuntor geral e sem disjuntores, de 31 a 42  circuitos</v>
          </cell>
          <cell r="C1269" t="str">
            <v>UN</v>
          </cell>
          <cell r="D1269">
            <v>1</v>
          </cell>
          <cell r="E1269">
            <v>150.89660000000001</v>
          </cell>
          <cell r="F1269">
            <v>150.88999999999999</v>
          </cell>
        </row>
        <row r="1270">
          <cell r="A1270" t="str">
            <v>001.17.08000</v>
          </cell>
          <cell r="B1270" t="str">
            <v>Fornecimento e instalação de quadro de distribuição trifásico c/ barramento, c/ previsão para disjuntor geral, com porta e sem disjuntores até 15 circuitos</v>
          </cell>
          <cell r="C1270" t="str">
            <v>UN</v>
          </cell>
          <cell r="D1270">
            <v>1</v>
          </cell>
          <cell r="E1270">
            <v>38.491700000000002</v>
          </cell>
          <cell r="F1270">
            <v>38.49</v>
          </cell>
        </row>
        <row r="1271">
          <cell r="A1271" t="str">
            <v>001.17.08020</v>
          </cell>
          <cell r="B1271" t="str">
            <v>Fornecimento e instalação de quadro de distribuição trifásico c/ barramento, c/ previsão para disjuntor geral, com porta e sem disjuntores de 16 a 27 circuitos</v>
          </cell>
          <cell r="C1271" t="str">
            <v>UN</v>
          </cell>
          <cell r="D1271">
            <v>1</v>
          </cell>
          <cell r="E1271">
            <v>115.7099</v>
          </cell>
          <cell r="F1271">
            <v>115.7</v>
          </cell>
        </row>
        <row r="1272">
          <cell r="A1272" t="str">
            <v>001.17.08040</v>
          </cell>
          <cell r="B1272" t="str">
            <v>Fornecimento e instalação de quadro de distribuição trifásico c/ barramento, c/ previsão para disjuntor geral, com porta e sem disjuntores de 28 a 30  circuitos</v>
          </cell>
          <cell r="C1272" t="str">
            <v>UN</v>
          </cell>
          <cell r="D1272">
            <v>1</v>
          </cell>
          <cell r="E1272">
            <v>140.7784</v>
          </cell>
          <cell r="F1272">
            <v>140.77000000000001</v>
          </cell>
        </row>
        <row r="1273">
          <cell r="A1273" t="str">
            <v>001.17.08060</v>
          </cell>
          <cell r="B1273" t="str">
            <v>Fornecimento e instalação de quadro de distribuição trifásico c/ barramento, c/ previsão para disjuntor geral, com porta e sem disjuntores de 31 a 56  circuitos</v>
          </cell>
          <cell r="C1273" t="str">
            <v>UN</v>
          </cell>
          <cell r="D1273">
            <v>1</v>
          </cell>
          <cell r="E1273">
            <v>350.94659999999999</v>
          </cell>
          <cell r="F1273">
            <v>350.94</v>
          </cell>
        </row>
        <row r="1274">
          <cell r="A1274" t="str">
            <v>001.17.08080</v>
          </cell>
          <cell r="B1274" t="str">
            <v>Fornecimento e instalação de quadro de distribuição de lógica, metálico com porta e trinco de embutir ou de sobrepor</v>
          </cell>
          <cell r="C1274" t="str">
            <v>UN</v>
          </cell>
          <cell r="D1274">
            <v>1</v>
          </cell>
          <cell r="E1274">
            <v>41.973300000000002</v>
          </cell>
          <cell r="F1274">
            <v>41.97</v>
          </cell>
        </row>
        <row r="1275">
          <cell r="A1275" t="str">
            <v>001.17.08100</v>
          </cell>
          <cell r="B1275" t="str">
            <v>Fornecimento e instalação de quadro para comando 1,20x0,80x0,35m</v>
          </cell>
          <cell r="C1275" t="str">
            <v>UN</v>
          </cell>
          <cell r="D1275">
            <v>1</v>
          </cell>
          <cell r="E1275">
            <v>40.946599999999997</v>
          </cell>
          <cell r="F1275">
            <v>40.94</v>
          </cell>
        </row>
        <row r="1276">
          <cell r="A1276" t="str">
            <v>001.17.08120</v>
          </cell>
          <cell r="B1276" t="str">
            <v>Fornecimento e instalação de disjuntor monopolar c/ proteção termomagnética automática da eletromar ou similar de 10amp a 30amp</v>
          </cell>
          <cell r="C1276" t="str">
            <v>UN</v>
          </cell>
          <cell r="D1276">
            <v>1</v>
          </cell>
          <cell r="E1276">
            <v>6.7210999999999999</v>
          </cell>
          <cell r="F1276">
            <v>6.72</v>
          </cell>
        </row>
        <row r="1277">
          <cell r="A1277" t="str">
            <v>001.17.08140</v>
          </cell>
          <cell r="B1277" t="str">
            <v>Fornecimento e instalação de disjuntor monopolar c/ proteção termomagnética automática da eletromar ou similar de 40amp a 50amp</v>
          </cell>
          <cell r="C1277" t="str">
            <v>UN</v>
          </cell>
          <cell r="D1277">
            <v>1</v>
          </cell>
          <cell r="E1277">
            <v>9.5710999999999995</v>
          </cell>
          <cell r="F1277">
            <v>9.57</v>
          </cell>
        </row>
        <row r="1278">
          <cell r="A1278" t="str">
            <v>001.17.08160</v>
          </cell>
          <cell r="B1278" t="str">
            <v>Fornecimento e instalação de disjuntor monopolar c/ proteção termomagnética automática da eletromar ou similar de 70amp a 100amp</v>
          </cell>
          <cell r="C1278" t="str">
            <v>UN</v>
          </cell>
          <cell r="D1278">
            <v>1</v>
          </cell>
          <cell r="E1278">
            <v>16.071100000000001</v>
          </cell>
          <cell r="F1278">
            <v>16.07</v>
          </cell>
        </row>
        <row r="1279">
          <cell r="A1279" t="str">
            <v>001.17.08180</v>
          </cell>
          <cell r="B1279" t="str">
            <v>Fornecimento e instalação de disjuntor bipolar c/ proteção termomagnética automática da eletromar ou similar de 10amp a 50amp</v>
          </cell>
          <cell r="C1279" t="str">
            <v>UN</v>
          </cell>
          <cell r="D1279">
            <v>1</v>
          </cell>
          <cell r="E1279">
            <v>32.892099999999999</v>
          </cell>
          <cell r="F1279">
            <v>32.89</v>
          </cell>
        </row>
        <row r="1280">
          <cell r="A1280" t="str">
            <v>001.17.08200</v>
          </cell>
          <cell r="B1280" t="str">
            <v>Fornecimento e instalação de disjuntor bipolar c/ proteção termomagnética automática da eletromar ou similar de 60amp a 100amp</v>
          </cell>
          <cell r="C1280" t="str">
            <v>UN</v>
          </cell>
          <cell r="D1280">
            <v>1</v>
          </cell>
          <cell r="E1280">
            <v>44.162100000000002</v>
          </cell>
          <cell r="F1280">
            <v>44.16</v>
          </cell>
        </row>
        <row r="1281">
          <cell r="A1281" t="str">
            <v>001.17.08220</v>
          </cell>
          <cell r="B1281" t="str">
            <v>Fornecimento e instalação de disjuntor tripolar c/ proteção termomagnética automática da eletromar ou similar de 30amp a 50amp</v>
          </cell>
          <cell r="C1281" t="str">
            <v>un</v>
          </cell>
          <cell r="D1281">
            <v>1</v>
          </cell>
          <cell r="E1281">
            <v>39.482999999999997</v>
          </cell>
          <cell r="F1281">
            <v>39.479999999999997</v>
          </cell>
        </row>
        <row r="1282">
          <cell r="A1282" t="str">
            <v>001.17.08240</v>
          </cell>
          <cell r="B1282" t="str">
            <v>Fornecimento e instalação de disjuntor tripolar c/ proteção termomagnética automática da eletromar ou similar de 60amp a 100amp</v>
          </cell>
          <cell r="C1282" t="str">
            <v>un</v>
          </cell>
          <cell r="D1282">
            <v>1</v>
          </cell>
          <cell r="E1282">
            <v>75.113</v>
          </cell>
          <cell r="F1282">
            <v>75.11</v>
          </cell>
        </row>
        <row r="1283">
          <cell r="A1283" t="str">
            <v>001.17.08260</v>
          </cell>
          <cell r="B1283" t="str">
            <v>Fornecimento e instalação de disjuntor tripolar tipo ca-terno magnetico 125-150-175-200-225a da eletromar</v>
          </cell>
          <cell r="C1283" t="str">
            <v>UN</v>
          </cell>
          <cell r="D1283">
            <v>1</v>
          </cell>
          <cell r="E1283">
            <v>130.7533</v>
          </cell>
          <cell r="F1283">
            <v>130.75</v>
          </cell>
        </row>
        <row r="1284">
          <cell r="A1284" t="str">
            <v>001.17.08280</v>
          </cell>
          <cell r="B1284" t="str">
            <v>Fornecimento e instalação de disjuntor tripolar tipo da-termo magnético 250-300-350-400a da eletromar</v>
          </cell>
          <cell r="C1284" t="str">
            <v>UN</v>
          </cell>
          <cell r="D1284">
            <v>1</v>
          </cell>
          <cell r="E1284">
            <v>1793.9499000000001</v>
          </cell>
          <cell r="F1284">
            <v>1793.94</v>
          </cell>
        </row>
        <row r="1285">
          <cell r="A1285" t="str">
            <v>001.17.08300</v>
          </cell>
          <cell r="B1285" t="str">
            <v>Fornecimento e instalação de disjuntor termomagnético (diaquick) - siemens monopolar 2a/240v</v>
          </cell>
          <cell r="C1285" t="str">
            <v>UN</v>
          </cell>
          <cell r="D1285">
            <v>1</v>
          </cell>
          <cell r="E1285">
            <v>26.711099999999998</v>
          </cell>
          <cell r="F1285">
            <v>26.71</v>
          </cell>
        </row>
        <row r="1286">
          <cell r="A1286" t="str">
            <v>001.17.08320</v>
          </cell>
          <cell r="B1286" t="str">
            <v>Fornecimento e instalação de disjuntor termomagnético (diaquick) - siemens monofásico 6a/240v</v>
          </cell>
          <cell r="C1286" t="str">
            <v>UN</v>
          </cell>
          <cell r="D1286">
            <v>1</v>
          </cell>
          <cell r="E1286">
            <v>26.8111</v>
          </cell>
          <cell r="F1286">
            <v>26.81</v>
          </cell>
        </row>
        <row r="1287">
          <cell r="A1287" t="str">
            <v>001.17.08340</v>
          </cell>
          <cell r="B1287" t="str">
            <v>Fornecimento e instalação de disjuntor termomagnético (diaquick) - siemens monofásico 25a/240v</v>
          </cell>
          <cell r="C1287" t="str">
            <v>UN</v>
          </cell>
          <cell r="D1287">
            <v>1</v>
          </cell>
          <cell r="E1287">
            <v>12.5511</v>
          </cell>
          <cell r="F1287">
            <v>12.55</v>
          </cell>
        </row>
        <row r="1288">
          <cell r="A1288" t="str">
            <v>001.17.08360</v>
          </cell>
          <cell r="B1288" t="str">
            <v>Fornecimento e instalação de disjuntor termomagnético (diaquick) - siemens monofásico 30a/240v</v>
          </cell>
          <cell r="C1288" t="str">
            <v>UN</v>
          </cell>
          <cell r="D1288">
            <v>1</v>
          </cell>
          <cell r="E1288">
            <v>9.6710999999999991</v>
          </cell>
          <cell r="F1288">
            <v>9.67</v>
          </cell>
        </row>
        <row r="1289">
          <cell r="A1289" t="str">
            <v>001.17.08380</v>
          </cell>
          <cell r="B1289" t="str">
            <v>Fornecimento e instalação de disjuntor termomagnético (diaquik) - tripolar - 30a/240v</v>
          </cell>
          <cell r="C1289" t="str">
            <v>UN</v>
          </cell>
          <cell r="D1289">
            <v>1</v>
          </cell>
          <cell r="E1289">
            <v>117.18300000000001</v>
          </cell>
          <cell r="F1289">
            <v>117.18</v>
          </cell>
        </row>
        <row r="1290">
          <cell r="A1290" t="str">
            <v>001.17.08400</v>
          </cell>
          <cell r="B1290" t="str">
            <v>Fornecimento e instalação de chave blindada tripolar 250v 30 amp/250v</v>
          </cell>
          <cell r="C1290" t="str">
            <v>UN</v>
          </cell>
          <cell r="D1290">
            <v>1</v>
          </cell>
          <cell r="E1290">
            <v>79.3245</v>
          </cell>
          <cell r="F1290">
            <v>79.319999999999993</v>
          </cell>
        </row>
        <row r="1291">
          <cell r="A1291" t="str">
            <v>001.17.08420</v>
          </cell>
          <cell r="B1291" t="str">
            <v>Fornecimento e instalação de chave blindada tripolar 60 amp/250v</v>
          </cell>
          <cell r="C1291" t="str">
            <v>UN</v>
          </cell>
          <cell r="D1291">
            <v>1</v>
          </cell>
          <cell r="E1291">
            <v>168.46209999999999</v>
          </cell>
          <cell r="F1291">
            <v>168.46</v>
          </cell>
        </row>
        <row r="1292">
          <cell r="A1292" t="str">
            <v>001.17.08440</v>
          </cell>
          <cell r="B1292" t="str">
            <v>Fornecimento e instalação de chave blindada tripolar 100 amp/250v</v>
          </cell>
          <cell r="C1292" t="str">
            <v>UN</v>
          </cell>
          <cell r="D1292">
            <v>1</v>
          </cell>
          <cell r="E1292">
            <v>238.1893</v>
          </cell>
          <cell r="F1292">
            <v>238.18</v>
          </cell>
        </row>
        <row r="1293">
          <cell r="A1293" t="str">
            <v>001.17.08460</v>
          </cell>
          <cell r="B1293" t="str">
            <v>Fornecimento e instalação de chave magnética trifásica blindada para fixar em poste 90a/600v</v>
          </cell>
          <cell r="C1293" t="str">
            <v>UN</v>
          </cell>
          <cell r="D1293">
            <v>1</v>
          </cell>
          <cell r="E1293">
            <v>495.35509999999999</v>
          </cell>
          <cell r="F1293">
            <v>495.35</v>
          </cell>
        </row>
        <row r="1294">
          <cell r="A1294" t="str">
            <v>001.17.08480</v>
          </cell>
          <cell r="B1294" t="str">
            <v>Fornecimento e instalação de chave blindada tripolar 400amp/500v p/ unidade</v>
          </cell>
          <cell r="C1294" t="str">
            <v>UN</v>
          </cell>
          <cell r="D1294">
            <v>1</v>
          </cell>
          <cell r="E1294">
            <v>778.28399999999999</v>
          </cell>
          <cell r="F1294">
            <v>778.28</v>
          </cell>
        </row>
        <row r="1295">
          <cell r="A1295" t="str">
            <v>001.17.08500</v>
          </cell>
          <cell r="B1295" t="str">
            <v>Fornecimento e instalação de chave blindada tripolar 600amp/500v p/ unidade</v>
          </cell>
          <cell r="C1295" t="str">
            <v>UN</v>
          </cell>
          <cell r="D1295">
            <v>1</v>
          </cell>
          <cell r="E1295">
            <v>1188.8212000000001</v>
          </cell>
          <cell r="F1295">
            <v>1188.82</v>
          </cell>
        </row>
        <row r="1296">
          <cell r="A1296" t="str">
            <v>001.17.08520</v>
          </cell>
          <cell r="B1296" t="str">
            <v>Fornecimento e instalação de chave blindada tripolar 60a/500v p/ unidade</v>
          </cell>
          <cell r="C1296" t="str">
            <v>UN</v>
          </cell>
          <cell r="D1296">
            <v>1</v>
          </cell>
          <cell r="E1296">
            <v>74.516599999999997</v>
          </cell>
          <cell r="F1296">
            <v>74.510000000000005</v>
          </cell>
        </row>
        <row r="1297">
          <cell r="A1297" t="str">
            <v>001.17.08540</v>
          </cell>
          <cell r="B1297" t="str">
            <v>Fornecimento e instalação de chave blindada triplar 125amp/500v p/ unidade</v>
          </cell>
          <cell r="C1297" t="str">
            <v>CJ</v>
          </cell>
          <cell r="D1297">
            <v>1</v>
          </cell>
          <cell r="E1297">
            <v>373.57929999999999</v>
          </cell>
          <cell r="F1297">
            <v>373.57</v>
          </cell>
        </row>
        <row r="1298">
          <cell r="A1298" t="str">
            <v>001.17.08560</v>
          </cell>
          <cell r="B1298" t="str">
            <v>Fornecimento e instalação de chave magnética guarda motor tripolar s/ botoeira 60hz/220v de 10a</v>
          </cell>
          <cell r="C1298" t="str">
            <v>UN</v>
          </cell>
          <cell r="D1298">
            <v>1</v>
          </cell>
          <cell r="E1298">
            <v>90.398399999999995</v>
          </cell>
          <cell r="F1298">
            <v>90.39</v>
          </cell>
        </row>
        <row r="1299">
          <cell r="A1299" t="str">
            <v>001.17.08580</v>
          </cell>
          <cell r="B1299" t="str">
            <v>Fornecimento e instalação de chave magnética guarda motor tripolar s/ botoeira 60hz/220v de 16 a</v>
          </cell>
          <cell r="C1299" t="str">
            <v>UN</v>
          </cell>
          <cell r="D1299">
            <v>1</v>
          </cell>
          <cell r="E1299">
            <v>141.55840000000001</v>
          </cell>
          <cell r="F1299">
            <v>141.55000000000001</v>
          </cell>
        </row>
        <row r="1300">
          <cell r="A1300" t="str">
            <v>001.17.08600</v>
          </cell>
          <cell r="B1300" t="str">
            <v>Fornecimento e instalação de chave magnética guarda motor tripolar s/ botoeira 60hz/220v de 32 a</v>
          </cell>
          <cell r="C1300" t="str">
            <v>UN</v>
          </cell>
          <cell r="D1300">
            <v>1</v>
          </cell>
          <cell r="E1300">
            <v>226.83840000000001</v>
          </cell>
          <cell r="F1300">
            <v>226.83</v>
          </cell>
        </row>
        <row r="1301">
          <cell r="A1301" t="str">
            <v>001.17.08620</v>
          </cell>
          <cell r="B1301" t="str">
            <v>Fornecimento e instalação de chave de reversão 30 amp/250v 60 hz com 3 pólos de entrada e 6 pólos de saída</v>
          </cell>
          <cell r="C1301" t="str">
            <v>UN</v>
          </cell>
          <cell r="D1301">
            <v>1</v>
          </cell>
          <cell r="E1301">
            <v>24.7684</v>
          </cell>
          <cell r="F1301">
            <v>24.76</v>
          </cell>
        </row>
        <row r="1302">
          <cell r="A1302" t="str">
            <v>001.17.08640</v>
          </cell>
          <cell r="B1302" t="str">
            <v>Fornecimento e instalação de chave bóia automática unipolar</v>
          </cell>
          <cell r="C1302" t="str">
            <v>UN</v>
          </cell>
          <cell r="D1302">
            <v>1</v>
          </cell>
          <cell r="E1302">
            <v>28.236599999999999</v>
          </cell>
          <cell r="F1302">
            <v>28.23</v>
          </cell>
        </row>
        <row r="1303">
          <cell r="A1303" t="str">
            <v>001.17.08660</v>
          </cell>
          <cell r="B1303" t="str">
            <v>Fornecimento e instalação de chave bóia automática bipolar</v>
          </cell>
          <cell r="C1303" t="str">
            <v>UN</v>
          </cell>
          <cell r="D1303">
            <v>1</v>
          </cell>
          <cell r="E1303">
            <v>40.3551</v>
          </cell>
          <cell r="F1303">
            <v>40.35</v>
          </cell>
        </row>
        <row r="1304">
          <cell r="A1304" t="str">
            <v>001.17.08680</v>
          </cell>
          <cell r="B1304" t="str">
            <v>Fornecimento e instalação de fusível nh 63amp</v>
          </cell>
          <cell r="C1304" t="str">
            <v>UN</v>
          </cell>
          <cell r="D1304">
            <v>1</v>
          </cell>
          <cell r="E1304">
            <v>14.733700000000001</v>
          </cell>
          <cell r="F1304">
            <v>14.73</v>
          </cell>
        </row>
        <row r="1305">
          <cell r="A1305" t="str">
            <v>001.17.08700</v>
          </cell>
          <cell r="B1305" t="str">
            <v>Fornecimento e instalação de fusível nh 100amp</v>
          </cell>
          <cell r="C1305" t="str">
            <v>UN</v>
          </cell>
          <cell r="D1305">
            <v>1</v>
          </cell>
          <cell r="E1305">
            <v>14.733700000000001</v>
          </cell>
          <cell r="F1305">
            <v>14.73</v>
          </cell>
        </row>
        <row r="1306">
          <cell r="A1306" t="str">
            <v>001.17.08720</v>
          </cell>
          <cell r="B1306" t="str">
            <v>Fornecimento e instalação de fusível nh 160amp</v>
          </cell>
          <cell r="C1306" t="str">
            <v>UN</v>
          </cell>
          <cell r="D1306">
            <v>1</v>
          </cell>
          <cell r="E1306">
            <v>14.733700000000001</v>
          </cell>
          <cell r="F1306">
            <v>14.73</v>
          </cell>
        </row>
        <row r="1307">
          <cell r="A1307" t="str">
            <v>001.17.08740</v>
          </cell>
          <cell r="B1307" t="str">
            <v>Fornecimento e instalação de fusível nh 200amp</v>
          </cell>
          <cell r="C1307" t="str">
            <v>UN</v>
          </cell>
          <cell r="D1307">
            <v>1</v>
          </cell>
          <cell r="E1307">
            <v>31.2453</v>
          </cell>
          <cell r="F1307">
            <v>31.24</v>
          </cell>
        </row>
        <row r="1308">
          <cell r="A1308" t="str">
            <v>001.17.08760</v>
          </cell>
          <cell r="B1308" t="str">
            <v>Fornecimento e instalação de fusível nh 315amp</v>
          </cell>
          <cell r="C1308" t="str">
            <v>UN</v>
          </cell>
          <cell r="D1308">
            <v>1</v>
          </cell>
          <cell r="E1308">
            <v>45.935299999999998</v>
          </cell>
          <cell r="F1308">
            <v>45.93</v>
          </cell>
        </row>
        <row r="1309">
          <cell r="A1309" t="str">
            <v>001.17.08780</v>
          </cell>
          <cell r="B1309" t="str">
            <v>Fornecimento e instalação de fusível nh 400amp</v>
          </cell>
          <cell r="C1309" t="str">
            <v>UN</v>
          </cell>
          <cell r="D1309">
            <v>1</v>
          </cell>
          <cell r="E1309">
            <v>20.805299999999999</v>
          </cell>
          <cell r="F1309">
            <v>20.8</v>
          </cell>
        </row>
        <row r="1310">
          <cell r="A1310" t="str">
            <v>001.17.08800</v>
          </cell>
          <cell r="B1310" t="str">
            <v>Fornecimento e instalação de fusível nh 630amp</v>
          </cell>
          <cell r="C1310" t="str">
            <v>UN</v>
          </cell>
          <cell r="D1310">
            <v>1</v>
          </cell>
          <cell r="E1310">
            <v>29.9453</v>
          </cell>
          <cell r="F1310">
            <v>29.94</v>
          </cell>
        </row>
        <row r="1311">
          <cell r="A1311" t="str">
            <v>001.17.08820</v>
          </cell>
          <cell r="B1311" t="str">
            <v>Fornecimento e instalação de fusível tipo "nh", corrente de 200a, capacidade de ruptura 100ka 500v tamanho 2 retardado</v>
          </cell>
          <cell r="C1311" t="str">
            <v>UN</v>
          </cell>
          <cell r="D1311">
            <v>1</v>
          </cell>
          <cell r="E1311">
            <v>24.1553</v>
          </cell>
          <cell r="F1311">
            <v>24.15</v>
          </cell>
        </row>
        <row r="1312">
          <cell r="A1312" t="str">
            <v>001.17.08840</v>
          </cell>
          <cell r="B1312" t="str">
            <v>Fornecimento e instalação de fusível cartucho de 30amp</v>
          </cell>
          <cell r="C1312" t="str">
            <v>UN</v>
          </cell>
          <cell r="D1312">
            <v>1</v>
          </cell>
          <cell r="E1312">
            <v>3.5236999999999998</v>
          </cell>
          <cell r="F1312">
            <v>3.52</v>
          </cell>
        </row>
        <row r="1313">
          <cell r="A1313" t="str">
            <v>001.17.08860</v>
          </cell>
          <cell r="B1313" t="str">
            <v>Fornecimento e instalação de fusível cartucho de 60amp</v>
          </cell>
          <cell r="C1313" t="str">
            <v>UN</v>
          </cell>
          <cell r="D1313">
            <v>1</v>
          </cell>
          <cell r="E1313">
            <v>2.9737</v>
          </cell>
          <cell r="F1313">
            <v>2.97</v>
          </cell>
        </row>
        <row r="1314">
          <cell r="A1314" t="str">
            <v>001.17.08880</v>
          </cell>
          <cell r="B1314" t="str">
            <v>Fornecimento e instalação de fusível faca de 100amp</v>
          </cell>
          <cell r="C1314" t="str">
            <v>UN</v>
          </cell>
          <cell r="D1314">
            <v>1</v>
          </cell>
          <cell r="E1314">
            <v>5.0837000000000003</v>
          </cell>
          <cell r="F1314">
            <v>5.08</v>
          </cell>
        </row>
        <row r="1315">
          <cell r="A1315" t="str">
            <v>001.17.08900</v>
          </cell>
          <cell r="B1315" t="str">
            <v>Fornecimento e instalação de fusível faca de 200amp</v>
          </cell>
          <cell r="C1315" t="str">
            <v>UN</v>
          </cell>
          <cell r="D1315">
            <v>1</v>
          </cell>
          <cell r="E1315">
            <v>8.9536999999999995</v>
          </cell>
          <cell r="F1315">
            <v>8.9499999999999993</v>
          </cell>
        </row>
        <row r="1316">
          <cell r="A1316" t="str">
            <v>001.17.08920</v>
          </cell>
          <cell r="B1316" t="str">
            <v>Fornecimento e instalação de fusível faca de 400amp</v>
          </cell>
          <cell r="C1316" t="str">
            <v>UN</v>
          </cell>
          <cell r="D1316">
            <v>1</v>
          </cell>
          <cell r="E1316">
            <v>21.6753</v>
          </cell>
          <cell r="F1316">
            <v>21.67</v>
          </cell>
        </row>
        <row r="1317">
          <cell r="A1317" t="str">
            <v>001.17.08940</v>
          </cell>
          <cell r="B1317" t="str">
            <v>Fornecimento e instalação de fusível faca de 600amp</v>
          </cell>
          <cell r="C1317" t="str">
            <v>UN</v>
          </cell>
          <cell r="D1317">
            <v>1</v>
          </cell>
          <cell r="E1317">
            <v>24.535299999999999</v>
          </cell>
          <cell r="F1317">
            <v>24.53</v>
          </cell>
        </row>
        <row r="1318">
          <cell r="A1318" t="str">
            <v>001.17.08960</v>
          </cell>
          <cell r="B1318" t="str">
            <v>Forneicimento e instalação de fusível diazed de 30 a 60 amp</v>
          </cell>
          <cell r="C1318" t="str">
            <v>UN</v>
          </cell>
          <cell r="D1318">
            <v>1</v>
          </cell>
          <cell r="E1318">
            <v>3.3637000000000001</v>
          </cell>
          <cell r="F1318">
            <v>3.36</v>
          </cell>
        </row>
        <row r="1319">
          <cell r="A1319" t="str">
            <v>001.17.08980</v>
          </cell>
          <cell r="B1319" t="str">
            <v>Fornecimento e instalação de fusível diazed de 10 amp.,inclusive base, anel e tampa</v>
          </cell>
          <cell r="C1319" t="str">
            <v>CJ</v>
          </cell>
          <cell r="D1319">
            <v>1</v>
          </cell>
          <cell r="E1319">
            <v>20.5792</v>
          </cell>
          <cell r="F1319">
            <v>20.57</v>
          </cell>
        </row>
        <row r="1320">
          <cell r="A1320" t="str">
            <v>001.17.09000</v>
          </cell>
          <cell r="B1320" t="str">
            <v>Fornecimento e instalação de elo fusível de alta tensão 1h</v>
          </cell>
          <cell r="C1320" t="str">
            <v>UN</v>
          </cell>
          <cell r="D1320">
            <v>1</v>
          </cell>
          <cell r="E1320">
            <v>3.1474000000000002</v>
          </cell>
          <cell r="F1320">
            <v>3.14</v>
          </cell>
        </row>
        <row r="1321">
          <cell r="A1321" t="str">
            <v>001.17.09020</v>
          </cell>
          <cell r="B1321" t="str">
            <v>Fornecimento e instalação de elo fusível de alta tensão 2h</v>
          </cell>
          <cell r="C1321" t="str">
            <v>UN</v>
          </cell>
          <cell r="D1321">
            <v>1</v>
          </cell>
          <cell r="E1321">
            <v>3.2473999999999998</v>
          </cell>
          <cell r="F1321">
            <v>3.24</v>
          </cell>
        </row>
        <row r="1322">
          <cell r="A1322" t="str">
            <v>001.17.09040</v>
          </cell>
          <cell r="B1322" t="str">
            <v>Fornecimento e instalação de elo fusível de alta tensão 3h</v>
          </cell>
          <cell r="C1322" t="str">
            <v>UN</v>
          </cell>
          <cell r="D1322">
            <v>1</v>
          </cell>
          <cell r="E1322">
            <v>3.0573999999999999</v>
          </cell>
          <cell r="F1322">
            <v>3.05</v>
          </cell>
        </row>
        <row r="1323">
          <cell r="A1323" t="str">
            <v>001.17.09060</v>
          </cell>
          <cell r="B1323" t="str">
            <v>Fornecimento e instalação de elo fusível de alta tensão 5h</v>
          </cell>
          <cell r="C1323" t="str">
            <v>UN</v>
          </cell>
          <cell r="D1323">
            <v>1</v>
          </cell>
          <cell r="E1323">
            <v>3.2473999999999998</v>
          </cell>
          <cell r="F1323">
            <v>3.24</v>
          </cell>
        </row>
        <row r="1324">
          <cell r="A1324" t="str">
            <v>001.17.09080</v>
          </cell>
          <cell r="B1324" t="str">
            <v>Fornecimento e instalação de elo fusível de alta tensão 6k</v>
          </cell>
          <cell r="C1324" t="str">
            <v>UN</v>
          </cell>
          <cell r="D1324">
            <v>1</v>
          </cell>
          <cell r="E1324">
            <v>3.2473999999999998</v>
          </cell>
          <cell r="F1324">
            <v>3.24</v>
          </cell>
        </row>
        <row r="1325">
          <cell r="A1325" t="str">
            <v>001.17.09100</v>
          </cell>
          <cell r="B1325" t="str">
            <v>Fornecimento e instalação de elo fusível de alta tensão 15k</v>
          </cell>
          <cell r="C1325" t="str">
            <v>UN</v>
          </cell>
          <cell r="D1325">
            <v>1</v>
          </cell>
          <cell r="E1325">
            <v>3.2473999999999998</v>
          </cell>
          <cell r="F1325">
            <v>3.24</v>
          </cell>
        </row>
        <row r="1326">
          <cell r="A1326" t="str">
            <v>001.17.09120</v>
          </cell>
          <cell r="B1326" t="str">
            <v>Fornecimento e instalação de elo fusível de alta tensão 25k</v>
          </cell>
          <cell r="C1326" t="str">
            <v>UN</v>
          </cell>
          <cell r="D1326">
            <v>1</v>
          </cell>
          <cell r="E1326">
            <v>3.3473999999999999</v>
          </cell>
          <cell r="F1326">
            <v>3.34</v>
          </cell>
        </row>
        <row r="1327">
          <cell r="A1327" t="str">
            <v>001.17.09140</v>
          </cell>
          <cell r="B1327" t="str">
            <v>Fornecimento e instalação de elo fusível 10 k - 15 kv</v>
          </cell>
          <cell r="C1327" t="str">
            <v>UN</v>
          </cell>
          <cell r="D1327">
            <v>1</v>
          </cell>
          <cell r="E1327">
            <v>1.7937000000000001</v>
          </cell>
          <cell r="F1327">
            <v>1.79</v>
          </cell>
        </row>
        <row r="1328">
          <cell r="A1328" t="str">
            <v>001.17.09160</v>
          </cell>
          <cell r="B1328" t="str">
            <v>Fornecimento e instalação de chave tipo faca com fusível base de ardosia 250v 3x30amp</v>
          </cell>
          <cell r="C1328" t="str">
            <v>UN</v>
          </cell>
          <cell r="D1328">
            <v>1</v>
          </cell>
          <cell r="E1328">
            <v>47.234499999999997</v>
          </cell>
          <cell r="F1328">
            <v>47.23</v>
          </cell>
        </row>
        <row r="1329">
          <cell r="A1329" t="str">
            <v>001.17.09180</v>
          </cell>
          <cell r="B1329" t="str">
            <v>Fornecimento e instalação de chave tipo faca com fusível base de ardósia 250v 3x60amp</v>
          </cell>
          <cell r="C1329" t="str">
            <v>UN</v>
          </cell>
          <cell r="D1329">
            <v>1</v>
          </cell>
          <cell r="E1329">
            <v>48.112099999999998</v>
          </cell>
          <cell r="F1329">
            <v>48.11</v>
          </cell>
        </row>
        <row r="1330">
          <cell r="A1330" t="str">
            <v>001.17.09200</v>
          </cell>
          <cell r="B1330" t="str">
            <v>Fornecimento e instalação de chave tipo faca com fusível base de ardósia 250v 3x100amp</v>
          </cell>
          <cell r="C1330" t="str">
            <v>UN</v>
          </cell>
          <cell r="D1330">
            <v>1</v>
          </cell>
          <cell r="E1330">
            <v>56.4893</v>
          </cell>
          <cell r="F1330">
            <v>56.48</v>
          </cell>
        </row>
        <row r="1331">
          <cell r="A1331" t="str">
            <v>001.17.09220</v>
          </cell>
          <cell r="B1331" t="str">
            <v>Fornecimento e instalação de chave tipo faca com fusível base de ardósia 250v 3x200amp</v>
          </cell>
          <cell r="C1331" t="str">
            <v>UN</v>
          </cell>
          <cell r="D1331">
            <v>1</v>
          </cell>
          <cell r="E1331">
            <v>70.146600000000007</v>
          </cell>
          <cell r="F1331">
            <v>70.14</v>
          </cell>
        </row>
        <row r="1332">
          <cell r="A1332" t="str">
            <v>001.17.09240</v>
          </cell>
          <cell r="B1332" t="str">
            <v>Fornecimento e instalação de chave fusível - 15 kv de 3 x 300 a</v>
          </cell>
          <cell r="C1332" t="str">
            <v>UN</v>
          </cell>
          <cell r="D1332">
            <v>1</v>
          </cell>
          <cell r="E1332">
            <v>89.236599999999996</v>
          </cell>
          <cell r="F1332">
            <v>89.23</v>
          </cell>
        </row>
        <row r="1333">
          <cell r="A1333" t="str">
            <v>001.17.09260</v>
          </cell>
          <cell r="B1333" t="str">
            <v>Fornecimento e instalação de chave chave seccionadora tripolar comando simultâneo aberto, abertura em carga, tensão nominal de 500 v, corrente nominal 200a/600v</v>
          </cell>
          <cell r="C1333" t="str">
            <v>UN</v>
          </cell>
          <cell r="D1333">
            <v>1</v>
          </cell>
          <cell r="E1333">
            <v>600.23659999999995</v>
          </cell>
          <cell r="F1333">
            <v>600.23</v>
          </cell>
        </row>
        <row r="1334">
          <cell r="A1334" t="str">
            <v>001.17.09280</v>
          </cell>
          <cell r="B1334" t="str">
            <v>Fornecimento e instalação de chave de comando de proteção para iluminação 2x60 w</v>
          </cell>
          <cell r="C1334" t="str">
            <v>UN</v>
          </cell>
          <cell r="D1334">
            <v>1</v>
          </cell>
          <cell r="E1334">
            <v>390.11840000000001</v>
          </cell>
          <cell r="F1334">
            <v>390.11</v>
          </cell>
        </row>
        <row r="1335">
          <cell r="A1335" t="str">
            <v>001.17.09300</v>
          </cell>
          <cell r="B1335" t="str">
            <v>Fornecimento e instalação de afastador de armação secundária de 0.50m p/ unidade</v>
          </cell>
          <cell r="C1335" t="str">
            <v>UN</v>
          </cell>
          <cell r="D1335">
            <v>1</v>
          </cell>
          <cell r="E1335">
            <v>16.736599999999999</v>
          </cell>
          <cell r="F1335">
            <v>16.73</v>
          </cell>
        </row>
        <row r="1336">
          <cell r="A1336" t="str">
            <v>001.17.09320</v>
          </cell>
          <cell r="B1336" t="str">
            <v>Fornecimento e instalação de arruela quadrada de 38.00mm com furo de 18.00mm</v>
          </cell>
          <cell r="C1336" t="str">
            <v>UN</v>
          </cell>
          <cell r="D1336">
            <v>1</v>
          </cell>
          <cell r="E1336">
            <v>0.94179999999999997</v>
          </cell>
          <cell r="F1336">
            <v>0.94</v>
          </cell>
        </row>
        <row r="1337">
          <cell r="A1337" t="str">
            <v>001.17.09340</v>
          </cell>
          <cell r="B1337" t="str">
            <v>Fornecimento e instalação de arruela quadrada de 55.00mm com furo de 18.00mm</v>
          </cell>
          <cell r="C1337" t="str">
            <v>UN</v>
          </cell>
          <cell r="D1337">
            <v>1</v>
          </cell>
          <cell r="E1337">
            <v>0.71179999999999999</v>
          </cell>
          <cell r="F1337">
            <v>0.71</v>
          </cell>
        </row>
        <row r="1338">
          <cell r="A1338" t="str">
            <v>001.17.09360</v>
          </cell>
          <cell r="B1338" t="str">
            <v>Fornecimento e instalação de arruela redonda para parafuso diâm. 9.50mm 3/8"</v>
          </cell>
          <cell r="C1338" t="str">
            <v>UN</v>
          </cell>
          <cell r="D1338">
            <v>1</v>
          </cell>
          <cell r="E1338">
            <v>0.68179999999999996</v>
          </cell>
          <cell r="F1338">
            <v>0.68</v>
          </cell>
        </row>
        <row r="1339">
          <cell r="A1339" t="str">
            <v>001.17.09380</v>
          </cell>
          <cell r="B1339" t="str">
            <v>Fornecimento e instalação de arruela redonda para parafuso diâm. 11.00mm 7/16"</v>
          </cell>
          <cell r="C1339" t="str">
            <v>UN</v>
          </cell>
          <cell r="D1339">
            <v>1</v>
          </cell>
          <cell r="E1339">
            <v>0.69179999999999997</v>
          </cell>
          <cell r="F1339">
            <v>0.69</v>
          </cell>
        </row>
        <row r="1340">
          <cell r="A1340" t="str">
            <v>001.17.09400</v>
          </cell>
          <cell r="B1340" t="str">
            <v>Fornecimento e instalação de arruela redonda para parafuso diam. 16.00mm 5/8"</v>
          </cell>
          <cell r="C1340" t="str">
            <v>UN</v>
          </cell>
          <cell r="D1340">
            <v>1</v>
          </cell>
          <cell r="E1340">
            <v>0.71179999999999999</v>
          </cell>
          <cell r="F1340">
            <v>0.71</v>
          </cell>
        </row>
        <row r="1341">
          <cell r="A1341" t="str">
            <v>001.17.09420</v>
          </cell>
          <cell r="B1341" t="str">
            <v>Fornecimento e instalação de cruzeta de madeira de lei (piúva) 2400.00mmx110.00mmx135.00mm</v>
          </cell>
          <cell r="C1341" t="str">
            <v>UN</v>
          </cell>
          <cell r="D1341">
            <v>1</v>
          </cell>
          <cell r="E1341">
            <v>29.236599999999999</v>
          </cell>
          <cell r="F1341">
            <v>29.23</v>
          </cell>
        </row>
        <row r="1342">
          <cell r="A1342" t="str">
            <v>001.17.09440</v>
          </cell>
          <cell r="B1342" t="str">
            <v>Fornecimento e instalação de cruzeta de madeira de lei (piúva) 2400.00mmx110.00mmx90.00mm</v>
          </cell>
          <cell r="C1342" t="str">
            <v>UN</v>
          </cell>
          <cell r="D1342">
            <v>1</v>
          </cell>
          <cell r="E1342">
            <v>29.136600000000001</v>
          </cell>
          <cell r="F1342">
            <v>29.13</v>
          </cell>
        </row>
        <row r="1343">
          <cell r="A1343" t="str">
            <v>001.17.09460</v>
          </cell>
          <cell r="B1343" t="str">
            <v>Fornecimento e instalação de cruzeta de madeira de lei (piúva) isolador de pino de 15kv</v>
          </cell>
          <cell r="C1343" t="str">
            <v>UN</v>
          </cell>
          <cell r="D1343">
            <v>1</v>
          </cell>
          <cell r="E1343">
            <v>5.3474000000000004</v>
          </cell>
          <cell r="F1343">
            <v>5.34</v>
          </cell>
        </row>
        <row r="1344">
          <cell r="A1344" t="str">
            <v>001.17.09480</v>
          </cell>
          <cell r="B1344" t="str">
            <v>Fornecimento e instalação de mão francesa normal de 710.00mm</v>
          </cell>
          <cell r="C1344" t="str">
            <v>UN</v>
          </cell>
          <cell r="D1344">
            <v>1</v>
          </cell>
          <cell r="E1344">
            <v>7.1184000000000003</v>
          </cell>
          <cell r="F1344">
            <v>7.11</v>
          </cell>
        </row>
        <row r="1345">
          <cell r="A1345" t="str">
            <v>001.17.09500</v>
          </cell>
          <cell r="B1345" t="str">
            <v>Fornecimento e instalação de parafuso de máquina dim 16.00mmx500.00mm</v>
          </cell>
          <cell r="C1345" t="str">
            <v>UN</v>
          </cell>
          <cell r="D1345">
            <v>1</v>
          </cell>
          <cell r="E1345">
            <v>3.7237</v>
          </cell>
          <cell r="F1345">
            <v>3.72</v>
          </cell>
        </row>
        <row r="1346">
          <cell r="A1346" t="str">
            <v>001.17.09520</v>
          </cell>
          <cell r="B1346" t="str">
            <v>Fornecimento e instalação de parafuso de máquina dim 16.00mmx450.00mm</v>
          </cell>
          <cell r="C1346" t="str">
            <v>UN</v>
          </cell>
          <cell r="D1346">
            <v>1</v>
          </cell>
          <cell r="E1346">
            <v>5.2037000000000004</v>
          </cell>
          <cell r="F1346">
            <v>5.2</v>
          </cell>
        </row>
        <row r="1347">
          <cell r="A1347" t="str">
            <v>001.17.09540</v>
          </cell>
          <cell r="B1347" t="str">
            <v>Fornecimento e instalação de parafuso de máquina dim 16.00mmx400.00mm</v>
          </cell>
          <cell r="C1347" t="str">
            <v>UN</v>
          </cell>
          <cell r="D1347">
            <v>1</v>
          </cell>
          <cell r="E1347">
            <v>4.8236999999999997</v>
          </cell>
          <cell r="F1347">
            <v>4.82</v>
          </cell>
        </row>
        <row r="1348">
          <cell r="A1348" t="str">
            <v>001.17.09560</v>
          </cell>
          <cell r="B1348" t="str">
            <v>Fornecimento e instalação de parafuso de máquina dim 16.00mmx350.00mm</v>
          </cell>
          <cell r="C1348" t="str">
            <v>UN</v>
          </cell>
          <cell r="D1348">
            <v>1</v>
          </cell>
          <cell r="E1348">
            <v>3.1236999999999999</v>
          </cell>
          <cell r="F1348">
            <v>3.12</v>
          </cell>
        </row>
        <row r="1349">
          <cell r="A1349" t="str">
            <v>001.17.09580</v>
          </cell>
          <cell r="B1349" t="str">
            <v>Fornecimento e instalação de parafuso de máquina dim 5/8" x 300 mm</v>
          </cell>
          <cell r="C1349" t="str">
            <v>UN</v>
          </cell>
          <cell r="D1349">
            <v>1</v>
          </cell>
          <cell r="E1349">
            <v>5.4036999999999997</v>
          </cell>
          <cell r="F1349">
            <v>5.4</v>
          </cell>
        </row>
        <row r="1350">
          <cell r="A1350" t="str">
            <v>001.17.09600</v>
          </cell>
          <cell r="B1350" t="str">
            <v>Fornecimento e instalação de parafuso de máquina dim.5/8" x 250 mm</v>
          </cell>
          <cell r="C1350" t="str">
            <v>UN</v>
          </cell>
          <cell r="D1350">
            <v>1</v>
          </cell>
          <cell r="E1350">
            <v>2.8237000000000001</v>
          </cell>
          <cell r="F1350">
            <v>2.82</v>
          </cell>
        </row>
        <row r="1351">
          <cell r="A1351" t="str">
            <v>001.17.09620</v>
          </cell>
          <cell r="B1351" t="str">
            <v>Forneicmento e instalação de parafuso de máquina dim.5/8" x 200 mm</v>
          </cell>
          <cell r="C1351" t="str">
            <v>UN</v>
          </cell>
          <cell r="D1351">
            <v>1</v>
          </cell>
          <cell r="E1351">
            <v>4.1936999999999998</v>
          </cell>
          <cell r="F1351">
            <v>4.1900000000000004</v>
          </cell>
        </row>
        <row r="1352">
          <cell r="A1352" t="str">
            <v>001.17.09640</v>
          </cell>
          <cell r="B1352" t="str">
            <v>Fornecimento e instalação de parafuso de máquina dim.1/2" x 125 mm</v>
          </cell>
          <cell r="C1352" t="str">
            <v>UN</v>
          </cell>
          <cell r="D1352">
            <v>1</v>
          </cell>
          <cell r="E1352">
            <v>2.6137000000000001</v>
          </cell>
          <cell r="F1352">
            <v>2.61</v>
          </cell>
        </row>
        <row r="1353">
          <cell r="A1353" t="str">
            <v>001.17.09660</v>
          </cell>
          <cell r="B1353" t="str">
            <v>Fornecimento e instalação de parafuso rosca dupla (passant) diâm 16.00mmx550.00mm</v>
          </cell>
          <cell r="C1353" t="str">
            <v>UN</v>
          </cell>
          <cell r="D1353">
            <v>1</v>
          </cell>
          <cell r="E1353">
            <v>8.9974000000000007</v>
          </cell>
          <cell r="F1353">
            <v>8.99</v>
          </cell>
        </row>
        <row r="1354">
          <cell r="A1354" t="str">
            <v>001.17.09680</v>
          </cell>
          <cell r="B1354" t="str">
            <v>Fornecimento e instalação de parafuso rosca dupla (passant) diâm 16.00mmx500.00mm</v>
          </cell>
          <cell r="C1354" t="str">
            <v>UN</v>
          </cell>
          <cell r="D1354">
            <v>1</v>
          </cell>
          <cell r="E1354">
            <v>8.5074000000000005</v>
          </cell>
          <cell r="F1354">
            <v>8.5</v>
          </cell>
        </row>
        <row r="1355">
          <cell r="A1355" t="str">
            <v>001.17.09700</v>
          </cell>
          <cell r="B1355" t="str">
            <v>Fornecimento e instalação de parafuso rosca dupla (passant) diâm 16.00mmx450.00mm</v>
          </cell>
          <cell r="C1355" t="str">
            <v>UN</v>
          </cell>
          <cell r="D1355">
            <v>1</v>
          </cell>
          <cell r="E1355">
            <v>7.6574</v>
          </cell>
          <cell r="F1355">
            <v>7.65</v>
          </cell>
        </row>
        <row r="1356">
          <cell r="A1356" t="str">
            <v>001.17.09720</v>
          </cell>
          <cell r="B1356" t="str">
            <v>Fornecimento e instalação de parafuso rosca dupla (passant) diâm 16.00mmx400.00mm</v>
          </cell>
          <cell r="C1356" t="str">
            <v>UN</v>
          </cell>
          <cell r="D1356">
            <v>1</v>
          </cell>
          <cell r="E1356">
            <v>5.0473999999999997</v>
          </cell>
          <cell r="F1356">
            <v>5.04</v>
          </cell>
        </row>
        <row r="1357">
          <cell r="A1357" t="str">
            <v>001.17.09740</v>
          </cell>
          <cell r="B1357" t="str">
            <v>Fornecimento e instalação de parafuso rosca dupla (passant) diâm 16.00mmx350.00mm</v>
          </cell>
          <cell r="C1357" t="str">
            <v>UN</v>
          </cell>
          <cell r="D1357">
            <v>1</v>
          </cell>
          <cell r="E1357">
            <v>4.7473999999999998</v>
          </cell>
          <cell r="F1357">
            <v>4.74</v>
          </cell>
        </row>
        <row r="1358">
          <cell r="A1358" t="str">
            <v>001.17.09760</v>
          </cell>
          <cell r="B1358" t="str">
            <v>Fornecimento e instalação de parafuso de rosca soberba12.7mm1/2 polx100mm 4 pol</v>
          </cell>
          <cell r="C1358" t="str">
            <v>UN</v>
          </cell>
          <cell r="D1358">
            <v>1</v>
          </cell>
          <cell r="E1358">
            <v>1.9237</v>
          </cell>
          <cell r="F1358">
            <v>1.92</v>
          </cell>
        </row>
        <row r="1359">
          <cell r="A1359" t="str">
            <v>001.17.09780</v>
          </cell>
          <cell r="B1359" t="str">
            <v>Fornecimento e instalação de parafuso esticador diametro 1/2 pol</v>
          </cell>
          <cell r="C1359" t="str">
            <v>UN</v>
          </cell>
          <cell r="D1359">
            <v>1</v>
          </cell>
          <cell r="E1359">
            <v>3.2673999999999999</v>
          </cell>
          <cell r="F1359">
            <v>3.26</v>
          </cell>
        </row>
        <row r="1360">
          <cell r="A1360" t="str">
            <v>001.17.09800</v>
          </cell>
          <cell r="B1360" t="str">
            <v>Fornecimento e instalação de parafuso francês 9.50mm 3/8"x115mm 4-1/2 pol</v>
          </cell>
          <cell r="C1360" t="str">
            <v>UN</v>
          </cell>
          <cell r="D1360">
            <v>1</v>
          </cell>
          <cell r="E1360">
            <v>1.9237</v>
          </cell>
          <cell r="F1360">
            <v>1.92</v>
          </cell>
        </row>
        <row r="1361">
          <cell r="A1361" t="str">
            <v>001.17.09820</v>
          </cell>
          <cell r="B1361" t="str">
            <v>Fornecimento e instalação de parafuso francês 16.00mm 5/8"x45mm 1-3/4 pol</v>
          </cell>
          <cell r="C1361" t="str">
            <v>UN</v>
          </cell>
          <cell r="D1361">
            <v>1</v>
          </cell>
          <cell r="E1361">
            <v>1.9737</v>
          </cell>
          <cell r="F1361">
            <v>1.97</v>
          </cell>
        </row>
        <row r="1362">
          <cell r="A1362" t="str">
            <v>001.17.09840</v>
          </cell>
          <cell r="B1362" t="str">
            <v>Fornecimento e instalação de parafuso francês 16.00mm 5/8"x150mm 6 pol</v>
          </cell>
          <cell r="C1362" t="str">
            <v>UN</v>
          </cell>
          <cell r="D1362">
            <v>1</v>
          </cell>
          <cell r="E1362">
            <v>2.2237</v>
          </cell>
          <cell r="F1362">
            <v>2.2200000000000002</v>
          </cell>
        </row>
        <row r="1363">
          <cell r="A1363" t="str">
            <v>001.17.09860</v>
          </cell>
          <cell r="B1363" t="str">
            <v>Fornecimento e instalação de pino para isolador de 15kv</v>
          </cell>
          <cell r="C1363" t="str">
            <v>UN</v>
          </cell>
          <cell r="D1363">
            <v>1</v>
          </cell>
          <cell r="E1363">
            <v>3.2237</v>
          </cell>
          <cell r="F1363">
            <v>3.22</v>
          </cell>
        </row>
        <row r="1364">
          <cell r="A1364" t="str">
            <v>001.17.09880</v>
          </cell>
          <cell r="B1364" t="str">
            <v>Fornecimento e instalação de gancho suspensão</v>
          </cell>
          <cell r="C1364" t="str">
            <v>UN</v>
          </cell>
          <cell r="D1364">
            <v>1</v>
          </cell>
          <cell r="E1364">
            <v>8.0473999999999997</v>
          </cell>
          <cell r="F1364">
            <v>8.0399999999999991</v>
          </cell>
        </row>
        <row r="1365">
          <cell r="A1365" t="str">
            <v>001.17.09900</v>
          </cell>
          <cell r="B1365" t="str">
            <v>Fornecimento e instalação de granpo de tensão</v>
          </cell>
          <cell r="C1365" t="str">
            <v>UN</v>
          </cell>
          <cell r="D1365">
            <v>1</v>
          </cell>
          <cell r="E1365">
            <v>4.6474000000000002</v>
          </cell>
          <cell r="F1365">
            <v>4.6399999999999997</v>
          </cell>
        </row>
        <row r="1366">
          <cell r="A1366" t="str">
            <v>001.17.09920</v>
          </cell>
          <cell r="B1366" t="str">
            <v>Fornecimento e instalação de isolador de disco de 150mm</v>
          </cell>
          <cell r="C1366" t="str">
            <v>UN</v>
          </cell>
          <cell r="D1366">
            <v>1</v>
          </cell>
          <cell r="E1366">
            <v>20.0474</v>
          </cell>
          <cell r="F1366">
            <v>20.04</v>
          </cell>
        </row>
        <row r="1367">
          <cell r="A1367" t="str">
            <v>001.17.09940</v>
          </cell>
          <cell r="B1367" t="str">
            <v>Fornecimento e instalação de olhal para parafuso de 16mm 5/8 pol</v>
          </cell>
          <cell r="C1367" t="str">
            <v>UN</v>
          </cell>
          <cell r="D1367">
            <v>1</v>
          </cell>
          <cell r="E1367">
            <v>5.7237</v>
          </cell>
          <cell r="F1367">
            <v>5.72</v>
          </cell>
        </row>
        <row r="1368">
          <cell r="A1368" t="str">
            <v>001.17.09960</v>
          </cell>
          <cell r="B1368" t="str">
            <v>Fornecimento e instalação de manilha de aço maleável 11500 kgf</v>
          </cell>
          <cell r="C1368" t="str">
            <v>UN</v>
          </cell>
          <cell r="D1368">
            <v>1</v>
          </cell>
          <cell r="E1368">
            <v>4.9237000000000002</v>
          </cell>
          <cell r="F1368">
            <v>4.92</v>
          </cell>
        </row>
        <row r="1369">
          <cell r="A1369" t="str">
            <v>001.17.09980</v>
          </cell>
          <cell r="B1369" t="str">
            <v>Fornecimento e instalação de manilha sapatilha para cabo ate 3/8 pol</v>
          </cell>
          <cell r="C1369" t="str">
            <v>UN</v>
          </cell>
          <cell r="D1369">
            <v>1</v>
          </cell>
          <cell r="E1369">
            <v>7.0037000000000003</v>
          </cell>
          <cell r="F1369">
            <v>7</v>
          </cell>
        </row>
        <row r="1370">
          <cell r="A1370" t="str">
            <v>001.17.10000</v>
          </cell>
          <cell r="B1370" t="str">
            <v>Fornecimento e instalação de sapatilha para cabo de aço ate 3/8</v>
          </cell>
          <cell r="C1370" t="str">
            <v>UN</v>
          </cell>
          <cell r="D1370">
            <v>1</v>
          </cell>
          <cell r="E1370">
            <v>1.5737000000000001</v>
          </cell>
          <cell r="F1370">
            <v>1.57</v>
          </cell>
        </row>
        <row r="1371">
          <cell r="A1371" t="str">
            <v>001.17.10020</v>
          </cell>
          <cell r="B1371" t="str">
            <v>Fornecimento e instalação de alça reformada para estais de contra poste wgl-1.100</v>
          </cell>
          <cell r="C1371" t="str">
            <v>UN</v>
          </cell>
          <cell r="D1371">
            <v>1</v>
          </cell>
          <cell r="E1371">
            <v>5.2836999999999996</v>
          </cell>
          <cell r="F1371">
            <v>5.28</v>
          </cell>
        </row>
        <row r="1372">
          <cell r="A1372" t="str">
            <v>001.17.10040</v>
          </cell>
          <cell r="B1372" t="str">
            <v>Fornecimento e instalação de alça reformada para estais de contra poste wgl-1.103</v>
          </cell>
          <cell r="C1372" t="str">
            <v>UN</v>
          </cell>
          <cell r="D1372">
            <v>1</v>
          </cell>
          <cell r="E1372">
            <v>5.2836999999999996</v>
          </cell>
          <cell r="F1372">
            <v>5.28</v>
          </cell>
        </row>
        <row r="1373">
          <cell r="A1373" t="str">
            <v>001.17.10060</v>
          </cell>
          <cell r="B1373" t="str">
            <v>Fornecimento e instalação de alça pré-formada de distribuição dg-4542</v>
          </cell>
          <cell r="C1373" t="str">
            <v>UN</v>
          </cell>
          <cell r="D1373">
            <v>1</v>
          </cell>
          <cell r="E1373">
            <v>1.0487</v>
          </cell>
          <cell r="F1373">
            <v>1.04</v>
          </cell>
        </row>
        <row r="1374">
          <cell r="A1374" t="str">
            <v>001.17.10080</v>
          </cell>
          <cell r="B1374" t="str">
            <v>Fornecimento e instalação de alça pré-formada de distribuição dg-4544</v>
          </cell>
          <cell r="C1374" t="str">
            <v>UN</v>
          </cell>
          <cell r="D1374">
            <v>1</v>
          </cell>
          <cell r="E1374">
            <v>6.0236999999999998</v>
          </cell>
          <cell r="F1374">
            <v>6.02</v>
          </cell>
        </row>
        <row r="1375">
          <cell r="A1375" t="str">
            <v>001.17.10100</v>
          </cell>
          <cell r="B1375" t="str">
            <v>Forneicmento e instalação de alça pré-formada de distribuição dg-4547</v>
          </cell>
          <cell r="C1375" t="str">
            <v>UN</v>
          </cell>
          <cell r="D1375">
            <v>1</v>
          </cell>
          <cell r="E1375">
            <v>14.0237</v>
          </cell>
          <cell r="F1375">
            <v>14.02</v>
          </cell>
        </row>
        <row r="1376">
          <cell r="A1376" t="str">
            <v>001.17.10120</v>
          </cell>
          <cell r="B1376" t="str">
            <v>Fornecimento e instalação de emenda pré formada ls-0118</v>
          </cell>
          <cell r="C1376" t="str">
            <v>UN</v>
          </cell>
          <cell r="D1376">
            <v>1</v>
          </cell>
          <cell r="E1376">
            <v>8.0236999999999998</v>
          </cell>
          <cell r="F1376">
            <v>8.02</v>
          </cell>
        </row>
        <row r="1377">
          <cell r="A1377" t="str">
            <v>001.17.10140</v>
          </cell>
          <cell r="B1377" t="str">
            <v>Fornecimento e instalação de emenda pré formada ls-0120</v>
          </cell>
          <cell r="C1377" t="str">
            <v>UN</v>
          </cell>
          <cell r="D1377">
            <v>1</v>
          </cell>
          <cell r="E1377">
            <v>6.0236999999999998</v>
          </cell>
          <cell r="F1377">
            <v>6.02</v>
          </cell>
        </row>
        <row r="1378">
          <cell r="A1378" t="str">
            <v>001.17.10160</v>
          </cell>
          <cell r="B1378" t="str">
            <v>Fornecimento e instalação de emenda pré-formada ls-0124</v>
          </cell>
          <cell r="C1378" t="str">
            <v>UN</v>
          </cell>
          <cell r="D1378">
            <v>1</v>
          </cell>
          <cell r="E1378">
            <v>14.0237</v>
          </cell>
          <cell r="F1378">
            <v>14.02</v>
          </cell>
        </row>
        <row r="1379">
          <cell r="A1379" t="str">
            <v>001.17.10180</v>
          </cell>
          <cell r="B1379" t="str">
            <v>Fornecimento e instalação de terminal de pressão seção 6.00 mm2 reforçado para condutor</v>
          </cell>
          <cell r="C1379" t="str">
            <v>UN</v>
          </cell>
          <cell r="D1379">
            <v>1</v>
          </cell>
          <cell r="E1379">
            <v>1.3237000000000001</v>
          </cell>
          <cell r="F1379">
            <v>1.32</v>
          </cell>
        </row>
        <row r="1380">
          <cell r="A1380" t="str">
            <v>001.17.10200</v>
          </cell>
          <cell r="B1380" t="str">
            <v>Fornecimento e instalação de terminal de pressão seção 10.00 mm2 reforçado para condutor</v>
          </cell>
          <cell r="C1380" t="str">
            <v>UN</v>
          </cell>
          <cell r="D1380">
            <v>1</v>
          </cell>
          <cell r="E1380">
            <v>1.5137</v>
          </cell>
          <cell r="F1380">
            <v>1.51</v>
          </cell>
        </row>
        <row r="1381">
          <cell r="A1381" t="str">
            <v>001.17.10220</v>
          </cell>
          <cell r="B1381" t="str">
            <v>Fornecimento e instalação de terminal de pressão seção 16.00 mm2 reforçado para condutor</v>
          </cell>
          <cell r="C1381" t="str">
            <v>UN</v>
          </cell>
          <cell r="D1381">
            <v>1</v>
          </cell>
          <cell r="E1381">
            <v>2.3953000000000002</v>
          </cell>
          <cell r="F1381">
            <v>2.39</v>
          </cell>
        </row>
        <row r="1382">
          <cell r="A1382" t="str">
            <v>001.17.10240</v>
          </cell>
          <cell r="B1382" t="str">
            <v>Fornecimento e instalação de terminal de pressão seção 25.00 mm2 reforçado para condutor</v>
          </cell>
          <cell r="C1382" t="str">
            <v>UN</v>
          </cell>
          <cell r="D1382">
            <v>1</v>
          </cell>
          <cell r="E1382">
            <v>3.2073999999999998</v>
          </cell>
          <cell r="F1382">
            <v>3.2</v>
          </cell>
        </row>
        <row r="1383">
          <cell r="A1383" t="str">
            <v>001.17.10260</v>
          </cell>
          <cell r="B1383" t="str">
            <v>Fornecimento e instalação de terminal de pressão seção 35.00 mm2 reforçado para condutor</v>
          </cell>
          <cell r="C1383" t="str">
            <v>UN</v>
          </cell>
          <cell r="D1383">
            <v>1</v>
          </cell>
          <cell r="E1383">
            <v>3.6192000000000002</v>
          </cell>
          <cell r="F1383">
            <v>3.61</v>
          </cell>
        </row>
        <row r="1384">
          <cell r="A1384" t="str">
            <v>001.17.10280</v>
          </cell>
          <cell r="B1384" t="str">
            <v>Fornecimento e instalação de terminal de pressão seção 50.00 mm2 reforçado para condutor</v>
          </cell>
          <cell r="C1384" t="str">
            <v>UN</v>
          </cell>
          <cell r="D1384">
            <v>1</v>
          </cell>
          <cell r="E1384">
            <v>4.9111000000000002</v>
          </cell>
          <cell r="F1384">
            <v>4.91</v>
          </cell>
        </row>
        <row r="1385">
          <cell r="A1385" t="str">
            <v>001.17.10300</v>
          </cell>
          <cell r="B1385" t="str">
            <v>Fornecimento e instalação de terminal de pressão seção 70.00 mm2 reforçado para condutor</v>
          </cell>
          <cell r="C1385" t="str">
            <v>UN</v>
          </cell>
          <cell r="D1385">
            <v>1</v>
          </cell>
          <cell r="E1385">
            <v>5.8529</v>
          </cell>
          <cell r="F1385">
            <v>5.85</v>
          </cell>
        </row>
        <row r="1386">
          <cell r="A1386" t="str">
            <v>001.17.10320</v>
          </cell>
          <cell r="B1386" t="str">
            <v>Fornecimento e instalação de terminal de pressão seção 95.00 mm2 reforçado para condutor</v>
          </cell>
          <cell r="C1386" t="str">
            <v>UN</v>
          </cell>
          <cell r="D1386">
            <v>1</v>
          </cell>
          <cell r="E1386">
            <v>5.5845000000000002</v>
          </cell>
          <cell r="F1386">
            <v>5.58</v>
          </cell>
        </row>
        <row r="1387">
          <cell r="A1387" t="str">
            <v>001.17.10340</v>
          </cell>
          <cell r="B1387" t="str">
            <v>Fornecimento e instalação de terminal de pressão seção 120.00 mm2 reforçado para condutor</v>
          </cell>
          <cell r="C1387" t="str">
            <v>UN</v>
          </cell>
          <cell r="D1387">
            <v>1</v>
          </cell>
          <cell r="E1387">
            <v>6.3064</v>
          </cell>
          <cell r="F1387">
            <v>6.3</v>
          </cell>
        </row>
        <row r="1388">
          <cell r="A1388" t="str">
            <v>001.17.10360</v>
          </cell>
          <cell r="B1388" t="str">
            <v>Fornecimento e instalação de terminal de pressão seção 150.00 mm2 reforçado para condutor</v>
          </cell>
          <cell r="C1388" t="str">
            <v>UN</v>
          </cell>
          <cell r="D1388">
            <v>1</v>
          </cell>
          <cell r="E1388">
            <v>7.4683999999999999</v>
          </cell>
          <cell r="F1388">
            <v>7.46</v>
          </cell>
        </row>
        <row r="1389">
          <cell r="A1389" t="str">
            <v>001.17.10380</v>
          </cell>
          <cell r="B1389" t="str">
            <v>Fornecimento e instalação de terminal de pressão seção 185.00 mm2 reforçado para condutor</v>
          </cell>
          <cell r="C1389" t="str">
            <v>UN</v>
          </cell>
          <cell r="D1389">
            <v>1</v>
          </cell>
          <cell r="E1389">
            <v>10.722099999999999</v>
          </cell>
          <cell r="F1389">
            <v>10.72</v>
          </cell>
        </row>
        <row r="1390">
          <cell r="A1390" t="str">
            <v>001.17.10400</v>
          </cell>
          <cell r="B1390" t="str">
            <v>Fornecimento e instalação de terminal de pressão seção 240 mm2 reforçado para condutor</v>
          </cell>
          <cell r="C1390" t="str">
            <v>UN</v>
          </cell>
          <cell r="D1390">
            <v>1</v>
          </cell>
          <cell r="E1390">
            <v>13.0556</v>
          </cell>
          <cell r="F1390">
            <v>13.05</v>
          </cell>
        </row>
        <row r="1391">
          <cell r="A1391" t="str">
            <v>001.17.10420</v>
          </cell>
          <cell r="B1391" t="str">
            <v>Fornecimento e instalação de terminal de pressão seção 6.00 mm2 simples para condutor</v>
          </cell>
          <cell r="C1391" t="str">
            <v>UN</v>
          </cell>
          <cell r="D1391">
            <v>1</v>
          </cell>
          <cell r="E1391">
            <v>1.3237000000000001</v>
          </cell>
          <cell r="F1391">
            <v>1.32</v>
          </cell>
        </row>
        <row r="1392">
          <cell r="A1392" t="str">
            <v>001.17.10440</v>
          </cell>
          <cell r="B1392" t="str">
            <v>Fornecimento e instalação de terminal de pressão seção 10.00 mm2 simples para condutor</v>
          </cell>
          <cell r="C1392" t="str">
            <v>UN</v>
          </cell>
          <cell r="D1392">
            <v>1</v>
          </cell>
          <cell r="E1392">
            <v>1.7937000000000001</v>
          </cell>
          <cell r="F1392">
            <v>1.79</v>
          </cell>
        </row>
        <row r="1393">
          <cell r="A1393" t="str">
            <v>001.17.10460</v>
          </cell>
          <cell r="B1393" t="str">
            <v>Fornecimento e instalação de terminal de pressão seção 16.00 mm2 simples para condutor seção</v>
          </cell>
          <cell r="C1393" t="str">
            <v>UN</v>
          </cell>
          <cell r="D1393">
            <v>1</v>
          </cell>
          <cell r="E1393">
            <v>2.3353000000000002</v>
          </cell>
          <cell r="F1393">
            <v>2.33</v>
          </cell>
        </row>
        <row r="1394">
          <cell r="A1394" t="str">
            <v>001.17.10480</v>
          </cell>
          <cell r="B1394" t="str">
            <v>Fornecimento e instalação de terminal de pressão seção 25.00 mm2 simples para condutor</v>
          </cell>
          <cell r="C1394" t="str">
            <v>UN</v>
          </cell>
          <cell r="D1394">
            <v>1</v>
          </cell>
          <cell r="E1394">
            <v>2.9773999999999998</v>
          </cell>
          <cell r="F1394">
            <v>2.97</v>
          </cell>
        </row>
        <row r="1395">
          <cell r="A1395" t="str">
            <v>001.17.10500</v>
          </cell>
          <cell r="B1395" t="str">
            <v>Fornecimento e instalação de terminal de pressão seção 35.00 mm2 simples para condutor</v>
          </cell>
          <cell r="C1395" t="str">
            <v>UN</v>
          </cell>
          <cell r="D1395">
            <v>1</v>
          </cell>
          <cell r="E1395">
            <v>3.5091999999999999</v>
          </cell>
          <cell r="F1395">
            <v>3.5</v>
          </cell>
        </row>
        <row r="1396">
          <cell r="A1396" t="str">
            <v>001.17.10520</v>
          </cell>
          <cell r="B1396" t="str">
            <v>Fornecimento e instalação de terminal de pressão seção 50 mm2 simples para condutor</v>
          </cell>
          <cell r="C1396" t="str">
            <v>UN</v>
          </cell>
          <cell r="D1396">
            <v>1</v>
          </cell>
          <cell r="E1396">
            <v>4.2610999999999999</v>
          </cell>
          <cell r="F1396">
            <v>4.26</v>
          </cell>
        </row>
        <row r="1397">
          <cell r="A1397" t="str">
            <v>001.17.10540</v>
          </cell>
          <cell r="B1397" t="str">
            <v>Fornecimento e instalação de terminal de pressão seção 70.00 mm2 simples para condutor</v>
          </cell>
          <cell r="C1397" t="str">
            <v>UN</v>
          </cell>
          <cell r="D1397">
            <v>1</v>
          </cell>
          <cell r="E1397">
            <v>4.8929</v>
          </cell>
          <cell r="F1397">
            <v>4.8899999999999997</v>
          </cell>
        </row>
        <row r="1398">
          <cell r="A1398" t="str">
            <v>001.17.10560</v>
          </cell>
          <cell r="B1398" t="str">
            <v>Fornecimento e instalação de terminal de pressão seção 95.00 mm2 simples para condutor</v>
          </cell>
          <cell r="C1398" t="str">
            <v>UN</v>
          </cell>
          <cell r="D1398">
            <v>1</v>
          </cell>
          <cell r="E1398">
            <v>6.4145000000000003</v>
          </cell>
          <cell r="F1398">
            <v>6.41</v>
          </cell>
        </row>
        <row r="1399">
          <cell r="A1399" t="str">
            <v>001.17.10580</v>
          </cell>
          <cell r="B1399" t="str">
            <v>Fornecimento e instalação de terminal de pressão seção 120.00 mm2 simples para condutor</v>
          </cell>
          <cell r="C1399" t="str">
            <v>UN</v>
          </cell>
          <cell r="D1399">
            <v>1</v>
          </cell>
          <cell r="E1399">
            <v>7.7363999999999997</v>
          </cell>
          <cell r="F1399">
            <v>7.73</v>
          </cell>
        </row>
        <row r="1400">
          <cell r="A1400" t="str">
            <v>001.17.10600</v>
          </cell>
          <cell r="B1400" t="str">
            <v>Fornecimento e instalação de terminal de pressão seção 150.00 mm2 simples para condutor</v>
          </cell>
          <cell r="C1400" t="str">
            <v>UN</v>
          </cell>
          <cell r="D1400">
            <v>1</v>
          </cell>
          <cell r="E1400">
            <v>8.3084000000000007</v>
          </cell>
          <cell r="F1400">
            <v>8.3000000000000007</v>
          </cell>
        </row>
        <row r="1401">
          <cell r="A1401" t="str">
            <v>001.17.10620</v>
          </cell>
          <cell r="B1401" t="str">
            <v>Fornecimento e instalação de terminal de pressão seção 185.00 mm2 simples para condutor</v>
          </cell>
          <cell r="C1401" t="str">
            <v>UN</v>
          </cell>
          <cell r="D1401">
            <v>1</v>
          </cell>
          <cell r="E1401">
            <v>10.412100000000001</v>
          </cell>
          <cell r="F1401">
            <v>10.41</v>
          </cell>
        </row>
        <row r="1402">
          <cell r="A1402" t="str">
            <v>001.17.10640</v>
          </cell>
          <cell r="B1402" t="str">
            <v>Fornecimento e instalação de terminal de pressão seção 240.00 mm2 simples para condutor</v>
          </cell>
          <cell r="C1402" t="str">
            <v>UN</v>
          </cell>
          <cell r="D1402">
            <v>1</v>
          </cell>
          <cell r="E1402">
            <v>12.025600000000001</v>
          </cell>
          <cell r="F1402">
            <v>12.02</v>
          </cell>
        </row>
        <row r="1403">
          <cell r="A1403" t="str">
            <v>001.17.10660</v>
          </cell>
          <cell r="B1403" t="str">
            <v>Fornecimento e instalação de conector split bolt para condutor seção 6.00 mm2</v>
          </cell>
          <cell r="C1403" t="str">
            <v>UN</v>
          </cell>
          <cell r="D1403">
            <v>1</v>
          </cell>
          <cell r="E1403">
            <v>1.7837000000000001</v>
          </cell>
          <cell r="F1403">
            <v>1.78</v>
          </cell>
        </row>
        <row r="1404">
          <cell r="A1404" t="str">
            <v>001.17.10680</v>
          </cell>
          <cell r="B1404" t="str">
            <v>Fornecimento e instalação de conector split bolt para condutor  seção 10.00 mm2</v>
          </cell>
          <cell r="C1404" t="str">
            <v>UN</v>
          </cell>
          <cell r="D1404">
            <v>1</v>
          </cell>
          <cell r="E1404">
            <v>1.7837000000000001</v>
          </cell>
          <cell r="F1404">
            <v>1.78</v>
          </cell>
        </row>
        <row r="1405">
          <cell r="A1405" t="str">
            <v>001.17.10700</v>
          </cell>
          <cell r="B1405" t="str">
            <v>Fornecimento e instalação de conector split bolt para condutor  seção 16.00 mm2</v>
          </cell>
          <cell r="C1405" t="str">
            <v>UN</v>
          </cell>
          <cell r="D1405">
            <v>1</v>
          </cell>
          <cell r="E1405">
            <v>2.5952999999999999</v>
          </cell>
          <cell r="F1405">
            <v>2.59</v>
          </cell>
        </row>
        <row r="1406">
          <cell r="A1406" t="str">
            <v>001.17.10720</v>
          </cell>
          <cell r="B1406" t="str">
            <v>Fornecimento e instalação de conector split bolt para condutor  seção 25.00 mm2</v>
          </cell>
          <cell r="C1406" t="str">
            <v>UN</v>
          </cell>
          <cell r="D1406">
            <v>1</v>
          </cell>
          <cell r="E1406">
            <v>3.3473999999999999</v>
          </cell>
          <cell r="F1406">
            <v>3.34</v>
          </cell>
        </row>
        <row r="1407">
          <cell r="A1407" t="str">
            <v>001.17.10740</v>
          </cell>
          <cell r="B1407" t="str">
            <v>Fornecimento e instalação de conector split bolt para condutor  seção 35.00 mm2</v>
          </cell>
          <cell r="C1407" t="str">
            <v>UN</v>
          </cell>
          <cell r="D1407">
            <v>1</v>
          </cell>
          <cell r="E1407">
            <v>3.9291999999999998</v>
          </cell>
          <cell r="F1407">
            <v>3.92</v>
          </cell>
        </row>
        <row r="1408">
          <cell r="A1408" t="str">
            <v>001.17.10760</v>
          </cell>
          <cell r="B1408" t="str">
            <v>Fornecimento e instalação de conector split bolt para condutor  seção 50.00 mm2</v>
          </cell>
          <cell r="C1408" t="str">
            <v>UN</v>
          </cell>
          <cell r="D1408">
            <v>1</v>
          </cell>
          <cell r="E1408">
            <v>4.7411000000000003</v>
          </cell>
          <cell r="F1408">
            <v>4.74</v>
          </cell>
        </row>
        <row r="1409">
          <cell r="A1409" t="str">
            <v>001.17.10780</v>
          </cell>
          <cell r="B1409" t="str">
            <v>Fornecimento e instalação de conector split bolt para condutor  seção 70.00 mm2</v>
          </cell>
          <cell r="C1409" t="str">
            <v>UN</v>
          </cell>
          <cell r="D1409">
            <v>1</v>
          </cell>
          <cell r="E1409">
            <v>5.8829000000000002</v>
          </cell>
          <cell r="F1409">
            <v>5.88</v>
          </cell>
        </row>
        <row r="1410">
          <cell r="A1410" t="str">
            <v>001.17.10800</v>
          </cell>
          <cell r="B1410" t="str">
            <v>Fornecimento e instalação de conector split bolt para condutor  seção 95.00 mm2</v>
          </cell>
          <cell r="C1410" t="str">
            <v>UN</v>
          </cell>
          <cell r="D1410">
            <v>1</v>
          </cell>
          <cell r="E1410">
            <v>7.5845000000000002</v>
          </cell>
          <cell r="F1410">
            <v>7.58</v>
          </cell>
        </row>
        <row r="1411">
          <cell r="A1411" t="str">
            <v>001.17.10820</v>
          </cell>
          <cell r="B1411" t="str">
            <v>Fornecimento e instalação de conector split bolt para condutor  seção 120.00 mm2</v>
          </cell>
          <cell r="C1411" t="str">
            <v>UN</v>
          </cell>
          <cell r="D1411">
            <v>1</v>
          </cell>
          <cell r="E1411">
            <v>8.2864000000000004</v>
          </cell>
          <cell r="F1411">
            <v>8.2799999999999994</v>
          </cell>
        </row>
        <row r="1412">
          <cell r="A1412" t="str">
            <v>001.17.10840</v>
          </cell>
          <cell r="B1412" t="str">
            <v>Fornecimento e instalação de conector split bolt para condutor  seção 150.00 mm2</v>
          </cell>
          <cell r="C1412" t="str">
            <v>UN</v>
          </cell>
          <cell r="D1412">
            <v>1</v>
          </cell>
          <cell r="E1412">
            <v>9.2883999999999993</v>
          </cell>
          <cell r="F1412">
            <v>9.2799999999999994</v>
          </cell>
        </row>
        <row r="1413">
          <cell r="A1413" t="str">
            <v>001.17.10860</v>
          </cell>
          <cell r="B1413" t="str">
            <v>Fornecimento e instalação de conector split bolt para condutor  seção 185.00 mm2</v>
          </cell>
          <cell r="C1413" t="str">
            <v>UN</v>
          </cell>
          <cell r="D1413">
            <v>1</v>
          </cell>
          <cell r="E1413">
            <v>12.3421</v>
          </cell>
          <cell r="F1413">
            <v>12.34</v>
          </cell>
        </row>
        <row r="1414">
          <cell r="A1414" t="str">
            <v>001.17.10880</v>
          </cell>
          <cell r="B1414" t="str">
            <v>Fornecimento e instalação de conector split bolt para condutor  seção 240.00 mm2</v>
          </cell>
          <cell r="C1414" t="str">
            <v>UN</v>
          </cell>
          <cell r="D1414">
            <v>1</v>
          </cell>
          <cell r="E1414">
            <v>15.4556</v>
          </cell>
          <cell r="F1414">
            <v>15.45</v>
          </cell>
        </row>
        <row r="1415">
          <cell r="A1415" t="str">
            <v>001.17.10900</v>
          </cell>
          <cell r="B1415" t="str">
            <v>Fornecimento e instalação de prensa-fio com 03 parafusos</v>
          </cell>
          <cell r="C1415" t="str">
            <v>UN</v>
          </cell>
          <cell r="D1415">
            <v>1</v>
          </cell>
          <cell r="E1415">
            <v>29.165600000000001</v>
          </cell>
          <cell r="F1415">
            <v>29.16</v>
          </cell>
        </row>
        <row r="1416">
          <cell r="A1416" t="str">
            <v>001.17.10920</v>
          </cell>
          <cell r="B1416" t="str">
            <v>Fornecimento e instalação de conector tipo anel, forquilha ou pino p/fio de 2.50  mm, co termina pré-isolado</v>
          </cell>
          <cell r="C1416" t="str">
            <v>UN</v>
          </cell>
          <cell r="D1416">
            <v>1</v>
          </cell>
          <cell r="E1416">
            <v>1.4806999999999999</v>
          </cell>
          <cell r="F1416">
            <v>1.48</v>
          </cell>
        </row>
        <row r="1417">
          <cell r="A1417" t="str">
            <v>001.17.10940</v>
          </cell>
          <cell r="B1417" t="str">
            <v>Fornecimento e instalação de conector terra tipo out-1066</v>
          </cell>
          <cell r="C1417" t="str">
            <v>UN</v>
          </cell>
          <cell r="D1417">
            <v>1</v>
          </cell>
          <cell r="E1417">
            <v>2.5236999999999998</v>
          </cell>
          <cell r="F1417">
            <v>2.52</v>
          </cell>
        </row>
        <row r="1418">
          <cell r="A1418" t="str">
            <v>001.17.10960</v>
          </cell>
          <cell r="B1418" t="str">
            <v>Fornecimento e instalação de conector cunha principal p/cabo al nº 4 awg, derivação al-4 awg</v>
          </cell>
          <cell r="C1418" t="str">
            <v>UN</v>
          </cell>
          <cell r="D1418">
            <v>1</v>
          </cell>
          <cell r="E1418">
            <v>9.8474000000000004</v>
          </cell>
          <cell r="F1418">
            <v>9.84</v>
          </cell>
        </row>
        <row r="1419">
          <cell r="A1419" t="str">
            <v>001.17.10980</v>
          </cell>
          <cell r="B1419" t="str">
            <v>Fornecimento e instalação de conector derivação cunha tipo estribo normal p/cabo de al nº 2awg</v>
          </cell>
          <cell r="C1419" t="str">
            <v>UN</v>
          </cell>
          <cell r="D1419">
            <v>1</v>
          </cell>
          <cell r="E1419">
            <v>11.737399999999999</v>
          </cell>
          <cell r="F1419">
            <v>11.73</v>
          </cell>
        </row>
        <row r="1420">
          <cell r="A1420" t="str">
            <v>001.17.11000</v>
          </cell>
          <cell r="B1420" t="str">
            <v>Fornecimento e instalação de conector derivação a pressão tipo estribo p/cabo ca e caa nº 2awg</v>
          </cell>
          <cell r="C1420" t="str">
            <v>UN</v>
          </cell>
          <cell r="D1420">
            <v>1</v>
          </cell>
          <cell r="E1420">
            <v>9.8474000000000004</v>
          </cell>
          <cell r="F1420">
            <v>9.84</v>
          </cell>
        </row>
        <row r="1421">
          <cell r="A1421" t="str">
            <v>001.17.11020</v>
          </cell>
          <cell r="B1421" t="str">
            <v>Forneciemnto e instalação de conector derivação p/linha viva</v>
          </cell>
          <cell r="C1421" t="str">
            <v>UN</v>
          </cell>
          <cell r="D1421">
            <v>1</v>
          </cell>
          <cell r="E1421">
            <v>10.9474</v>
          </cell>
          <cell r="F1421">
            <v>10.94</v>
          </cell>
        </row>
        <row r="1422">
          <cell r="A1422" t="str">
            <v>001.17.11040</v>
          </cell>
          <cell r="B1422" t="str">
            <v>Fornecimento e instalação de conector de terra tipo cabo-haste</v>
          </cell>
          <cell r="C1422" t="str">
            <v>UN</v>
          </cell>
          <cell r="D1422">
            <v>1</v>
          </cell>
          <cell r="E1422">
            <v>4.7473999999999998</v>
          </cell>
          <cell r="F1422">
            <v>4.74</v>
          </cell>
        </row>
        <row r="1423">
          <cell r="A1423" t="str">
            <v>001.17.11060</v>
          </cell>
          <cell r="B1423" t="str">
            <v>Fornecimento e instalação de cinta de aço galvanizado com parafoso seção 65.00mm</v>
          </cell>
          <cell r="C1423" t="str">
            <v>UN</v>
          </cell>
          <cell r="D1423">
            <v>1</v>
          </cell>
          <cell r="E1423">
            <v>6.0473999999999997</v>
          </cell>
          <cell r="F1423">
            <v>6.04</v>
          </cell>
        </row>
        <row r="1424">
          <cell r="A1424" t="str">
            <v>001.17.11080</v>
          </cell>
          <cell r="B1424" t="str">
            <v>Fornecimento e instalação de cinta de aço galvanizado com parafoso seção 110.00mm</v>
          </cell>
          <cell r="C1424" t="str">
            <v>UN</v>
          </cell>
          <cell r="D1424">
            <v>1</v>
          </cell>
          <cell r="E1424">
            <v>6.3474000000000004</v>
          </cell>
          <cell r="F1424">
            <v>6.34</v>
          </cell>
        </row>
        <row r="1425">
          <cell r="A1425" t="str">
            <v>001.17.11100</v>
          </cell>
          <cell r="B1425" t="str">
            <v>Fornecimento e instalação de cinta de aço galvanizado com parafoso seção 140.00mm</v>
          </cell>
          <cell r="C1425" t="str">
            <v>UN</v>
          </cell>
          <cell r="D1425">
            <v>1</v>
          </cell>
          <cell r="E1425">
            <v>7.0591999999999997</v>
          </cell>
          <cell r="F1425">
            <v>7.05</v>
          </cell>
        </row>
        <row r="1426">
          <cell r="A1426" t="str">
            <v>001.17.11120</v>
          </cell>
          <cell r="B1426" t="str">
            <v>Fornecimento e instalação de cinta de aço galvanizado com parafoso seção 150.00mm</v>
          </cell>
          <cell r="C1426" t="str">
            <v>UN</v>
          </cell>
          <cell r="D1426">
            <v>1</v>
          </cell>
          <cell r="E1426">
            <v>7.0591999999999997</v>
          </cell>
          <cell r="F1426">
            <v>7.05</v>
          </cell>
        </row>
        <row r="1427">
          <cell r="A1427" t="str">
            <v>001.17.11140</v>
          </cell>
          <cell r="B1427" t="str">
            <v>Fornecimento e instalação de cinta de aço galvanizado com parafoso seção 160.00mm</v>
          </cell>
          <cell r="C1427" t="str">
            <v>UN</v>
          </cell>
          <cell r="D1427">
            <v>1</v>
          </cell>
          <cell r="E1427">
            <v>15.071099999999999</v>
          </cell>
          <cell r="F1427">
            <v>15.07</v>
          </cell>
        </row>
        <row r="1428">
          <cell r="A1428" t="str">
            <v>001.17.11160</v>
          </cell>
          <cell r="B1428" t="str">
            <v>Fornecimento e instalação de cinta de aço galvanizado com parafoso seção 170.00mm</v>
          </cell>
          <cell r="C1428" t="str">
            <v>UN</v>
          </cell>
          <cell r="D1428">
            <v>1</v>
          </cell>
          <cell r="E1428">
            <v>15.071099999999999</v>
          </cell>
          <cell r="F1428">
            <v>15.07</v>
          </cell>
        </row>
        <row r="1429">
          <cell r="A1429" t="str">
            <v>001.17.11180</v>
          </cell>
          <cell r="B1429" t="str">
            <v>Fornecimento e instalação de cinta de aço galvanizado com parafoso seção 180.00mm</v>
          </cell>
          <cell r="C1429" t="str">
            <v>UN</v>
          </cell>
          <cell r="D1429">
            <v>1</v>
          </cell>
          <cell r="E1429">
            <v>16.082899999999999</v>
          </cell>
          <cell r="F1429">
            <v>16.079999999999998</v>
          </cell>
        </row>
        <row r="1430">
          <cell r="A1430" t="str">
            <v>001.17.11200</v>
          </cell>
          <cell r="B1430" t="str">
            <v>Fornecimento e instalação de cinta de aço galvanizado com parafoso seção 190.00mm</v>
          </cell>
          <cell r="C1430" t="str">
            <v>UN</v>
          </cell>
          <cell r="D1430">
            <v>1</v>
          </cell>
          <cell r="E1430">
            <v>16.582899999999999</v>
          </cell>
          <cell r="F1430">
            <v>16.579999999999998</v>
          </cell>
        </row>
        <row r="1431">
          <cell r="A1431" t="str">
            <v>001.17.11220</v>
          </cell>
          <cell r="B1431" t="str">
            <v>Fornecimento e instalação de cinta de aço galvanizado com parafoso seção 200.00mm</v>
          </cell>
          <cell r="C1431" t="str">
            <v>UN</v>
          </cell>
          <cell r="D1431">
            <v>1</v>
          </cell>
          <cell r="E1431">
            <v>17.0945</v>
          </cell>
          <cell r="F1431">
            <v>17.09</v>
          </cell>
        </row>
        <row r="1432">
          <cell r="A1432" t="str">
            <v>001.17.11240</v>
          </cell>
          <cell r="B1432" t="str">
            <v>Fornecimento e instalação de cinta de aço galvanizado com parafoso seção 210.00mm</v>
          </cell>
          <cell r="C1432" t="str">
            <v>UN</v>
          </cell>
          <cell r="D1432">
            <v>1</v>
          </cell>
          <cell r="E1432">
            <v>18.0945</v>
          </cell>
          <cell r="F1432">
            <v>18.09</v>
          </cell>
        </row>
        <row r="1433">
          <cell r="A1433" t="str">
            <v>001.17.11260</v>
          </cell>
          <cell r="B1433" t="str">
            <v>Fornecimento e instalação de cinta de aço galvanizado com parafoso seção 220.00mm</v>
          </cell>
          <cell r="C1433" t="str">
            <v>UN</v>
          </cell>
          <cell r="D1433">
            <v>1</v>
          </cell>
          <cell r="E1433">
            <v>19.006399999999999</v>
          </cell>
          <cell r="F1433">
            <v>19</v>
          </cell>
        </row>
        <row r="1434">
          <cell r="A1434" t="str">
            <v>001.17.11280</v>
          </cell>
          <cell r="B1434" t="str">
            <v>Fornecimento e instalação de cinta de aço galvanizado com parafoso seção 230.00mm</v>
          </cell>
          <cell r="C1434" t="str">
            <v>UN</v>
          </cell>
          <cell r="D1434">
            <v>1</v>
          </cell>
          <cell r="E1434">
            <v>19.406400000000001</v>
          </cell>
          <cell r="F1434">
            <v>19.399999999999999</v>
          </cell>
        </row>
        <row r="1435">
          <cell r="A1435" t="str">
            <v>001.17.11300</v>
          </cell>
          <cell r="B1435" t="str">
            <v>Fornecimento e instalação de cinta de aço galvanizado com parafoso seção 240.00mm</v>
          </cell>
          <cell r="C1435" t="str">
            <v>UN</v>
          </cell>
          <cell r="D1435">
            <v>1</v>
          </cell>
          <cell r="E1435">
            <v>20.118400000000001</v>
          </cell>
          <cell r="F1435">
            <v>20.11</v>
          </cell>
        </row>
        <row r="1436">
          <cell r="A1436" t="str">
            <v>001.17.11320</v>
          </cell>
          <cell r="B1436" t="str">
            <v>Fornecimento e instalação de cinta de aço galvanizado com parafoso seção 250.00mm</v>
          </cell>
          <cell r="C1436" t="str">
            <v>UN</v>
          </cell>
          <cell r="D1436">
            <v>1</v>
          </cell>
          <cell r="E1436">
            <v>20.118400000000001</v>
          </cell>
          <cell r="F1436">
            <v>20.11</v>
          </cell>
        </row>
        <row r="1437">
          <cell r="A1437" t="str">
            <v>001.17.11340</v>
          </cell>
          <cell r="B1437" t="str">
            <v>Fornecimento e instalação de cinta de aço galvanizado com parafoso seção 260.00mm</v>
          </cell>
          <cell r="C1437" t="str">
            <v>UN</v>
          </cell>
          <cell r="D1437">
            <v>1</v>
          </cell>
          <cell r="E1437">
            <v>21.630299999999998</v>
          </cell>
          <cell r="F1437">
            <v>21.63</v>
          </cell>
        </row>
        <row r="1438">
          <cell r="A1438" t="str">
            <v>001.17.11360</v>
          </cell>
          <cell r="B1438" t="str">
            <v>Fornecimento e instalação de cinta de aço galvanizado com parafoso seção 270.00mm</v>
          </cell>
          <cell r="C1438" t="str">
            <v>UN</v>
          </cell>
          <cell r="D1438">
            <v>1</v>
          </cell>
          <cell r="E1438">
            <v>21.630299999999998</v>
          </cell>
          <cell r="F1438">
            <v>21.63</v>
          </cell>
        </row>
        <row r="1439">
          <cell r="A1439" t="str">
            <v>001.17.11380</v>
          </cell>
          <cell r="B1439" t="str">
            <v>Fornecimento e instalação de cinta de aço galvanizado com parafoso seção 280.00mm</v>
          </cell>
          <cell r="C1439" t="str">
            <v>UN</v>
          </cell>
          <cell r="D1439">
            <v>1</v>
          </cell>
          <cell r="E1439">
            <v>23.142099999999999</v>
          </cell>
          <cell r="F1439">
            <v>23.14</v>
          </cell>
        </row>
        <row r="1440">
          <cell r="A1440" t="str">
            <v>001.17.11400</v>
          </cell>
          <cell r="B1440" t="str">
            <v>Fornecimento e instalação de cinta de aço galvanizado com parafoso seção 290.00mm</v>
          </cell>
          <cell r="C1440" t="str">
            <v>UN</v>
          </cell>
          <cell r="D1440">
            <v>1</v>
          </cell>
          <cell r="E1440">
            <v>23.142099999999999</v>
          </cell>
          <cell r="F1440">
            <v>23.14</v>
          </cell>
        </row>
        <row r="1441">
          <cell r="A1441" t="str">
            <v>001.17.11420</v>
          </cell>
          <cell r="B1441" t="str">
            <v>Fornecimento e instalação de sela p/ cruzeta</v>
          </cell>
          <cell r="C1441" t="str">
            <v>UN</v>
          </cell>
          <cell r="D1441">
            <v>1</v>
          </cell>
          <cell r="E1441">
            <v>7.3273999999999999</v>
          </cell>
          <cell r="F1441">
            <v>7.32</v>
          </cell>
        </row>
        <row r="1442">
          <cell r="A1442" t="str">
            <v>001.17.11440</v>
          </cell>
          <cell r="B1442" t="str">
            <v>Fornecimento e instalação de porca quadrada para parafuso diâmetro 16.00mm</v>
          </cell>
          <cell r="C1442" t="str">
            <v>UN</v>
          </cell>
          <cell r="D1442">
            <v>1</v>
          </cell>
          <cell r="E1442">
            <v>1.2237</v>
          </cell>
          <cell r="F1442">
            <v>1.22</v>
          </cell>
        </row>
        <row r="1443">
          <cell r="A1443" t="str">
            <v>001.17.11460</v>
          </cell>
          <cell r="B1443" t="str">
            <v>Fornecimento e instalação de luva de ferro galvanizado  1/2"</v>
          </cell>
          <cell r="C1443" t="str">
            <v>UN</v>
          </cell>
          <cell r="D1443">
            <v>1</v>
          </cell>
          <cell r="E1443">
            <v>1.1006</v>
          </cell>
          <cell r="F1443">
            <v>1.1000000000000001</v>
          </cell>
        </row>
        <row r="1444">
          <cell r="A1444" t="str">
            <v>001.17.11480</v>
          </cell>
          <cell r="B1444" t="str">
            <v>Fornecimento e instalação de luva de ferro galvanizado  3/4"</v>
          </cell>
          <cell r="C1444" t="str">
            <v>UN</v>
          </cell>
          <cell r="D1444">
            <v>1</v>
          </cell>
          <cell r="E1444">
            <v>1.3318000000000001</v>
          </cell>
          <cell r="F1444">
            <v>1.33</v>
          </cell>
        </row>
        <row r="1445">
          <cell r="A1445" t="str">
            <v>001.17.11500</v>
          </cell>
          <cell r="B1445" t="str">
            <v>Fornecimento e instalação de luva de ferro galvanizado  1"</v>
          </cell>
          <cell r="C1445" t="str">
            <v>UN</v>
          </cell>
          <cell r="D1445">
            <v>1</v>
          </cell>
          <cell r="E1445">
            <v>2.4237000000000002</v>
          </cell>
          <cell r="F1445">
            <v>2.42</v>
          </cell>
        </row>
        <row r="1446">
          <cell r="A1446" t="str">
            <v>001.17.11520</v>
          </cell>
          <cell r="B1446" t="str">
            <v>Fornecimento e instalação de luva de ferro galvanizado  1 1/4"</v>
          </cell>
          <cell r="C1446" t="str">
            <v>UN</v>
          </cell>
          <cell r="D1446">
            <v>1</v>
          </cell>
          <cell r="E1446">
            <v>2.5436999999999999</v>
          </cell>
          <cell r="F1446">
            <v>2.54</v>
          </cell>
        </row>
        <row r="1447">
          <cell r="A1447" t="str">
            <v>001.17.11540</v>
          </cell>
          <cell r="B1447" t="str">
            <v>Fornecimento e instalação de luva de ferro galvanizado  1 1/2</v>
          </cell>
          <cell r="C1447" t="str">
            <v>UN</v>
          </cell>
          <cell r="D1447">
            <v>1</v>
          </cell>
          <cell r="E1447">
            <v>3.1753</v>
          </cell>
          <cell r="F1447">
            <v>3.17</v>
          </cell>
        </row>
        <row r="1448">
          <cell r="A1448" t="str">
            <v>001.17.11560</v>
          </cell>
          <cell r="B1448" t="str">
            <v>Fornecimento e instalação de luva de ferro galvanizado  2"</v>
          </cell>
          <cell r="C1448" t="str">
            <v>UN</v>
          </cell>
          <cell r="D1448">
            <v>1</v>
          </cell>
          <cell r="E1448">
            <v>4.1574</v>
          </cell>
          <cell r="F1448">
            <v>4.1500000000000004</v>
          </cell>
        </row>
        <row r="1449">
          <cell r="A1449" t="str">
            <v>001.17.11580</v>
          </cell>
          <cell r="B1449" t="str">
            <v>Fornecimento e instalação de luva de ferro galvanizado  2 1/2"</v>
          </cell>
          <cell r="C1449" t="str">
            <v>UN</v>
          </cell>
          <cell r="D1449">
            <v>1</v>
          </cell>
          <cell r="E1449">
            <v>7.9511000000000003</v>
          </cell>
          <cell r="F1449">
            <v>7.95</v>
          </cell>
        </row>
        <row r="1450">
          <cell r="A1450" t="str">
            <v>001.17.11600</v>
          </cell>
          <cell r="B1450" t="str">
            <v>Fornecimento e instalação de luva de ferro galvanizado  3"</v>
          </cell>
          <cell r="C1450" t="str">
            <v>UN</v>
          </cell>
          <cell r="D1450">
            <v>1</v>
          </cell>
          <cell r="E1450">
            <v>9.1328999999999994</v>
          </cell>
          <cell r="F1450">
            <v>9.1300000000000008</v>
          </cell>
        </row>
        <row r="1451">
          <cell r="A1451" t="str">
            <v>001.17.11620</v>
          </cell>
          <cell r="B1451" t="str">
            <v>Fornecimento e instalação de luva de ferro galvanizado  4"</v>
          </cell>
          <cell r="C1451" t="str">
            <v>UN</v>
          </cell>
          <cell r="D1451">
            <v>1</v>
          </cell>
          <cell r="E1451">
            <v>11.984500000000001</v>
          </cell>
          <cell r="F1451">
            <v>11.98</v>
          </cell>
        </row>
        <row r="1452">
          <cell r="A1452" t="str">
            <v>001.17.11640</v>
          </cell>
          <cell r="B1452" t="str">
            <v>Forneciemnto e instalação de poste circular de concreto 7m/200kg</v>
          </cell>
          <cell r="C1452" t="str">
            <v>UN</v>
          </cell>
          <cell r="D1452">
            <v>1</v>
          </cell>
          <cell r="E1452">
            <v>190.94659999999999</v>
          </cell>
          <cell r="F1452">
            <v>190.94</v>
          </cell>
        </row>
        <row r="1453">
          <cell r="A1453" t="str">
            <v>001.17.11660</v>
          </cell>
          <cell r="B1453" t="str">
            <v>Fornecimento e instalação de poste circular de concreto 7m/400kg</v>
          </cell>
          <cell r="C1453" t="str">
            <v>UN</v>
          </cell>
          <cell r="D1453">
            <v>1</v>
          </cell>
          <cell r="E1453">
            <v>308.94659999999999</v>
          </cell>
          <cell r="F1453">
            <v>308.94</v>
          </cell>
        </row>
        <row r="1454">
          <cell r="A1454" t="str">
            <v>001.17.11680</v>
          </cell>
          <cell r="B1454" t="str">
            <v>Fornecimento e instalação de poste circular de concreto 9m/150kg</v>
          </cell>
          <cell r="C1454" t="str">
            <v>UN</v>
          </cell>
          <cell r="D1454">
            <v>1</v>
          </cell>
          <cell r="E1454">
            <v>206.1832</v>
          </cell>
          <cell r="F1454">
            <v>206.18</v>
          </cell>
        </row>
        <row r="1455">
          <cell r="A1455" t="str">
            <v>001.17.11700</v>
          </cell>
          <cell r="B1455" t="str">
            <v>Fornecimento e instalação de poste circular de concreto 9m/400kg</v>
          </cell>
          <cell r="C1455" t="str">
            <v>UN</v>
          </cell>
          <cell r="D1455">
            <v>1</v>
          </cell>
          <cell r="E1455">
            <v>367.1832</v>
          </cell>
          <cell r="F1455">
            <v>367.18</v>
          </cell>
        </row>
        <row r="1456">
          <cell r="A1456" t="str">
            <v>001.17.11720</v>
          </cell>
          <cell r="B1456" t="str">
            <v>Fornecimento e instalação de poste circular de concreto 10m/150kg</v>
          </cell>
          <cell r="C1456" t="str">
            <v>UN</v>
          </cell>
          <cell r="D1456">
            <v>1</v>
          </cell>
          <cell r="E1456">
            <v>481.41989999999998</v>
          </cell>
          <cell r="F1456">
            <v>481.41</v>
          </cell>
        </row>
        <row r="1457">
          <cell r="A1457" t="str">
            <v>001.17.11740</v>
          </cell>
          <cell r="B1457" t="str">
            <v>Fornecimento e instalação de poste circular de concreto 10m/400kg</v>
          </cell>
          <cell r="C1457" t="str">
            <v>UN</v>
          </cell>
          <cell r="D1457">
            <v>1</v>
          </cell>
          <cell r="E1457">
            <v>555.56989999999996</v>
          </cell>
          <cell r="F1457">
            <v>555.55999999999995</v>
          </cell>
        </row>
        <row r="1458">
          <cell r="A1458" t="str">
            <v>001.17.11760</v>
          </cell>
          <cell r="B1458" t="str">
            <v>Fornecimento e instalação de poste circular de concreto 10m/600kg</v>
          </cell>
          <cell r="C1458" t="str">
            <v>UN</v>
          </cell>
          <cell r="D1458">
            <v>1</v>
          </cell>
          <cell r="E1458">
            <v>434.41989999999998</v>
          </cell>
          <cell r="F1458">
            <v>434.41</v>
          </cell>
        </row>
        <row r="1459">
          <cell r="A1459" t="str">
            <v>001.17.11780</v>
          </cell>
          <cell r="B1459" t="str">
            <v>Fornecimento e instalação de poste circular de concreto 10m/800kg</v>
          </cell>
          <cell r="C1459" t="str">
            <v>UN</v>
          </cell>
          <cell r="D1459">
            <v>1</v>
          </cell>
          <cell r="E1459">
            <v>451.41989999999998</v>
          </cell>
          <cell r="F1459">
            <v>451.41</v>
          </cell>
        </row>
        <row r="1460">
          <cell r="A1460" t="str">
            <v>001.17.11800</v>
          </cell>
          <cell r="B1460" t="str">
            <v>Fornecimento e instalação de poste circular de concreto 11m/200kg</v>
          </cell>
          <cell r="C1460" t="str">
            <v>UN</v>
          </cell>
          <cell r="D1460">
            <v>1</v>
          </cell>
          <cell r="E1460">
            <v>591.65650000000005</v>
          </cell>
          <cell r="F1460">
            <v>591.65</v>
          </cell>
        </row>
        <row r="1461">
          <cell r="A1461" t="str">
            <v>001.17.11820</v>
          </cell>
          <cell r="B1461" t="str">
            <v>Fornecimento e instalação de poste circular de concreto 11m/300kg</v>
          </cell>
          <cell r="C1461" t="str">
            <v>UN</v>
          </cell>
          <cell r="D1461">
            <v>1</v>
          </cell>
          <cell r="E1461">
            <v>708.65650000000005</v>
          </cell>
          <cell r="F1461">
            <v>708.65</v>
          </cell>
        </row>
        <row r="1462">
          <cell r="A1462" t="str">
            <v>001.17.11840</v>
          </cell>
          <cell r="B1462" t="str">
            <v>Fornecimento e instalação de poste circular de concreto 11m/400kg</v>
          </cell>
          <cell r="C1462" t="str">
            <v>UN</v>
          </cell>
          <cell r="D1462">
            <v>1</v>
          </cell>
          <cell r="E1462">
            <v>693.25649999999996</v>
          </cell>
          <cell r="F1462">
            <v>693.25</v>
          </cell>
        </row>
        <row r="1463">
          <cell r="A1463" t="str">
            <v>001.17.11860</v>
          </cell>
          <cell r="B1463" t="str">
            <v>Fornecimento e instalação de poste circular de concreto 11m/600kg</v>
          </cell>
          <cell r="C1463" t="str">
            <v>UN</v>
          </cell>
          <cell r="D1463">
            <v>1</v>
          </cell>
          <cell r="E1463">
            <v>971.8931</v>
          </cell>
          <cell r="F1463">
            <v>971.89</v>
          </cell>
        </row>
        <row r="1464">
          <cell r="A1464" t="str">
            <v>001.17.11880</v>
          </cell>
          <cell r="B1464" t="str">
            <v>Fornecimento e instalação de poste circular de concreto 11m/800kg</v>
          </cell>
          <cell r="C1464" t="str">
            <v>UN</v>
          </cell>
          <cell r="D1464">
            <v>1</v>
          </cell>
          <cell r="E1464">
            <v>1208.4530999999999</v>
          </cell>
          <cell r="F1464">
            <v>1208.45</v>
          </cell>
        </row>
        <row r="1465">
          <cell r="A1465" t="str">
            <v>001.17.11900</v>
          </cell>
          <cell r="B1465" t="str">
            <v>Fornecimento e instalação de poste circular de concreto 11m/1000kg</v>
          </cell>
          <cell r="C1465" t="str">
            <v>UN</v>
          </cell>
          <cell r="D1465">
            <v>1</v>
          </cell>
          <cell r="E1465">
            <v>806.8931</v>
          </cell>
          <cell r="F1465">
            <v>806.89</v>
          </cell>
        </row>
        <row r="1466">
          <cell r="A1466" t="str">
            <v>001.17.11920</v>
          </cell>
          <cell r="B1466" t="str">
            <v>Fornecimento e instalação de poste circular de concreto 13 m / 200 kg</v>
          </cell>
          <cell r="C1466" t="str">
            <v>UN</v>
          </cell>
          <cell r="D1466">
            <v>1</v>
          </cell>
          <cell r="E1466">
            <v>524.38670000000002</v>
          </cell>
          <cell r="F1466">
            <v>524.38</v>
          </cell>
        </row>
        <row r="1467">
          <cell r="A1467" t="str">
            <v>001.17.11940</v>
          </cell>
          <cell r="B1467" t="str">
            <v>Fornecimento e instalação de poste circular de concreto 15 m / 200 kg</v>
          </cell>
          <cell r="C1467" t="str">
            <v>UN</v>
          </cell>
          <cell r="D1467">
            <v>1</v>
          </cell>
          <cell r="E1467">
            <v>699.76639999999998</v>
          </cell>
          <cell r="F1467">
            <v>699.76</v>
          </cell>
        </row>
        <row r="1468">
          <cell r="A1468" t="str">
            <v>001.17.11960</v>
          </cell>
          <cell r="B1468" t="str">
            <v>Fornecimento e instalação de poste de concreto duplo t 9 m / 150 kg</v>
          </cell>
          <cell r="C1468" t="str">
            <v>UN</v>
          </cell>
          <cell r="D1468">
            <v>1</v>
          </cell>
          <cell r="E1468">
            <v>233.10319999999999</v>
          </cell>
          <cell r="F1468">
            <v>233.1</v>
          </cell>
        </row>
        <row r="1469">
          <cell r="A1469" t="str">
            <v>001.17.11980</v>
          </cell>
          <cell r="B1469" t="str">
            <v>Fornecimento e instalação de poste de concreto duplo t 10 m / 150 kg</v>
          </cell>
          <cell r="C1469" t="str">
            <v>UN</v>
          </cell>
          <cell r="D1469">
            <v>1</v>
          </cell>
          <cell r="E1469">
            <v>381.41989999999998</v>
          </cell>
          <cell r="F1469">
            <v>381.41</v>
          </cell>
        </row>
        <row r="1470">
          <cell r="A1470" t="str">
            <v>001.17.12000</v>
          </cell>
          <cell r="B1470" t="str">
            <v>Fornecimento e instalação de poste de concreto duplo t 10 m / 300 kg</v>
          </cell>
          <cell r="C1470" t="str">
            <v>UN</v>
          </cell>
          <cell r="D1470">
            <v>1</v>
          </cell>
          <cell r="E1470">
            <v>465.41989999999998</v>
          </cell>
          <cell r="F1470">
            <v>465.41</v>
          </cell>
        </row>
        <row r="1471">
          <cell r="A1471" t="str">
            <v>001.17.12020</v>
          </cell>
          <cell r="B1471" t="str">
            <v>Fornecimento e instalação de poste de concreto duplo t 10 m / 400 kg</v>
          </cell>
          <cell r="C1471" t="str">
            <v>UN</v>
          </cell>
          <cell r="D1471">
            <v>1</v>
          </cell>
          <cell r="E1471">
            <v>485.41989999999998</v>
          </cell>
          <cell r="F1471">
            <v>485.41</v>
          </cell>
        </row>
        <row r="1472">
          <cell r="A1472" t="str">
            <v>001.17.12040</v>
          </cell>
          <cell r="B1472" t="str">
            <v>Fornecimento e instalação de poste de concreto duplo t 10 m / 800 kg</v>
          </cell>
          <cell r="C1472" t="str">
            <v>UN</v>
          </cell>
          <cell r="D1472">
            <v>1</v>
          </cell>
          <cell r="E1472">
            <v>624.41989999999998</v>
          </cell>
          <cell r="F1472">
            <v>624.41</v>
          </cell>
        </row>
        <row r="1473">
          <cell r="A1473" t="str">
            <v>001.17.12060</v>
          </cell>
          <cell r="B1473" t="str">
            <v>Fornecimento e instalação de poste de concreto duplo t 11 m / 300 kg</v>
          </cell>
          <cell r="C1473" t="str">
            <v>UN</v>
          </cell>
          <cell r="D1473">
            <v>1</v>
          </cell>
          <cell r="E1473">
            <v>553.65650000000005</v>
          </cell>
          <cell r="F1473">
            <v>553.65</v>
          </cell>
        </row>
        <row r="1474">
          <cell r="A1474" t="str">
            <v>001.17.12080</v>
          </cell>
          <cell r="B1474" t="str">
            <v>Fornecimento e instalação de poste de concreto duplo t 11 m / 600 kg</v>
          </cell>
          <cell r="C1474" t="str">
            <v>UN</v>
          </cell>
          <cell r="D1474">
            <v>1</v>
          </cell>
          <cell r="E1474">
            <v>704.65650000000005</v>
          </cell>
          <cell r="F1474">
            <v>704.65</v>
          </cell>
        </row>
        <row r="1475">
          <cell r="A1475" t="str">
            <v>001.17.12100</v>
          </cell>
          <cell r="B1475" t="str">
            <v>Fornecimento e instalação de poste de concreto duplo t 11 m / 800 kg</v>
          </cell>
          <cell r="C1475" t="str">
            <v>UN</v>
          </cell>
          <cell r="D1475">
            <v>1</v>
          </cell>
          <cell r="E1475">
            <v>836.65650000000005</v>
          </cell>
          <cell r="F1475">
            <v>836.65</v>
          </cell>
        </row>
        <row r="1476">
          <cell r="A1476" t="str">
            <v>001.17.12120</v>
          </cell>
          <cell r="B1476" t="str">
            <v>Fornecimento e instalação de poste de concreto duplo t 10 m / 600 kg</v>
          </cell>
          <cell r="C1476" t="str">
            <v>UN</v>
          </cell>
          <cell r="D1476">
            <v>1</v>
          </cell>
          <cell r="E1476">
            <v>527.65650000000005</v>
          </cell>
          <cell r="F1476">
            <v>527.65</v>
          </cell>
        </row>
        <row r="1477">
          <cell r="A1477" t="str">
            <v>001.17.12140</v>
          </cell>
          <cell r="B1477" t="str">
            <v>Fornecimento e instalação de chave faca unipolar com acessórios de fixação 200amp/15kv</v>
          </cell>
          <cell r="C1477" t="str">
            <v>UN</v>
          </cell>
          <cell r="D1477">
            <v>1</v>
          </cell>
          <cell r="E1477">
            <v>93.071100000000001</v>
          </cell>
          <cell r="F1477">
            <v>93.07</v>
          </cell>
        </row>
        <row r="1478">
          <cell r="A1478" t="str">
            <v>001.17.12160</v>
          </cell>
          <cell r="B1478" t="str">
            <v>Fornecimento e instalação de chave faca unipolar com acessórios de fixação 400amp/15kv</v>
          </cell>
          <cell r="C1478" t="str">
            <v>UN</v>
          </cell>
          <cell r="D1478">
            <v>1</v>
          </cell>
          <cell r="E1478">
            <v>115.11839999999999</v>
          </cell>
          <cell r="F1478">
            <v>115.11</v>
          </cell>
        </row>
        <row r="1479">
          <cell r="A1479" t="str">
            <v>001.17.12180</v>
          </cell>
          <cell r="B1479" t="str">
            <v>Fornecimento e instalação de chave corta circuito irup 1200 amp da porter p/ peça 50amp/15kv</v>
          </cell>
          <cell r="C1479" t="str">
            <v>UN</v>
          </cell>
          <cell r="D1479">
            <v>1</v>
          </cell>
          <cell r="E1479">
            <v>97.165599999999998</v>
          </cell>
          <cell r="F1479">
            <v>97.16</v>
          </cell>
        </row>
        <row r="1480">
          <cell r="A1480" t="str">
            <v>001.17.12200</v>
          </cell>
          <cell r="B1480" t="str">
            <v>Fornecimento e instalação de chave fusível indicador 100 a / 15 kv c/ elo 54</v>
          </cell>
          <cell r="C1480" t="str">
            <v>UN</v>
          </cell>
          <cell r="D1480">
            <v>1</v>
          </cell>
          <cell r="E1480">
            <v>97.165599999999998</v>
          </cell>
          <cell r="F1480">
            <v>97.16</v>
          </cell>
        </row>
        <row r="1481">
          <cell r="A1481" t="str">
            <v>001.17.12220</v>
          </cell>
          <cell r="B1481" t="str">
            <v>Fornecimento e instalação de chave fusivel distr. 10.000 a - 15 kv tipo xs c/ ferragens</v>
          </cell>
          <cell r="C1481" t="str">
            <v>CJ</v>
          </cell>
          <cell r="D1481">
            <v>1</v>
          </cell>
          <cell r="E1481">
            <v>167.7833</v>
          </cell>
          <cell r="F1481">
            <v>167.78</v>
          </cell>
        </row>
        <row r="1482">
          <cell r="A1482" t="str">
            <v>001.17.12240</v>
          </cell>
          <cell r="B1482" t="str">
            <v>Para-raio cristal valve c/ centelhador e disparador classe 15 0kv</v>
          </cell>
          <cell r="C1482" t="str">
            <v>UN</v>
          </cell>
          <cell r="D1482">
            <v>1</v>
          </cell>
          <cell r="E1482">
            <v>121.3366</v>
          </cell>
          <cell r="F1482">
            <v>121.33</v>
          </cell>
        </row>
        <row r="1483">
          <cell r="A1483" t="str">
            <v>001.17.12260</v>
          </cell>
          <cell r="B1483" t="str">
            <v>Pára-raios cristal c/ centelhador e disparador classe 13,8 kv</v>
          </cell>
          <cell r="C1483" t="str">
            <v>UN</v>
          </cell>
          <cell r="D1483">
            <v>1</v>
          </cell>
          <cell r="E1483">
            <v>90.236599999999996</v>
          </cell>
          <cell r="F1483">
            <v>90.23</v>
          </cell>
        </row>
        <row r="1484">
          <cell r="A1484" t="str">
            <v>001.17.12280</v>
          </cell>
          <cell r="B1484" t="str">
            <v>Forneciemnto e instalação de transformador trifásico 13 8 13 2 6 6kv/220v primário em triângulo secundário em estrela 30 kva</v>
          </cell>
          <cell r="C1484" t="str">
            <v>UN</v>
          </cell>
          <cell r="D1484">
            <v>1</v>
          </cell>
          <cell r="E1484">
            <v>2971.8397</v>
          </cell>
          <cell r="F1484">
            <v>2971.83</v>
          </cell>
        </row>
        <row r="1485">
          <cell r="A1485" t="str">
            <v>001.17.12300</v>
          </cell>
          <cell r="B1485" t="str">
            <v>Forneciemnto e instalação de transformador trifásico 13 8 13 2 6 6kv/220v primário em triângulo secundário em estrela 45 kva</v>
          </cell>
          <cell r="C1485" t="str">
            <v>UN</v>
          </cell>
          <cell r="D1485">
            <v>1</v>
          </cell>
          <cell r="E1485">
            <v>3682.7863000000002</v>
          </cell>
          <cell r="F1485">
            <v>3682.78</v>
          </cell>
        </row>
        <row r="1486">
          <cell r="A1486" t="str">
            <v>001.17.12320</v>
          </cell>
          <cell r="B1486" t="str">
            <v>Forneciemnto e instalação de transformador trifásico 13 8 13 2 6 6kv/220v primário em triângulo secundário em estrela 75 kva</v>
          </cell>
          <cell r="C1486" t="str">
            <v>UN</v>
          </cell>
          <cell r="D1486">
            <v>1</v>
          </cell>
          <cell r="E1486">
            <v>5138.7327999999998</v>
          </cell>
          <cell r="F1486">
            <v>5138.7299999999996</v>
          </cell>
        </row>
        <row r="1487">
          <cell r="A1487" t="str">
            <v>001.17.12340</v>
          </cell>
          <cell r="B1487" t="str">
            <v>Forneciemnto e instalação de transformador trifásico 13 8 13 2 6 6kv/220v primário em triângulo secundário em estrela 112.5 kva</v>
          </cell>
          <cell r="C1487" t="str">
            <v>UN</v>
          </cell>
          <cell r="D1487">
            <v>1</v>
          </cell>
          <cell r="E1487">
            <v>6569.0992999999999</v>
          </cell>
          <cell r="F1487">
            <v>6569.09</v>
          </cell>
        </row>
        <row r="1488">
          <cell r="A1488" t="str">
            <v>001.17.12360</v>
          </cell>
          <cell r="B1488" t="str">
            <v>Forneciemnto e instalação de transformador trifásico 13 8 13 2 6 6kv/220v primário em triângulo secundário em estrela 150 kva</v>
          </cell>
          <cell r="C1488" t="str">
            <v>UN</v>
          </cell>
          <cell r="D1488">
            <v>1</v>
          </cell>
          <cell r="E1488">
            <v>8225.4657000000007</v>
          </cell>
          <cell r="F1488">
            <v>8225.4599999999991</v>
          </cell>
        </row>
        <row r="1489">
          <cell r="A1489" t="str">
            <v>001.17.12380</v>
          </cell>
          <cell r="B1489" t="str">
            <v>Forneciemnto e instalação de transformador trifásico 13 8 13 2 6 6kv/220v primário em triângulo secundário em estrela 15 kva</v>
          </cell>
          <cell r="C1489" t="str">
            <v>UN</v>
          </cell>
          <cell r="D1489">
            <v>1</v>
          </cell>
          <cell r="E1489">
            <v>2261.8930999999998</v>
          </cell>
          <cell r="F1489">
            <v>2261.89</v>
          </cell>
        </row>
        <row r="1490">
          <cell r="A1490" t="str">
            <v>001.17.12400</v>
          </cell>
          <cell r="B1490" t="str">
            <v>Forneciemnto e instalação de transformador trifásico 13 8 13 2 6 6kv/220v primário em triângulo secundário em estrela 225 kva</v>
          </cell>
          <cell r="C1490" t="str">
            <v>UN</v>
          </cell>
          <cell r="D1490">
            <v>1</v>
          </cell>
          <cell r="E1490">
            <v>10663.366400000001</v>
          </cell>
          <cell r="F1490">
            <v>10663.36</v>
          </cell>
        </row>
        <row r="1491">
          <cell r="A1491" t="str">
            <v>001.17.12420</v>
          </cell>
          <cell r="B1491" t="str">
            <v>Forneciemnto e instalação de transformador trifásico 13 8 13 2 6 6kv/220v primário em triângulo secundário em estrela 300 kva</v>
          </cell>
          <cell r="C1491" t="str">
            <v>UN</v>
          </cell>
          <cell r="D1491">
            <v>1</v>
          </cell>
          <cell r="E1491">
            <v>14055.1985</v>
          </cell>
          <cell r="F1491">
            <v>14055.19</v>
          </cell>
        </row>
        <row r="1492">
          <cell r="A1492" t="str">
            <v>001.17.12440</v>
          </cell>
          <cell r="B1492" t="str">
            <v>Fornecimento e instalação de suporte padronizado para transformador 220mm</v>
          </cell>
          <cell r="C1492" t="str">
            <v>UN</v>
          </cell>
          <cell r="D1492">
            <v>1</v>
          </cell>
          <cell r="E1492">
            <v>56.236600000000003</v>
          </cell>
          <cell r="F1492">
            <v>56.23</v>
          </cell>
        </row>
        <row r="1493">
          <cell r="A1493" t="str">
            <v>001.17.12460</v>
          </cell>
          <cell r="B1493" t="str">
            <v>Fornecimento e instalação de suporte padronizado para transformador 230mm</v>
          </cell>
          <cell r="C1493" t="str">
            <v>UN</v>
          </cell>
          <cell r="D1493">
            <v>1</v>
          </cell>
          <cell r="E1493">
            <v>60.0366</v>
          </cell>
          <cell r="F1493">
            <v>60.03</v>
          </cell>
        </row>
        <row r="1494">
          <cell r="A1494" t="str">
            <v>001.17.12480</v>
          </cell>
          <cell r="B1494" t="str">
            <v>Fornecimento e instalação de suporte p/ trafo 2 t</v>
          </cell>
          <cell r="C1494" t="str">
            <v>UN</v>
          </cell>
          <cell r="D1494">
            <v>1</v>
          </cell>
          <cell r="E1494">
            <v>39.255099999999999</v>
          </cell>
          <cell r="F1494">
            <v>39.25</v>
          </cell>
        </row>
        <row r="1495">
          <cell r="A1495" t="str">
            <v>001.17.12500</v>
          </cell>
          <cell r="B1495" t="str">
            <v>Fornecimento e instalação de haste terra seção em l de 2 40 m com conector e parafuso</v>
          </cell>
          <cell r="C1495" t="str">
            <v>UN</v>
          </cell>
          <cell r="D1495">
            <v>1</v>
          </cell>
          <cell r="E1495">
            <v>12.9184</v>
          </cell>
          <cell r="F1495">
            <v>12.91</v>
          </cell>
        </row>
        <row r="1496">
          <cell r="A1496" t="str">
            <v>001.17.12520</v>
          </cell>
          <cell r="B1496" t="str">
            <v>Fornecimento e instalação de transformador de corrente de 0.6kv 60hz classe de precisão 0.3 wxy 100/5amp a 400/5amp</v>
          </cell>
          <cell r="C1496" t="str">
            <v>UN</v>
          </cell>
          <cell r="D1496">
            <v>1</v>
          </cell>
          <cell r="E1496">
            <v>87.818399999999997</v>
          </cell>
          <cell r="F1496">
            <v>87.81</v>
          </cell>
        </row>
        <row r="1497">
          <cell r="A1497" t="str">
            <v>001.17.12540</v>
          </cell>
          <cell r="B1497" t="str">
            <v>Fornecimento e instalação de caixa padronizada para instalação de medidor e baixa tensão trifásico</v>
          </cell>
          <cell r="C1497" t="str">
            <v>UN</v>
          </cell>
          <cell r="D1497">
            <v>1</v>
          </cell>
          <cell r="E1497">
            <v>210.47329999999999</v>
          </cell>
          <cell r="F1497">
            <v>210.47</v>
          </cell>
        </row>
        <row r="1498">
          <cell r="A1498" t="str">
            <v>001.17.12560</v>
          </cell>
          <cell r="B1498" t="str">
            <v>Fornecimento e instalação de caixa padronizada para instalação de medidor e baixa tensão bifásico</v>
          </cell>
          <cell r="C1498" t="str">
            <v>UN</v>
          </cell>
          <cell r="D1498">
            <v>1</v>
          </cell>
          <cell r="E1498">
            <v>45.473300000000002</v>
          </cell>
          <cell r="F1498">
            <v>45.47</v>
          </cell>
        </row>
        <row r="1499">
          <cell r="A1499" t="str">
            <v>001.17.12580</v>
          </cell>
          <cell r="B1499" t="str">
            <v>Fornecimento e instalação de caixa padronizada para instalação de medidor e baixa tensão monofásico</v>
          </cell>
          <cell r="C1499" t="str">
            <v>UN</v>
          </cell>
          <cell r="D1499">
            <v>1</v>
          </cell>
          <cell r="E1499">
            <v>37.3551</v>
          </cell>
          <cell r="F1499">
            <v>37.35</v>
          </cell>
        </row>
        <row r="1500">
          <cell r="A1500" t="str">
            <v>001.17.12600</v>
          </cell>
          <cell r="B1500" t="str">
            <v>Fornecimento e instalação de caixa p/ transformador de corrente 0.6kv</v>
          </cell>
          <cell r="C1500" t="str">
            <v>UN</v>
          </cell>
          <cell r="D1500">
            <v>1</v>
          </cell>
          <cell r="E1500">
            <v>119.47329999999999</v>
          </cell>
          <cell r="F1500">
            <v>119.47</v>
          </cell>
        </row>
        <row r="1501">
          <cell r="A1501" t="str">
            <v>001.17.12620</v>
          </cell>
          <cell r="B1501" t="str">
            <v>Fornecimento e instalação de arame de aço galvanizado nº 12bwg (48g/m)</v>
          </cell>
          <cell r="C1501" t="str">
            <v>KG</v>
          </cell>
          <cell r="D1501">
            <v>1</v>
          </cell>
          <cell r="E1501">
            <v>6.7171000000000003</v>
          </cell>
          <cell r="F1501">
            <v>6.71</v>
          </cell>
        </row>
        <row r="1502">
          <cell r="A1502" t="str">
            <v>001.17.12640</v>
          </cell>
          <cell r="B1502" t="str">
            <v>Fornecimento e instalação de arame de aço galvanizado nº 14bwg (27 2g/m)</v>
          </cell>
          <cell r="C1502" t="str">
            <v>KG</v>
          </cell>
          <cell r="D1502">
            <v>1</v>
          </cell>
          <cell r="E1502">
            <v>8.3536000000000001</v>
          </cell>
          <cell r="F1502">
            <v>8.35</v>
          </cell>
        </row>
        <row r="1503">
          <cell r="A1503" t="str">
            <v>001.17.12660</v>
          </cell>
          <cell r="B1503" t="str">
            <v>Fornecimento e instalação de arame de aço galvanizado nº 16bwg (16 8g/m)</v>
          </cell>
          <cell r="C1503" t="str">
            <v>KG</v>
          </cell>
          <cell r="D1503">
            <v>1</v>
          </cell>
          <cell r="E1503">
            <v>6.6536</v>
          </cell>
          <cell r="F1503">
            <v>6.65</v>
          </cell>
        </row>
        <row r="1504">
          <cell r="A1504" t="str">
            <v>001.17.12680</v>
          </cell>
          <cell r="B1504" t="str">
            <v>Fornecimento e instalação de fio de alumínio recozido para amarração nº. 6 awg</v>
          </cell>
          <cell r="C1504" t="str">
            <v>KG</v>
          </cell>
          <cell r="D1504">
            <v>1</v>
          </cell>
          <cell r="E1504">
            <v>27.3766</v>
          </cell>
          <cell r="F1504">
            <v>27.37</v>
          </cell>
        </row>
        <row r="1505">
          <cell r="A1505" t="str">
            <v>001.17.12700</v>
          </cell>
          <cell r="B1505" t="str">
            <v>Fornecimento e instalação de fio de alumínio recozido para amarração nº. 4 awg</v>
          </cell>
          <cell r="C1505" t="str">
            <v>KG</v>
          </cell>
          <cell r="D1505">
            <v>1</v>
          </cell>
          <cell r="E1505">
            <v>24.319299999999998</v>
          </cell>
          <cell r="F1505">
            <v>24.31</v>
          </cell>
        </row>
        <row r="1506">
          <cell r="A1506" t="str">
            <v>001.17.12720</v>
          </cell>
          <cell r="B1506" t="str">
            <v>Fornecimento e instalação de fita de alumínio para proteção de 1 x 10 mm</v>
          </cell>
          <cell r="C1506" t="str">
            <v>KG</v>
          </cell>
          <cell r="D1506">
            <v>1</v>
          </cell>
          <cell r="E1506">
            <v>34.315100000000001</v>
          </cell>
          <cell r="F1506">
            <v>34.31</v>
          </cell>
        </row>
        <row r="1507">
          <cell r="A1507" t="str">
            <v>001.17.12740</v>
          </cell>
          <cell r="B1507" t="str">
            <v>Fornecimento e instalação de cabo de aço 6.4mm 1/4"</v>
          </cell>
          <cell r="C1507" t="str">
            <v>ML</v>
          </cell>
          <cell r="D1507">
            <v>1</v>
          </cell>
          <cell r="E1507">
            <v>16.0166</v>
          </cell>
          <cell r="F1507">
            <v>16.010000000000002</v>
          </cell>
        </row>
        <row r="1508">
          <cell r="A1508" t="str">
            <v>001.17.12760</v>
          </cell>
          <cell r="B1508" t="str">
            <v>Fornecimento e instalação de grampo de cerca</v>
          </cell>
          <cell r="C1508" t="str">
            <v>KG</v>
          </cell>
          <cell r="D1508">
            <v>1</v>
          </cell>
          <cell r="E1508">
            <v>23.6433</v>
          </cell>
          <cell r="F1508">
            <v>23.64</v>
          </cell>
        </row>
        <row r="1509">
          <cell r="A1509" t="str">
            <v>001.17.12780</v>
          </cell>
          <cell r="B1509" t="str">
            <v>Fornecimento e instalação de tora de madeira de 1m</v>
          </cell>
          <cell r="C1509" t="str">
            <v>UN</v>
          </cell>
          <cell r="D1509">
            <v>1</v>
          </cell>
          <cell r="E1509">
            <v>16.836600000000001</v>
          </cell>
          <cell r="F1509">
            <v>16.829999999999998</v>
          </cell>
        </row>
        <row r="1510">
          <cell r="A1510" t="str">
            <v>001.17.12800</v>
          </cell>
          <cell r="B1510" t="str">
            <v>Fornecimento e instalação de grampo de linha viva</v>
          </cell>
          <cell r="C1510" t="str">
            <v>UN</v>
          </cell>
          <cell r="D1510">
            <v>1</v>
          </cell>
          <cell r="E1510">
            <v>8.5710999999999995</v>
          </cell>
          <cell r="F1510">
            <v>8.57</v>
          </cell>
        </row>
        <row r="1511">
          <cell r="A1511" t="str">
            <v>001.17.12820</v>
          </cell>
          <cell r="B1511" t="str">
            <v>Fornecimento e instalação de haste de ancira de 2.400 mm</v>
          </cell>
          <cell r="C1511" t="str">
            <v>UN</v>
          </cell>
          <cell r="D1511">
            <v>1</v>
          </cell>
          <cell r="E1511">
            <v>14.718400000000001</v>
          </cell>
          <cell r="F1511">
            <v>14.71</v>
          </cell>
        </row>
        <row r="1512">
          <cell r="A1512" t="str">
            <v>001.17.12840</v>
          </cell>
          <cell r="B1512" t="str">
            <v>Fornecimento e instalação de chapa para fixacao de estais 76x11x130 mm</v>
          </cell>
          <cell r="C1512" t="str">
            <v>UN</v>
          </cell>
          <cell r="D1512">
            <v>1</v>
          </cell>
          <cell r="E1512">
            <v>4.6711</v>
          </cell>
          <cell r="F1512">
            <v>4.67</v>
          </cell>
        </row>
        <row r="1513">
          <cell r="A1513" t="str">
            <v>001.17.12860</v>
          </cell>
          <cell r="B1513" t="str">
            <v>Fornecimento e instalação de cabo de alumínio nú classe 15 kv m 4 awg - ca</v>
          </cell>
          <cell r="C1513" t="str">
            <v>ML</v>
          </cell>
          <cell r="D1513">
            <v>1</v>
          </cell>
          <cell r="E1513">
            <v>2.0459999999999998</v>
          </cell>
          <cell r="F1513">
            <v>2.04</v>
          </cell>
        </row>
        <row r="1514">
          <cell r="A1514" t="str">
            <v>001.17.12880</v>
          </cell>
          <cell r="B1514" t="str">
            <v>Fornecimento e instalação de cabo de alumínio nú classe 15 kv nº. 2 caa</v>
          </cell>
          <cell r="C1514" t="str">
            <v>KG</v>
          </cell>
          <cell r="D1514">
            <v>1</v>
          </cell>
          <cell r="E1514">
            <v>21.4421</v>
          </cell>
          <cell r="F1514">
            <v>21.44</v>
          </cell>
        </row>
        <row r="1515">
          <cell r="A1515" t="str">
            <v>001.17.12900</v>
          </cell>
          <cell r="B1515" t="str">
            <v>Fornecimento e instalação de cabo de alumínio nú classe 15 kv nº. 2 ca</v>
          </cell>
          <cell r="C1515" t="str">
            <v>KG</v>
          </cell>
          <cell r="D1515">
            <v>1</v>
          </cell>
          <cell r="E1515">
            <v>12.877599999999999</v>
          </cell>
          <cell r="F1515">
            <v>12.87</v>
          </cell>
        </row>
        <row r="1516">
          <cell r="A1516" t="str">
            <v>001.17.12920</v>
          </cell>
          <cell r="B1516" t="str">
            <v>Fornecimento e instalação de cabo de alumínio nú classe 15 kv nº. 1/0 ca</v>
          </cell>
          <cell r="C1516" t="str">
            <v>KG</v>
          </cell>
          <cell r="D1516">
            <v>1</v>
          </cell>
          <cell r="E1516">
            <v>13.0825</v>
          </cell>
          <cell r="F1516">
            <v>13.08</v>
          </cell>
        </row>
        <row r="1517">
          <cell r="A1517" t="str">
            <v>001.17.12940</v>
          </cell>
          <cell r="B1517" t="str">
            <v>Fornecimento e instalação de canaleta de pvc 110x20x2.200 mm ref. 300 46 sistema "x" da pial</v>
          </cell>
          <cell r="C1517" t="str">
            <v>UN</v>
          </cell>
          <cell r="D1517">
            <v>1</v>
          </cell>
          <cell r="E1517">
            <v>25.560700000000001</v>
          </cell>
          <cell r="F1517">
            <v>25.56</v>
          </cell>
        </row>
        <row r="1518">
          <cell r="A1518" t="str">
            <v>001.17.12960</v>
          </cell>
          <cell r="B1518" t="str">
            <v>Fornecimento e instalação de isolador roldana baixa tensao</v>
          </cell>
          <cell r="C1518" t="str">
            <v>UN</v>
          </cell>
          <cell r="D1518">
            <v>1</v>
          </cell>
          <cell r="E1518">
            <v>4.7973999999999997</v>
          </cell>
          <cell r="F1518">
            <v>4.79</v>
          </cell>
        </row>
        <row r="1519">
          <cell r="A1519" t="str">
            <v>001.17.12980</v>
          </cell>
          <cell r="B1519" t="str">
            <v>Fornecimento e instalação de isolador de passagem tipo externo-interno 15kv</v>
          </cell>
          <cell r="C1519" t="str">
            <v>PC</v>
          </cell>
          <cell r="D1519">
            <v>1</v>
          </cell>
          <cell r="E1519">
            <v>109.0566</v>
          </cell>
          <cell r="F1519">
            <v>109.05</v>
          </cell>
        </row>
        <row r="1520">
          <cell r="A1520" t="str">
            <v>001.17.13000</v>
          </cell>
          <cell r="B1520" t="str">
            <v>Fornecimento e instalação de isolador de pedestal 15kv</v>
          </cell>
          <cell r="C1520" t="str">
            <v>PC</v>
          </cell>
          <cell r="D1520">
            <v>1</v>
          </cell>
          <cell r="E1520">
            <v>31.896599999999999</v>
          </cell>
          <cell r="F1520">
            <v>31.89</v>
          </cell>
        </row>
        <row r="1521">
          <cell r="A1521" t="str">
            <v>001.17.13020</v>
          </cell>
          <cell r="B1521" t="str">
            <v>Fornecimento e instalação de armação secundária com haste de 16mmx350mm 02 estribos</v>
          </cell>
          <cell r="C1521" t="str">
            <v>UN</v>
          </cell>
          <cell r="D1521">
            <v>1</v>
          </cell>
          <cell r="E1521">
            <v>22.886600000000001</v>
          </cell>
          <cell r="F1521">
            <v>22.88</v>
          </cell>
        </row>
        <row r="1522">
          <cell r="A1522" t="str">
            <v>001.17.13040</v>
          </cell>
          <cell r="B1522" t="str">
            <v>Fornecimento e instalação de armação secundária com haste de 16mmx350mm 03 estribos</v>
          </cell>
          <cell r="C1522" t="str">
            <v>UN</v>
          </cell>
          <cell r="D1522">
            <v>1</v>
          </cell>
          <cell r="E1522">
            <v>17.584</v>
          </cell>
          <cell r="F1522">
            <v>17.579999999999998</v>
          </cell>
        </row>
        <row r="1523">
          <cell r="A1523" t="str">
            <v>001.17.13060</v>
          </cell>
          <cell r="B1523" t="str">
            <v>Fornecimento e instalação de parafuso de máquina de diâm. de 5/8x6 pol</v>
          </cell>
          <cell r="C1523" t="str">
            <v>UN</v>
          </cell>
          <cell r="D1523">
            <v>1</v>
          </cell>
          <cell r="E1523">
            <v>3.9474</v>
          </cell>
          <cell r="F1523">
            <v>3.94</v>
          </cell>
        </row>
        <row r="1524">
          <cell r="A1524" t="str">
            <v>001.17.13080</v>
          </cell>
          <cell r="B1524" t="str">
            <v>Fornecimento e instalação de parafuso de aço 16 mm com rosca m 16x2 sem cabeca com 210 mm  de comprimento com 60 mm de rosca tipo chumbador</v>
          </cell>
          <cell r="C1524" t="str">
            <v>PC</v>
          </cell>
          <cell r="D1524">
            <v>1</v>
          </cell>
          <cell r="E1524">
            <v>7.4111000000000002</v>
          </cell>
          <cell r="F1524">
            <v>7.41</v>
          </cell>
        </row>
        <row r="1525">
          <cell r="A1525" t="str">
            <v>001.17.13100</v>
          </cell>
          <cell r="B1525" t="str">
            <v>Fornecimento e instalação de parafuso de aço  16mm com rosca m 16x2 sem cabeca de 200 mm</v>
          </cell>
          <cell r="C1525" t="str">
            <v>PC</v>
          </cell>
          <cell r="D1525">
            <v>1</v>
          </cell>
          <cell r="E1525">
            <v>2.0474000000000001</v>
          </cell>
          <cell r="F1525">
            <v>2.04</v>
          </cell>
        </row>
        <row r="1526">
          <cell r="A1526" t="str">
            <v>001.17.13120</v>
          </cell>
          <cell r="B1526" t="str">
            <v>Fornecimento e instalação de chumbador de aço de diâmetro 5/8"x6"</v>
          </cell>
          <cell r="C1526" t="str">
            <v>UN</v>
          </cell>
          <cell r="D1526">
            <v>1</v>
          </cell>
          <cell r="E1526">
            <v>5.9710999999999999</v>
          </cell>
          <cell r="F1526">
            <v>5.97</v>
          </cell>
        </row>
        <row r="1527">
          <cell r="A1527" t="str">
            <v>001.17.13140</v>
          </cell>
          <cell r="B1527" t="str">
            <v>Fornecimento e instalação de poste de aço galvanizado altura 6 metros diâmetro 3 1/2"</v>
          </cell>
          <cell r="C1527" t="str">
            <v>UN</v>
          </cell>
          <cell r="D1527">
            <v>1</v>
          </cell>
          <cell r="E1527">
            <v>108.997</v>
          </cell>
          <cell r="F1527">
            <v>108.99</v>
          </cell>
        </row>
        <row r="1528">
          <cell r="A1528" t="str">
            <v>001.17.13160</v>
          </cell>
          <cell r="B1528" t="str">
            <v>Fornecimento e instalação de poste de aço galvanizado altura 6 metros diâmetro 4"</v>
          </cell>
          <cell r="C1528" t="str">
            <v>UN</v>
          </cell>
          <cell r="D1528">
            <v>1</v>
          </cell>
          <cell r="E1528">
            <v>143.4443</v>
          </cell>
          <cell r="F1528">
            <v>143.44</v>
          </cell>
        </row>
        <row r="1529">
          <cell r="A1529" t="str">
            <v>001.17.13180</v>
          </cell>
          <cell r="B1529" t="str">
            <v>Fornecimento e instalação de poste de aço galvanizado altura 3,00 m  diâmetro 4"</v>
          </cell>
          <cell r="C1529" t="str">
            <v>PC</v>
          </cell>
          <cell r="D1529">
            <v>1</v>
          </cell>
          <cell r="E1529">
            <v>101.97329999999999</v>
          </cell>
          <cell r="F1529">
            <v>101.97</v>
          </cell>
        </row>
        <row r="1530">
          <cell r="A1530" t="str">
            <v>001.17.13200</v>
          </cell>
          <cell r="B1530" t="str">
            <v>Fornecimento e instalação de poste de aço galvanizado altura 3,00 m  diâmetro 3"</v>
          </cell>
          <cell r="C1530" t="str">
            <v>PC</v>
          </cell>
          <cell r="D1530">
            <v>1</v>
          </cell>
          <cell r="E1530">
            <v>55.473300000000002</v>
          </cell>
          <cell r="F1530">
            <v>55.47</v>
          </cell>
        </row>
        <row r="1531">
          <cell r="A1531" t="str">
            <v>001.17.13220</v>
          </cell>
          <cell r="B1531" t="str">
            <v>Fornecimento e instalação de curva de ferro galvanizado de 135º diâm. 4"</v>
          </cell>
          <cell r="C1531" t="str">
            <v>UN</v>
          </cell>
          <cell r="D1531">
            <v>1</v>
          </cell>
          <cell r="E1531">
            <v>82.295900000000003</v>
          </cell>
          <cell r="F1531">
            <v>82.29</v>
          </cell>
        </row>
        <row r="1532">
          <cell r="A1532" t="str">
            <v>001.17.13240</v>
          </cell>
          <cell r="B1532" t="str">
            <v>Fornecimento e instalação de curva de ferro galvanizado de 135º diâm. 3"</v>
          </cell>
          <cell r="C1532" t="str">
            <v>UN</v>
          </cell>
          <cell r="D1532">
            <v>1</v>
          </cell>
          <cell r="E1532">
            <v>47.335099999999997</v>
          </cell>
          <cell r="F1532">
            <v>47.33</v>
          </cell>
        </row>
        <row r="1533">
          <cell r="A1533" t="str">
            <v>001.17.13260</v>
          </cell>
          <cell r="B1533" t="str">
            <v>Fornecimento e instalação de curva de ferro galvanizado de 135º diâm. 2 1/2"</v>
          </cell>
          <cell r="C1533" t="str">
            <v>UN</v>
          </cell>
          <cell r="D1533">
            <v>1</v>
          </cell>
          <cell r="E1533">
            <v>35.726599999999998</v>
          </cell>
          <cell r="F1533">
            <v>35.72</v>
          </cell>
        </row>
        <row r="1534">
          <cell r="A1534" t="str">
            <v>001.17.13280</v>
          </cell>
          <cell r="B1534" t="str">
            <v>Fornecimento e instalação de curva de ferro galvanizado de 135º diâm. 2"</v>
          </cell>
          <cell r="C1534" t="str">
            <v>UN</v>
          </cell>
          <cell r="D1534">
            <v>1</v>
          </cell>
          <cell r="E1534">
            <v>23.161300000000001</v>
          </cell>
          <cell r="F1534">
            <v>23.16</v>
          </cell>
        </row>
        <row r="1535">
          <cell r="A1535" t="str">
            <v>001.17.13300</v>
          </cell>
          <cell r="B1535" t="str">
            <v>Fornecimento e instalação de curva de ferro galvanizado de 135º diâm. 1 1/2"</v>
          </cell>
          <cell r="C1535" t="str">
            <v>UN</v>
          </cell>
          <cell r="D1535">
            <v>1</v>
          </cell>
          <cell r="E1535">
            <v>15.5829</v>
          </cell>
          <cell r="F1535">
            <v>15.58</v>
          </cell>
        </row>
        <row r="1536">
          <cell r="A1536" t="str">
            <v>001.17.13320</v>
          </cell>
          <cell r="B1536" t="str">
            <v>Fornecimento e instalação de curva de ferro galvanizado de 135º diâm. 1 1/4'</v>
          </cell>
          <cell r="C1536" t="str">
            <v>UN</v>
          </cell>
          <cell r="D1536">
            <v>1</v>
          </cell>
          <cell r="E1536">
            <v>8.7911000000000001</v>
          </cell>
          <cell r="F1536">
            <v>8.7899999999999991</v>
          </cell>
        </row>
        <row r="1537">
          <cell r="A1537" t="str">
            <v>001.17.13340</v>
          </cell>
          <cell r="B1537" t="str">
            <v>Fornecimento e instalação de curva de ferro galvanizado de 135º diâm. 1"</v>
          </cell>
          <cell r="C1537" t="str">
            <v>UN</v>
          </cell>
          <cell r="D1537">
            <v>1</v>
          </cell>
          <cell r="E1537">
            <v>5.2630999999999997</v>
          </cell>
          <cell r="F1537">
            <v>5.26</v>
          </cell>
        </row>
        <row r="1538">
          <cell r="A1538" t="str">
            <v>001.17.13360</v>
          </cell>
          <cell r="B1538" t="str">
            <v>Fornecimento e instalação de curva de ferro galvanizado de 135º diâm. 3/4'</v>
          </cell>
          <cell r="C1538" t="str">
            <v>UN</v>
          </cell>
          <cell r="D1538">
            <v>1</v>
          </cell>
          <cell r="E1538">
            <v>3.3908</v>
          </cell>
          <cell r="F1538">
            <v>3.39</v>
          </cell>
        </row>
        <row r="1539">
          <cell r="A1539" t="str">
            <v>001.17.13380</v>
          </cell>
          <cell r="B1539" t="str">
            <v>Fornecimento e instalação de curva de ferro galvanizado de 90º diâm. 3"</v>
          </cell>
          <cell r="C1539" t="str">
            <v>UN</v>
          </cell>
          <cell r="D1539">
            <v>1</v>
          </cell>
          <cell r="E1539">
            <v>48.845100000000002</v>
          </cell>
          <cell r="F1539">
            <v>48.84</v>
          </cell>
        </row>
        <row r="1540">
          <cell r="A1540" t="str">
            <v>001.17.13400</v>
          </cell>
          <cell r="B1540" t="str">
            <v>Fornecimento e instalação de curva de ferro galvanizado de 90º diâm. 2 1/2"</v>
          </cell>
          <cell r="C1540" t="str">
            <v>UN</v>
          </cell>
          <cell r="D1540">
            <v>1</v>
          </cell>
          <cell r="E1540">
            <v>32.026600000000002</v>
          </cell>
          <cell r="F1540">
            <v>32.020000000000003</v>
          </cell>
        </row>
        <row r="1541">
          <cell r="A1541" t="str">
            <v>001.17.13420</v>
          </cell>
          <cell r="B1541" t="str">
            <v>Fornecimento e instalação de curva de ferro galvanizado de 90º diâm. 2"</v>
          </cell>
          <cell r="C1541" t="str">
            <v>UN</v>
          </cell>
          <cell r="D1541">
            <v>1</v>
          </cell>
          <cell r="E1541">
            <v>18.261299999999999</v>
          </cell>
          <cell r="F1541">
            <v>18.260000000000002</v>
          </cell>
        </row>
        <row r="1542">
          <cell r="A1542" t="str">
            <v>001.17.13440</v>
          </cell>
          <cell r="B1542" t="str">
            <v>Fornecimento e instalação de curva de ferro galvanizado de 90º diâm. 1 1/2"</v>
          </cell>
          <cell r="C1542" t="str">
            <v>UN</v>
          </cell>
          <cell r="D1542">
            <v>1</v>
          </cell>
          <cell r="E1542">
            <v>9.9229000000000003</v>
          </cell>
          <cell r="F1542">
            <v>9.92</v>
          </cell>
        </row>
        <row r="1543">
          <cell r="A1543" t="str">
            <v>001.17.13460</v>
          </cell>
          <cell r="B1543" t="str">
            <v>Fornecimento e instalação de curva de ferro galvanizado de 90º diâm. 1 1/4"</v>
          </cell>
          <cell r="C1543" t="str">
            <v>UN</v>
          </cell>
          <cell r="D1543">
            <v>1</v>
          </cell>
          <cell r="E1543">
            <v>7.7911000000000001</v>
          </cell>
          <cell r="F1543">
            <v>7.79</v>
          </cell>
        </row>
        <row r="1544">
          <cell r="A1544" t="str">
            <v>001.17.13480</v>
          </cell>
          <cell r="B1544" t="str">
            <v>Fornecimento e instalação de curva de ferro galvanizado de 90º diâm. 1"</v>
          </cell>
          <cell r="C1544" t="str">
            <v>UN</v>
          </cell>
          <cell r="D1544">
            <v>1</v>
          </cell>
          <cell r="E1544">
            <v>3.7330999999999999</v>
          </cell>
          <cell r="F1544">
            <v>3.73</v>
          </cell>
        </row>
        <row r="1545">
          <cell r="A1545" t="str">
            <v>001.17.13500</v>
          </cell>
          <cell r="B1545" t="str">
            <v>Fornecimento e instalação de curva de ferro galvanizado de 90º diâm. 3/4"</v>
          </cell>
          <cell r="C1545" t="str">
            <v>UN</v>
          </cell>
          <cell r="D1545">
            <v>1</v>
          </cell>
          <cell r="E1545">
            <v>2.8408000000000002</v>
          </cell>
          <cell r="F1545">
            <v>2.84</v>
          </cell>
        </row>
        <row r="1546">
          <cell r="A1546" t="str">
            <v>001.17.13520</v>
          </cell>
          <cell r="B1546" t="str">
            <v>Fornecimento e instalação de curva de ferro galvanizado de 90º diâm. 1/2"</v>
          </cell>
          <cell r="C1546" t="str">
            <v>UN</v>
          </cell>
          <cell r="D1546">
            <v>1</v>
          </cell>
          <cell r="E1546">
            <v>2.3736999999999999</v>
          </cell>
          <cell r="F1546">
            <v>2.37</v>
          </cell>
        </row>
        <row r="1547">
          <cell r="A1547" t="str">
            <v>001.17.13540</v>
          </cell>
          <cell r="B1547" t="str">
            <v>Fornecimento  e instalação de bujão de ferro galvanizado diâm 3"</v>
          </cell>
          <cell r="C1547" t="str">
            <v>UN</v>
          </cell>
          <cell r="D1547">
            <v>1</v>
          </cell>
          <cell r="E1547">
            <v>19.371099999999998</v>
          </cell>
          <cell r="F1547">
            <v>19.37</v>
          </cell>
        </row>
        <row r="1548">
          <cell r="A1548" t="str">
            <v>001.17.13560</v>
          </cell>
          <cell r="B1548" t="str">
            <v>Fornecimento  e instalação de bujão de ferro galvanizado diâm 4"</v>
          </cell>
          <cell r="C1548" t="str">
            <v>PC</v>
          </cell>
          <cell r="D1548">
            <v>1</v>
          </cell>
          <cell r="E1548">
            <v>14.9945</v>
          </cell>
          <cell r="F1548">
            <v>14.99</v>
          </cell>
        </row>
        <row r="1549">
          <cell r="A1549" t="str">
            <v>001.17.13580</v>
          </cell>
          <cell r="B1549" t="str">
            <v>Fornecimento e aplicação de pasta penetrox</v>
          </cell>
          <cell r="C1549" t="str">
            <v>KG</v>
          </cell>
          <cell r="D1549">
            <v>1</v>
          </cell>
          <cell r="E1549">
            <v>4</v>
          </cell>
          <cell r="F1549">
            <v>4</v>
          </cell>
        </row>
        <row r="1550">
          <cell r="A1550" t="str">
            <v>001.17.13600</v>
          </cell>
          <cell r="B1550" t="str">
            <v>Execução de mureta em alvenaria de 1.5 vez  de tijolo assente com argamassa mista 1:4:12 cimento cal hidratada e areia inclusive fundação em concreto ciclópico no traço 1:3;6 revestimento rústico e caiação - para instalação de medidor de luz e força</v>
          </cell>
          <cell r="C1550" t="str">
            <v>M2</v>
          </cell>
          <cell r="D1550">
            <v>1</v>
          </cell>
          <cell r="E1550">
            <v>139.91990000000001</v>
          </cell>
          <cell r="F1550">
            <v>139.91</v>
          </cell>
        </row>
        <row r="1551">
          <cell r="A1551" t="str">
            <v>001.17.13620</v>
          </cell>
          <cell r="B1551" t="str">
            <v>Fornecimento e instalação de padrão monofásico em poste de ferro galvanizado conforme normas da cemat</v>
          </cell>
          <cell r="C1551" t="str">
            <v>UN</v>
          </cell>
          <cell r="D1551">
            <v>1</v>
          </cell>
          <cell r="E1551">
            <v>100.47329999999999</v>
          </cell>
          <cell r="F1551">
            <v>100.47</v>
          </cell>
        </row>
        <row r="1552">
          <cell r="A1552" t="str">
            <v>001.17.13640</v>
          </cell>
          <cell r="B1552" t="str">
            <v>Fornecimento e instalação de padrão bifásico em poste de ferro galvanizado</v>
          </cell>
          <cell r="C1552" t="str">
            <v>UN</v>
          </cell>
          <cell r="D1552">
            <v>1</v>
          </cell>
          <cell r="E1552">
            <v>150.7099</v>
          </cell>
          <cell r="F1552">
            <v>150.69999999999999</v>
          </cell>
        </row>
        <row r="1553">
          <cell r="A1553" t="str">
            <v>001.17.13660</v>
          </cell>
          <cell r="B1553" t="str">
            <v>Fornecimento e instalação de padrão trifásico completo em poste de ferro galvanizado tipo t-3 com protecao de 90 a conf normas da cemat</v>
          </cell>
          <cell r="C1553" t="str">
            <v>UN</v>
          </cell>
          <cell r="D1553">
            <v>1</v>
          </cell>
          <cell r="E1553">
            <v>550.8931</v>
          </cell>
          <cell r="F1553">
            <v>550.89</v>
          </cell>
        </row>
        <row r="1554">
          <cell r="A1554" t="str">
            <v>001.17.13680</v>
          </cell>
          <cell r="B1554" t="str">
            <v>Fornecimento e instalação de padrão trifásico completo em poste de ferro galvanizado tipo t-4 com protecao de 125 a conf. normas da cemat</v>
          </cell>
          <cell r="C1554" t="str">
            <v>UN</v>
          </cell>
          <cell r="D1554">
            <v>1</v>
          </cell>
          <cell r="E1554">
            <v>1051.8931</v>
          </cell>
          <cell r="F1554">
            <v>1051.8900000000001</v>
          </cell>
        </row>
        <row r="1555">
          <cell r="A1555" t="str">
            <v>001.17.13700</v>
          </cell>
          <cell r="B1555" t="str">
            <v>Fornecimento e instalação de padrao trifásico completo em poste de ferro galvanizado, com proteção de 100a, conforme normas da cemat</v>
          </cell>
          <cell r="C1555" t="str">
            <v>CJ</v>
          </cell>
          <cell r="D1555">
            <v>1</v>
          </cell>
          <cell r="E1555">
            <v>458.94659999999999</v>
          </cell>
          <cell r="F1555">
            <v>458.94</v>
          </cell>
        </row>
        <row r="1556">
          <cell r="A1556" t="str">
            <v>001.17.13720</v>
          </cell>
          <cell r="B1556" t="str">
            <v>Conjunto motor bomba centrífuga trifásica 50 a 60 hz para sucção até 6m pot. 1/2 hp</v>
          </cell>
          <cell r="C1556" t="str">
            <v>CJ</v>
          </cell>
          <cell r="D1556">
            <v>1</v>
          </cell>
          <cell r="E1556">
            <v>288.87720000000002</v>
          </cell>
          <cell r="F1556">
            <v>288.87</v>
          </cell>
        </row>
        <row r="1557">
          <cell r="A1557" t="str">
            <v>001.17.13740</v>
          </cell>
          <cell r="B1557" t="str">
            <v>Conjunto motor bomba centrífuga trifásica 50 a 60 hz para sucção até 6m pot. 3/4 hp</v>
          </cell>
          <cell r="C1557" t="str">
            <v>CJ</v>
          </cell>
          <cell r="D1557">
            <v>1</v>
          </cell>
          <cell r="E1557">
            <v>299.87720000000002</v>
          </cell>
          <cell r="F1557">
            <v>299.87</v>
          </cell>
        </row>
        <row r="1558">
          <cell r="A1558" t="str">
            <v>001.17.13760</v>
          </cell>
          <cell r="B1558" t="str">
            <v>Conjunto motor bomba centrífuga trifásica 50 a 60 hz para sucção até 6m pot. 1 hp</v>
          </cell>
          <cell r="C1558" t="str">
            <v>CJ</v>
          </cell>
          <cell r="D1558">
            <v>1</v>
          </cell>
          <cell r="E1558">
            <v>389.79700000000003</v>
          </cell>
          <cell r="F1558">
            <v>389.79</v>
          </cell>
        </row>
        <row r="1559">
          <cell r="A1559" t="str">
            <v>001.17.13780</v>
          </cell>
          <cell r="B1559" t="str">
            <v>Conjunto motor bomba centrífuga trifásica 50 a 60 hz para sucção até 6m pot. 1 1/2" hp</v>
          </cell>
          <cell r="C1559" t="str">
            <v>CJ</v>
          </cell>
          <cell r="D1559">
            <v>1</v>
          </cell>
          <cell r="E1559">
            <v>466.79700000000003</v>
          </cell>
          <cell r="F1559">
            <v>466.79</v>
          </cell>
        </row>
        <row r="1560">
          <cell r="A1560" t="str">
            <v>001.17.13800</v>
          </cell>
          <cell r="B1560" t="str">
            <v>Conjunto motor bomba centrífuga trifásica 50 a 60 hz para sucção até 6m pot. 2" hp</v>
          </cell>
          <cell r="C1560" t="str">
            <v>CJ</v>
          </cell>
          <cell r="D1560">
            <v>1</v>
          </cell>
          <cell r="E1560">
            <v>499.7165</v>
          </cell>
          <cell r="F1560">
            <v>499.71</v>
          </cell>
        </row>
        <row r="1561">
          <cell r="A1561" t="str">
            <v>001.17.13820</v>
          </cell>
          <cell r="B1561" t="str">
            <v>Conjunto motor bomba centrifuga monoestagio com bocais flangeados - cf-7 mark ou similar - 03 cv</v>
          </cell>
          <cell r="C1561" t="str">
            <v>UN</v>
          </cell>
          <cell r="D1561">
            <v>1</v>
          </cell>
          <cell r="E1561">
            <v>276.7165</v>
          </cell>
          <cell r="F1561">
            <v>276.70999999999998</v>
          </cell>
        </row>
        <row r="1562">
          <cell r="A1562" t="str">
            <v>001.17.13840</v>
          </cell>
          <cell r="B1562" t="str">
            <v>Haste de ferro galvanizado com suporte de fixacao pintura em tinta alumínio 3/4 pol x 3 m</v>
          </cell>
          <cell r="C1562" t="str">
            <v>UN</v>
          </cell>
          <cell r="D1562">
            <v>1</v>
          </cell>
          <cell r="E1562">
            <v>66.169200000000004</v>
          </cell>
          <cell r="F1562">
            <v>66.16</v>
          </cell>
        </row>
        <row r="1563">
          <cell r="A1563" t="str">
            <v>001.17.13860</v>
          </cell>
          <cell r="B1563" t="str">
            <v>Cabo de cobre nú seção  25 mm2</v>
          </cell>
          <cell r="C1563" t="str">
            <v>M</v>
          </cell>
          <cell r="D1563">
            <v>1</v>
          </cell>
          <cell r="E1563">
            <v>7.3196000000000003</v>
          </cell>
          <cell r="F1563">
            <v>7.31</v>
          </cell>
        </row>
        <row r="1564">
          <cell r="A1564" t="str">
            <v>001.17.13880</v>
          </cell>
          <cell r="B1564" t="str">
            <v>Eletrodos de terra completo</v>
          </cell>
          <cell r="C1564" t="str">
            <v>UN</v>
          </cell>
          <cell r="D1564">
            <v>1</v>
          </cell>
          <cell r="E1564">
            <v>134.54329999999999</v>
          </cell>
          <cell r="F1564">
            <v>134.54</v>
          </cell>
        </row>
        <row r="1565">
          <cell r="A1565" t="str">
            <v>001.17.13900</v>
          </cell>
          <cell r="B1565" t="str">
            <v>Captor franklim c/ 4 pontas c/ h=350 mm em latão cromado</v>
          </cell>
          <cell r="C1565" t="str">
            <v>UN</v>
          </cell>
          <cell r="D1565">
            <v>1</v>
          </cell>
          <cell r="E1565">
            <v>32.186599999999999</v>
          </cell>
          <cell r="F1565">
            <v>32.18</v>
          </cell>
        </row>
        <row r="1566">
          <cell r="A1566" t="str">
            <v>001.17.13920</v>
          </cell>
          <cell r="B1566" t="str">
            <v>Captor franklim c/ 4 pontas c/ h=350 mm em aço inox</v>
          </cell>
          <cell r="C1566" t="str">
            <v>UN</v>
          </cell>
          <cell r="D1566">
            <v>1</v>
          </cell>
          <cell r="E1566">
            <v>32.186599999999999</v>
          </cell>
          <cell r="F1566">
            <v>32.18</v>
          </cell>
        </row>
        <row r="1567">
          <cell r="A1567" t="str">
            <v>001.17.13940</v>
          </cell>
          <cell r="B1567" t="str">
            <v>Conector de bi para medição</v>
          </cell>
          <cell r="C1567" t="str">
            <v>UN</v>
          </cell>
          <cell r="D1567">
            <v>1</v>
          </cell>
          <cell r="E1567">
            <v>13.916600000000001</v>
          </cell>
          <cell r="F1567">
            <v>13.91</v>
          </cell>
        </row>
        <row r="1568">
          <cell r="A1568" t="str">
            <v>001.17.13960</v>
          </cell>
          <cell r="B1568" t="str">
            <v>Mastro simples em aço galv. de diam. 2" c/ luva de red.para 3/4 polcom 3 metros</v>
          </cell>
          <cell r="C1568" t="str">
            <v>CJ</v>
          </cell>
          <cell r="D1568">
            <v>1</v>
          </cell>
          <cell r="E1568">
            <v>80.1066</v>
          </cell>
          <cell r="F1568">
            <v>80.099999999999994</v>
          </cell>
        </row>
        <row r="1569">
          <cell r="A1569" t="str">
            <v>001.17.13980</v>
          </cell>
          <cell r="B1569" t="str">
            <v>Mastro simples em aço galv. de diam. 2" c/ luva de red.para 3/4 pol com 6 metros</v>
          </cell>
          <cell r="C1569" t="str">
            <v>CJ</v>
          </cell>
          <cell r="D1569">
            <v>1</v>
          </cell>
          <cell r="E1569">
            <v>155.11510000000001</v>
          </cell>
          <cell r="F1569">
            <v>155.11000000000001</v>
          </cell>
        </row>
        <row r="1570">
          <cell r="A1570" t="str">
            <v>001.17.14000</v>
          </cell>
          <cell r="B1570" t="str">
            <v>Base p/ mastro de aço galvanizado com diâm. 2"</v>
          </cell>
          <cell r="C1570" t="str">
            <v>UN</v>
          </cell>
          <cell r="D1570">
            <v>1</v>
          </cell>
          <cell r="E1570">
            <v>30.276599999999998</v>
          </cell>
          <cell r="F1570">
            <v>30.27</v>
          </cell>
        </row>
        <row r="1571">
          <cell r="A1571" t="str">
            <v>001.17.14020</v>
          </cell>
          <cell r="B1571" t="str">
            <v>Terminal aéreo (gaiola faraday)</v>
          </cell>
          <cell r="C1571" t="str">
            <v>UN</v>
          </cell>
          <cell r="D1571">
            <v>1</v>
          </cell>
          <cell r="E1571">
            <v>14.1266</v>
          </cell>
          <cell r="F1571">
            <v>14.12</v>
          </cell>
        </row>
        <row r="1572">
          <cell r="A1572" t="str">
            <v>001.17.14040</v>
          </cell>
          <cell r="B1572" t="str">
            <v>Conector de pressão com rabicho</v>
          </cell>
          <cell r="C1572" t="str">
            <v>UN</v>
          </cell>
          <cell r="D1572">
            <v>1</v>
          </cell>
          <cell r="E1572">
            <v>4.1474000000000002</v>
          </cell>
          <cell r="F1572">
            <v>4.1399999999999997</v>
          </cell>
        </row>
        <row r="1573">
          <cell r="A1573" t="str">
            <v>001.17.14060</v>
          </cell>
          <cell r="B1573" t="str">
            <v>Conjunto de bracadeira com quatro apoios e suportes fixos em cano galvanizado diâm. 1 pol inclusive pintura</v>
          </cell>
          <cell r="C1573" t="str">
            <v>CJ</v>
          </cell>
          <cell r="D1573">
            <v>1</v>
          </cell>
          <cell r="E1573">
            <v>116.8599</v>
          </cell>
          <cell r="F1573">
            <v>116.85</v>
          </cell>
        </row>
        <row r="1574">
          <cell r="A1574" t="str">
            <v>001.17.14080</v>
          </cell>
          <cell r="B1574" t="str">
            <v>Braçadeira p/ 3 estais</v>
          </cell>
          <cell r="C1574" t="str">
            <v>CJ</v>
          </cell>
          <cell r="D1574">
            <v>1</v>
          </cell>
          <cell r="E1574">
            <v>89.138400000000004</v>
          </cell>
          <cell r="F1574">
            <v>89.13</v>
          </cell>
        </row>
        <row r="1575">
          <cell r="A1575" t="str">
            <v>001.17.14100</v>
          </cell>
          <cell r="B1575" t="str">
            <v>Esticador galvanizado de diâm. 1/2"</v>
          </cell>
          <cell r="C1575" t="str">
            <v>UN</v>
          </cell>
          <cell r="D1575">
            <v>1</v>
          </cell>
          <cell r="E1575">
            <v>13.035299999999999</v>
          </cell>
          <cell r="F1575">
            <v>13.03</v>
          </cell>
        </row>
        <row r="1576">
          <cell r="A1576" t="str">
            <v>001.17.14120</v>
          </cell>
          <cell r="B1576" t="str">
            <v>Parafuso olhal galvanizado 1/2" de 20 a 30 cm</v>
          </cell>
          <cell r="C1576" t="str">
            <v>UN</v>
          </cell>
          <cell r="D1576">
            <v>1</v>
          </cell>
          <cell r="E1576">
            <v>7.0236999999999998</v>
          </cell>
          <cell r="F1576">
            <v>7.02</v>
          </cell>
        </row>
        <row r="1577">
          <cell r="A1577" t="str">
            <v>001.17.14140</v>
          </cell>
          <cell r="B1577" t="str">
            <v>Cabo de aço galvanizado 1/4"</v>
          </cell>
          <cell r="C1577" t="str">
            <v>ML</v>
          </cell>
          <cell r="D1577">
            <v>1</v>
          </cell>
          <cell r="E1577">
            <v>0.80220000000000002</v>
          </cell>
          <cell r="F1577">
            <v>0.8</v>
          </cell>
        </row>
        <row r="1578">
          <cell r="A1578" t="str">
            <v>001.17.14160</v>
          </cell>
          <cell r="B1578" t="str">
            <v>Manilha de ligação galvanizada de 3/8"</v>
          </cell>
          <cell r="C1578" t="str">
            <v>UN</v>
          </cell>
          <cell r="D1578">
            <v>1</v>
          </cell>
          <cell r="E1578">
            <v>1.7737000000000001</v>
          </cell>
          <cell r="F1578">
            <v>1.77</v>
          </cell>
        </row>
        <row r="1579">
          <cell r="A1579" t="str">
            <v>001.17.14180</v>
          </cell>
          <cell r="B1579" t="str">
            <v>Sapatilha galvanizada 1/4"</v>
          </cell>
          <cell r="C1579" t="str">
            <v>UN</v>
          </cell>
          <cell r="D1579">
            <v>1</v>
          </cell>
          <cell r="E1579">
            <v>1.2246999999999999</v>
          </cell>
          <cell r="F1579">
            <v>1.22</v>
          </cell>
        </row>
        <row r="1580">
          <cell r="A1580" t="str">
            <v>001.17.14200</v>
          </cell>
          <cell r="B1580" t="str">
            <v>Presilha galvanizada para cabo de aço galvanizado 1/4"</v>
          </cell>
          <cell r="C1580" t="str">
            <v>UN</v>
          </cell>
          <cell r="D1580">
            <v>1</v>
          </cell>
          <cell r="E1580">
            <v>3.9737</v>
          </cell>
          <cell r="F1580">
            <v>3.97</v>
          </cell>
        </row>
        <row r="1581">
          <cell r="A1581" t="str">
            <v>001.17.14220</v>
          </cell>
          <cell r="B1581" t="str">
            <v>Suporte tipo simples para descida de cabo de cobre nú com roldana de porcelana com furo para cabo 3/0 e 4/0 liso para solda</v>
          </cell>
          <cell r="C1581" t="str">
            <v>UN</v>
          </cell>
          <cell r="D1581">
            <v>1</v>
          </cell>
          <cell r="E1581">
            <v>4.1913999999999998</v>
          </cell>
          <cell r="F1581">
            <v>4.1900000000000004</v>
          </cell>
        </row>
        <row r="1582">
          <cell r="A1582" t="str">
            <v>001.17.14240</v>
          </cell>
          <cell r="B1582" t="str">
            <v>Suporte tipo simples para descida de cabo de cobre nú com roldana de porcelana com furo para cabo 3/0 e 4/0 com rosca meânica e porca</v>
          </cell>
          <cell r="C1582" t="str">
            <v>UN</v>
          </cell>
          <cell r="D1582">
            <v>1</v>
          </cell>
          <cell r="E1582">
            <v>5.5674000000000001</v>
          </cell>
          <cell r="F1582">
            <v>5.56</v>
          </cell>
        </row>
        <row r="1583">
          <cell r="A1583" t="str">
            <v>001.17.14260</v>
          </cell>
          <cell r="B1583" t="str">
            <v>Suporte tipo simples para descida de cabo de cobre nú com roldana de porcelana com furo para cabo 3/0 e 4/0 para chumbar na parede</v>
          </cell>
          <cell r="C1583" t="str">
            <v>UN</v>
          </cell>
          <cell r="D1583">
            <v>1</v>
          </cell>
          <cell r="E1583">
            <v>4.8574000000000002</v>
          </cell>
          <cell r="F1583">
            <v>4.8499999999999996</v>
          </cell>
        </row>
        <row r="1584">
          <cell r="A1584" t="str">
            <v>001.17.14280</v>
          </cell>
          <cell r="B1584" t="str">
            <v>Suporte tipo simples para descida de cabo de cobre nú com roldana de porcelana com furo para cabo 3/0 e 4/0 com rosca soberba para madeira</v>
          </cell>
          <cell r="C1584" t="str">
            <v>UN</v>
          </cell>
          <cell r="D1584">
            <v>1</v>
          </cell>
          <cell r="E1584">
            <v>3.6674000000000002</v>
          </cell>
          <cell r="F1584">
            <v>3.66</v>
          </cell>
        </row>
        <row r="1585">
          <cell r="A1585" t="str">
            <v>001.17.14300</v>
          </cell>
          <cell r="B1585" t="str">
            <v>Suporte tipo simples para descida de cabo de cobre nú com roldana de porcelana com furo para cabo 3/0 e 4/0 para estrutura de telhado</v>
          </cell>
          <cell r="C1585" t="str">
            <v>UN</v>
          </cell>
          <cell r="D1585">
            <v>1</v>
          </cell>
          <cell r="E1585">
            <v>5.5473999999999997</v>
          </cell>
          <cell r="F1585">
            <v>5.54</v>
          </cell>
        </row>
        <row r="1586">
          <cell r="A1586" t="str">
            <v>001.17.14320</v>
          </cell>
          <cell r="B1586" t="str">
            <v>Suporte tipo reforçado para descida de cabo de cobre nú com roldana de porcelana com furo para cabo 3/0 e 4/0 liso para solda</v>
          </cell>
          <cell r="C1586" t="str">
            <v>UN</v>
          </cell>
          <cell r="D1586">
            <v>1</v>
          </cell>
          <cell r="E1586">
            <v>7.0385</v>
          </cell>
          <cell r="F1586">
            <v>7.03</v>
          </cell>
        </row>
        <row r="1587">
          <cell r="A1587" t="str">
            <v>001.17.14340</v>
          </cell>
          <cell r="B1587" t="str">
            <v>Suporte tipo reforçado para descida de cabo de cobre nú com roldana de porcelana com furo para cabo 3/0 e 4/0 com rosca meânica e porca</v>
          </cell>
          <cell r="C1587" t="str">
            <v>UN</v>
          </cell>
          <cell r="D1587">
            <v>1</v>
          </cell>
          <cell r="E1587">
            <v>6.8045</v>
          </cell>
          <cell r="F1587">
            <v>6.8</v>
          </cell>
        </row>
        <row r="1588">
          <cell r="A1588" t="str">
            <v>001.17.14360</v>
          </cell>
          <cell r="B1588" t="str">
            <v>Suporte tipo reforçado para descida de cabo de cobre nú com roldana de porcelana com furo para cabo 3/0 e 4/0 para chumbar na parede</v>
          </cell>
          <cell r="C1588" t="str">
            <v>UN</v>
          </cell>
          <cell r="D1588">
            <v>1</v>
          </cell>
          <cell r="E1588">
            <v>6.4645000000000001</v>
          </cell>
          <cell r="F1588">
            <v>6.46</v>
          </cell>
        </row>
        <row r="1589">
          <cell r="A1589" t="str">
            <v>001.17.14380</v>
          </cell>
          <cell r="B1589" t="str">
            <v>Suporte tipo reforçado para descida de cabo de cobre nú com roldana de porcelana com furo para cabo 3/0 e 4/0 com rosca soberba para madeira</v>
          </cell>
          <cell r="C1589" t="str">
            <v>UN</v>
          </cell>
          <cell r="D1589">
            <v>1</v>
          </cell>
          <cell r="E1589">
            <v>7.2244999999999999</v>
          </cell>
          <cell r="F1589">
            <v>7.22</v>
          </cell>
        </row>
        <row r="1590">
          <cell r="A1590" t="str">
            <v>001.17.14400</v>
          </cell>
          <cell r="B1590" t="str">
            <v>Suporte tipo reforçado para descida de cabo de cobre nú com roldana de porcelana com furo para cabo 3/0 e 4/0 para estrutura de telhado</v>
          </cell>
          <cell r="C1590" t="str">
            <v>UN</v>
          </cell>
          <cell r="D1590">
            <v>1</v>
          </cell>
          <cell r="E1590">
            <v>7.5945</v>
          </cell>
          <cell r="F1590">
            <v>7.59</v>
          </cell>
        </row>
        <row r="1591">
          <cell r="A1591" t="str">
            <v>001.17.14420</v>
          </cell>
          <cell r="B1591" t="str">
            <v>Braçadeira tipo simples para descida de cabo de cobre nú com roldana de porcelana para cabo 3/0 e 4/0 para mastro de diâm. 2" com 1 roldana</v>
          </cell>
          <cell r="C1591" t="str">
            <v>UN</v>
          </cell>
          <cell r="D1591">
            <v>1</v>
          </cell>
          <cell r="E1591">
            <v>5.8136999999999999</v>
          </cell>
          <cell r="F1591">
            <v>5.81</v>
          </cell>
        </row>
        <row r="1592">
          <cell r="A1592" t="str">
            <v>001.17.14440</v>
          </cell>
          <cell r="B1592" t="str">
            <v>Braçadeira tipo simples para descida de cabo de cobre nú com roldana de porcelana para cabo 3/0 e 4/0 para mastro de diâm. 2" com 2 roldana</v>
          </cell>
          <cell r="C1592" t="str">
            <v>UN</v>
          </cell>
          <cell r="D1592">
            <v>1</v>
          </cell>
          <cell r="E1592">
            <v>7.6237000000000004</v>
          </cell>
          <cell r="F1592">
            <v>7.62</v>
          </cell>
        </row>
        <row r="1593">
          <cell r="A1593" t="str">
            <v>001.17.14460</v>
          </cell>
          <cell r="B1593" t="str">
            <v>Braçadeira tipo simples para descida de cabo de cobre nú com roldana de porcelana para cabo 3/0 e 4/0 para mastro de diâm. 3" com 1 roldana</v>
          </cell>
          <cell r="C1593" t="str">
            <v>UN</v>
          </cell>
          <cell r="D1593">
            <v>1</v>
          </cell>
          <cell r="E1593">
            <v>9.0236999999999998</v>
          </cell>
          <cell r="F1593">
            <v>9.02</v>
          </cell>
        </row>
        <row r="1594">
          <cell r="A1594" t="str">
            <v>001.17.14480</v>
          </cell>
          <cell r="B1594" t="str">
            <v>Braçadeira tipo simples para descida de cabo de cobre nú com roldana de porcelana para cabo 3/0 e 4/0 para mastro de diâm. 3"com 2 roldana</v>
          </cell>
          <cell r="C1594" t="str">
            <v>UN</v>
          </cell>
          <cell r="D1594">
            <v>1</v>
          </cell>
          <cell r="E1594">
            <v>11.0237</v>
          </cell>
          <cell r="F1594">
            <v>11.02</v>
          </cell>
        </row>
        <row r="1595">
          <cell r="A1595" t="str">
            <v>001.17.14500</v>
          </cell>
          <cell r="B1595" t="str">
            <v>Braçadeira tipo reforçada para descida de cabo de cobre nú com roldana de porcelana para cabo 3/0 e 4/0 para mastro de diâm. 2"com 1 roldana</v>
          </cell>
          <cell r="C1595" t="str">
            <v>UN</v>
          </cell>
          <cell r="D1595">
            <v>1</v>
          </cell>
          <cell r="E1595">
            <v>6.4553000000000003</v>
          </cell>
          <cell r="F1595">
            <v>6.45</v>
          </cell>
        </row>
        <row r="1596">
          <cell r="A1596" t="str">
            <v>001.17.14520</v>
          </cell>
          <cell r="B1596" t="str">
            <v>Braçadeira tipo reforçada para descida de cabo de cobre nú com roldana de porcelana para cabo 3/0 e 4/0 para mastro de diâm. 2'com 2 roldana</v>
          </cell>
          <cell r="C1596" t="str">
            <v>UN</v>
          </cell>
          <cell r="D1596">
            <v>1</v>
          </cell>
          <cell r="E1596">
            <v>9.3253000000000004</v>
          </cell>
          <cell r="F1596">
            <v>9.32</v>
          </cell>
        </row>
        <row r="1597">
          <cell r="A1597" t="str">
            <v>001.17.14540</v>
          </cell>
          <cell r="B1597" t="str">
            <v>Braçadeira tipo reforçada para descida de cabo de cobre nú com roldana de porcelana para cabo 3/0 e 4/0 para mastro de diâm. 3" com 1 roldana</v>
          </cell>
          <cell r="C1597" t="str">
            <v>UN</v>
          </cell>
          <cell r="D1597">
            <v>1</v>
          </cell>
          <cell r="E1597">
            <v>9.5352999999999994</v>
          </cell>
          <cell r="F1597">
            <v>9.5299999999999994</v>
          </cell>
        </row>
        <row r="1598">
          <cell r="A1598" t="str">
            <v>001.17.14560</v>
          </cell>
          <cell r="B1598" t="str">
            <v>Braçadeira tipo reforçada para descida de cabo de cobre nú com roldana de porcelana para cabo 3/0 e 4/0 para mastro de diâm. 3" com 2 roldana</v>
          </cell>
          <cell r="C1598" t="str">
            <v>UN</v>
          </cell>
          <cell r="D1598">
            <v>1</v>
          </cell>
          <cell r="E1598">
            <v>11.535299999999999</v>
          </cell>
          <cell r="F1598">
            <v>11.53</v>
          </cell>
        </row>
        <row r="1599">
          <cell r="A1599" t="str">
            <v>001.17.14580</v>
          </cell>
          <cell r="B1599" t="str">
            <v>Conector de cobre para haste de 5/8" ou 3/4" para cabo de cobre nú 3/0 e 4/0</v>
          </cell>
          <cell r="C1599" t="str">
            <v>UN</v>
          </cell>
          <cell r="D1599">
            <v>1</v>
          </cell>
          <cell r="E1599">
            <v>4.5137</v>
          </cell>
          <cell r="F1599">
            <v>4.51</v>
          </cell>
        </row>
        <row r="1600">
          <cell r="A1600" t="str">
            <v>001.17.14600</v>
          </cell>
          <cell r="B1600" t="str">
            <v>Conector bimetálico de um parafuso p/ cabo alumínio n. 2awg e cobre 16 mm2</v>
          </cell>
          <cell r="C1600" t="str">
            <v>PC</v>
          </cell>
          <cell r="D1600">
            <v>1</v>
          </cell>
          <cell r="E1600">
            <v>2.1036999999999999</v>
          </cell>
          <cell r="F1600">
            <v>2.1</v>
          </cell>
        </row>
        <row r="1601">
          <cell r="A1601" t="str">
            <v>001.17.14620</v>
          </cell>
          <cell r="B1601" t="str">
            <v>Conector tipo chapa-cabo</v>
          </cell>
          <cell r="C1601" t="str">
            <v>PC</v>
          </cell>
          <cell r="D1601">
            <v>1</v>
          </cell>
          <cell r="E1601">
            <v>2.2237</v>
          </cell>
          <cell r="F1601">
            <v>2.2200000000000002</v>
          </cell>
        </row>
        <row r="1602">
          <cell r="A1602" t="str">
            <v>001.17.14640</v>
          </cell>
          <cell r="B1602" t="str">
            <v>Conector de ferro fundido tipo ccc para cabo numero 3/0 e 4/0</v>
          </cell>
          <cell r="C1602" t="str">
            <v>UN</v>
          </cell>
          <cell r="D1602">
            <v>1</v>
          </cell>
          <cell r="E1602">
            <v>4.5137</v>
          </cell>
          <cell r="F1602">
            <v>4.51</v>
          </cell>
        </row>
        <row r="1603">
          <cell r="A1603" t="str">
            <v>001.17.14660</v>
          </cell>
          <cell r="B1603" t="str">
            <v>Abraçadeira para tubo de brasilit de diâm. 2" tipo para solda</v>
          </cell>
          <cell r="C1603" t="str">
            <v>UN</v>
          </cell>
          <cell r="D1603">
            <v>1</v>
          </cell>
          <cell r="E1603">
            <v>4.6653000000000002</v>
          </cell>
          <cell r="F1603">
            <v>4.66</v>
          </cell>
        </row>
        <row r="1604">
          <cell r="A1604" t="str">
            <v>001.17.14680</v>
          </cell>
          <cell r="B1604" t="str">
            <v>Abraçadeira para tubo de brasilit de diâm. 2" com rosca mecânica e porca</v>
          </cell>
          <cell r="C1604" t="str">
            <v>UN</v>
          </cell>
          <cell r="D1604">
            <v>1</v>
          </cell>
          <cell r="E1604">
            <v>5.5674000000000001</v>
          </cell>
          <cell r="F1604">
            <v>5.56</v>
          </cell>
        </row>
        <row r="1605">
          <cell r="A1605" t="str">
            <v>001.17.14700</v>
          </cell>
          <cell r="B1605" t="str">
            <v>Abraçadeira para tubo de brasilit de diâm. 2" para chumbar na parede</v>
          </cell>
          <cell r="C1605" t="str">
            <v>UN</v>
          </cell>
          <cell r="D1605">
            <v>1</v>
          </cell>
          <cell r="E1605">
            <v>4.8574000000000002</v>
          </cell>
          <cell r="F1605">
            <v>4.8499999999999996</v>
          </cell>
        </row>
        <row r="1606">
          <cell r="A1606" t="str">
            <v>001.17.14720</v>
          </cell>
          <cell r="B1606" t="str">
            <v>Abraçadeira para tubo de brasilit de diâm. 2' com rosca soberba</v>
          </cell>
          <cell r="C1606" t="str">
            <v>UN</v>
          </cell>
          <cell r="D1606">
            <v>1</v>
          </cell>
          <cell r="E1606">
            <v>4.1536999999999997</v>
          </cell>
          <cell r="F1606">
            <v>4.1500000000000004</v>
          </cell>
        </row>
        <row r="1607">
          <cell r="A1607" t="str">
            <v>001.17.14740</v>
          </cell>
          <cell r="B1607" t="str">
            <v>Tubo de brasilit 2" x 3 m</v>
          </cell>
          <cell r="C1607" t="str">
            <v>UN</v>
          </cell>
          <cell r="D1607">
            <v>1</v>
          </cell>
          <cell r="E1607">
            <v>14.3611</v>
          </cell>
          <cell r="F1607">
            <v>14.36</v>
          </cell>
        </row>
        <row r="1608">
          <cell r="A1608" t="str">
            <v>001.17.14760</v>
          </cell>
          <cell r="B1608" t="str">
            <v>Manilha de barro vidrado de diâm. 12" x 0.60m</v>
          </cell>
          <cell r="C1608" t="str">
            <v>UN</v>
          </cell>
          <cell r="D1608">
            <v>1</v>
          </cell>
          <cell r="E1608">
            <v>19.278400000000001</v>
          </cell>
          <cell r="F1608">
            <v>19.27</v>
          </cell>
        </row>
        <row r="1609">
          <cell r="A1609" t="str">
            <v>001.17.14780</v>
          </cell>
          <cell r="B1609" t="str">
            <v>Tampa de concreto com alça de ferro para manilha de diâm. de 12"</v>
          </cell>
          <cell r="C1609" t="str">
            <v>UN</v>
          </cell>
          <cell r="D1609">
            <v>1</v>
          </cell>
          <cell r="E1609">
            <v>6.3</v>
          </cell>
          <cell r="F1609">
            <v>6.3</v>
          </cell>
        </row>
        <row r="1610">
          <cell r="A1610" t="str">
            <v>001.17.14800</v>
          </cell>
          <cell r="B1610" t="str">
            <v>Conetor para eletrodo de terra copperweld</v>
          </cell>
          <cell r="C1610" t="str">
            <v>UN</v>
          </cell>
          <cell r="D1610">
            <v>1</v>
          </cell>
          <cell r="E1610">
            <v>2.3136999999999999</v>
          </cell>
          <cell r="F1610">
            <v>2.31</v>
          </cell>
        </row>
        <row r="1611">
          <cell r="A1611" t="str">
            <v>001.17.14820</v>
          </cell>
          <cell r="B1611" t="str">
            <v>Eletrodo de terra copperweld 5/8" x 3 m</v>
          </cell>
          <cell r="C1611" t="str">
            <v>UN</v>
          </cell>
          <cell r="D1611">
            <v>1</v>
          </cell>
          <cell r="E1611">
            <v>17.278400000000001</v>
          </cell>
          <cell r="F1611">
            <v>17.27</v>
          </cell>
        </row>
        <row r="1612">
          <cell r="A1612" t="str">
            <v>001.17.14840</v>
          </cell>
          <cell r="B1612" t="str">
            <v>Haste de cobre alta camada - 5/8" x 3,0 m</v>
          </cell>
          <cell r="C1612" t="str">
            <v>UN</v>
          </cell>
          <cell r="D1612">
            <v>1</v>
          </cell>
          <cell r="E1612">
            <v>21.118400000000001</v>
          </cell>
          <cell r="F1612">
            <v>21.11</v>
          </cell>
        </row>
        <row r="1613">
          <cell r="A1613" t="str">
            <v>001.17.14860</v>
          </cell>
          <cell r="B1613" t="str">
            <v>Execução de caixa de concreto 40x40x60cm com tampa de concreto armado</v>
          </cell>
          <cell r="C1613" t="str">
            <v>UN</v>
          </cell>
          <cell r="D1613">
            <v>1</v>
          </cell>
          <cell r="E1613">
            <v>44.13</v>
          </cell>
          <cell r="F1613">
            <v>44.13</v>
          </cell>
        </row>
        <row r="1614">
          <cell r="A1614" t="str">
            <v>001.17.14880</v>
          </cell>
          <cell r="B1614" t="str">
            <v>Fio de cobre nú seção 6.00 mm 2</v>
          </cell>
          <cell r="C1614" t="str">
            <v>ML</v>
          </cell>
          <cell r="D1614">
            <v>1</v>
          </cell>
          <cell r="E1614">
            <v>2.0632000000000001</v>
          </cell>
          <cell r="F1614">
            <v>2.06</v>
          </cell>
        </row>
        <row r="1615">
          <cell r="A1615" t="str">
            <v>001.17.14900</v>
          </cell>
          <cell r="B1615" t="str">
            <v>Fio de cobre nú seção 10.00 mm 2</v>
          </cell>
          <cell r="C1615" t="str">
            <v>ML</v>
          </cell>
          <cell r="D1615">
            <v>1</v>
          </cell>
          <cell r="E1615">
            <v>2.8902999999999999</v>
          </cell>
          <cell r="F1615">
            <v>2.89</v>
          </cell>
        </row>
        <row r="1616">
          <cell r="A1616" t="str">
            <v>001.17.14920</v>
          </cell>
          <cell r="B1616" t="str">
            <v>Fio de cobre nú seção 16.00 mm 2</v>
          </cell>
          <cell r="C1616" t="str">
            <v>ML</v>
          </cell>
          <cell r="D1616">
            <v>1</v>
          </cell>
          <cell r="E1616">
            <v>5.0869999999999997</v>
          </cell>
          <cell r="F1616">
            <v>5.08</v>
          </cell>
        </row>
        <row r="1617">
          <cell r="A1617" t="str">
            <v>001.17.14940</v>
          </cell>
          <cell r="B1617" t="str">
            <v>Cabo de cobre nú seção 3/0</v>
          </cell>
          <cell r="C1617" t="str">
            <v>ML</v>
          </cell>
          <cell r="D1617">
            <v>1</v>
          </cell>
          <cell r="E1617">
            <v>17.632999999999999</v>
          </cell>
          <cell r="F1617">
            <v>17.63</v>
          </cell>
        </row>
        <row r="1618">
          <cell r="A1618" t="str">
            <v>001.17.14960</v>
          </cell>
          <cell r="B1618" t="str">
            <v>Cabo de cobre nú seção 4/0</v>
          </cell>
          <cell r="C1618" t="str">
            <v>ML</v>
          </cell>
          <cell r="D1618">
            <v>1</v>
          </cell>
          <cell r="E1618">
            <v>22.450299999999999</v>
          </cell>
          <cell r="F1618">
            <v>22.45</v>
          </cell>
        </row>
        <row r="1619">
          <cell r="A1619" t="str">
            <v>001.17.14980</v>
          </cell>
          <cell r="B1619" t="str">
            <v>Cabo de cobre nú seção 10.00 mm2</v>
          </cell>
          <cell r="C1619" t="str">
            <v>ML</v>
          </cell>
          <cell r="D1619">
            <v>1</v>
          </cell>
          <cell r="E1619">
            <v>5.9744000000000002</v>
          </cell>
          <cell r="F1619">
            <v>5.97</v>
          </cell>
        </row>
        <row r="1620">
          <cell r="A1620" t="str">
            <v>001.17.15000</v>
          </cell>
          <cell r="B1620" t="str">
            <v>Cabo de cobre nú seção 16.00 mm2</v>
          </cell>
          <cell r="C1620" t="str">
            <v>ML</v>
          </cell>
          <cell r="D1620">
            <v>1</v>
          </cell>
          <cell r="E1620">
            <v>7.3196000000000003</v>
          </cell>
          <cell r="F1620">
            <v>7.31</v>
          </cell>
        </row>
        <row r="1621">
          <cell r="A1621" t="str">
            <v>001.17.15020</v>
          </cell>
          <cell r="B1621" t="str">
            <v>Cabo de cobre nú seção 25.00 mm2</v>
          </cell>
          <cell r="C1621" t="str">
            <v>ML</v>
          </cell>
          <cell r="D1621">
            <v>1</v>
          </cell>
          <cell r="E1621">
            <v>0</v>
          </cell>
          <cell r="F1621">
            <v>0</v>
          </cell>
        </row>
        <row r="1622">
          <cell r="A1622" t="str">
            <v>001.17.15040</v>
          </cell>
          <cell r="B1622" t="str">
            <v>Aparelho simples luz obstáculo para sinalização corpo em alumínio fundido incorrosível globo de vidro cristal neutro térmico extra temperado pigmentado  em vermelho com uma lâmpada de 60 w/127v com rele fotoelétrico, haste em</v>
          </cell>
          <cell r="C1622" t="str">
            <v>CJ</v>
          </cell>
          <cell r="D1622">
            <v>1</v>
          </cell>
          <cell r="E1622">
            <v>110.3092</v>
          </cell>
          <cell r="F1622">
            <v>110.3</v>
          </cell>
        </row>
        <row r="1623">
          <cell r="A1623" t="str">
            <v>001.17.15060</v>
          </cell>
          <cell r="B1623" t="str">
            <v>Aparelho duplo de luz  obstáculo para sinalização corpo em alumínio fundido incorrosível corpo de vidro cristal neutro térmico extra temperado pigmentado em vermelho com duas lâmpadas de 60w127v com rele foto-elétrico, haste</v>
          </cell>
          <cell r="C1623" t="str">
            <v>CJ</v>
          </cell>
          <cell r="D1623">
            <v>1</v>
          </cell>
          <cell r="E1623">
            <v>110.3092</v>
          </cell>
          <cell r="F1623">
            <v>110.3</v>
          </cell>
        </row>
        <row r="1624">
          <cell r="A1624" t="str">
            <v>001.17.15080</v>
          </cell>
          <cell r="B1624" t="str">
            <v>Relee fotoelétrico da iluminatic rm 74 n para comando automático de iluminação</v>
          </cell>
          <cell r="C1624" t="str">
            <v>UN</v>
          </cell>
          <cell r="D1624">
            <v>1</v>
          </cell>
          <cell r="E1624">
            <v>20.698399999999999</v>
          </cell>
          <cell r="F1624">
            <v>20.69</v>
          </cell>
        </row>
        <row r="1625">
          <cell r="A1625" t="str">
            <v>001.17.15100</v>
          </cell>
          <cell r="B1625" t="str">
            <v>Suporte para fixação de para-raios em ferro cantoneira l 1 1/2"x 1/2"x 3/16" com comprimento de 2.00 m</v>
          </cell>
          <cell r="C1625" t="str">
            <v>PC</v>
          </cell>
          <cell r="D1625">
            <v>1</v>
          </cell>
          <cell r="E1625">
            <v>270.23660000000001</v>
          </cell>
          <cell r="F1625">
            <v>270.23</v>
          </cell>
        </row>
        <row r="1626">
          <cell r="A1626" t="str">
            <v>001.17.15120</v>
          </cell>
          <cell r="B1626" t="str">
            <v>Suporte para fixação de isoladores de pedestal em chapa de ferro</v>
          </cell>
          <cell r="C1626" t="str">
            <v>PC</v>
          </cell>
          <cell r="D1626">
            <v>1</v>
          </cell>
          <cell r="E1626">
            <v>62.236600000000003</v>
          </cell>
          <cell r="F1626">
            <v>62.23</v>
          </cell>
        </row>
        <row r="1627">
          <cell r="A1627" t="str">
            <v>001.17.15140</v>
          </cell>
          <cell r="B1627" t="str">
            <v>Suporte para fixacao de tc e tp em ferro cantoneira l de 1 1/2" x 1 1/2" x 3/16" soldados entre si (conf. det. da cemat)</v>
          </cell>
          <cell r="C1627" t="str">
            <v>PC</v>
          </cell>
          <cell r="D1627">
            <v>1</v>
          </cell>
          <cell r="E1627">
            <v>270.23660000000001</v>
          </cell>
          <cell r="F1627">
            <v>270.23</v>
          </cell>
        </row>
        <row r="1628">
          <cell r="A1628" t="str">
            <v>001.17.15160</v>
          </cell>
          <cell r="B1628" t="str">
            <v>Torre metálica treliçada, confeccionada com cantoneiras de ferro 1 1/2" x 1/8", 1" x 1/8" e ferro redondo 5/16 ca-50, inclusive cabo de aço 1/4" para contraventamento e base de fixação em concreto com h=18,00m</v>
          </cell>
          <cell r="C1628" t="str">
            <v>UN</v>
          </cell>
          <cell r="D1628">
            <v>1</v>
          </cell>
          <cell r="E1628">
            <v>1553.9241999999999</v>
          </cell>
          <cell r="F1628">
            <v>1553.92</v>
          </cell>
        </row>
        <row r="1629">
          <cell r="A1629" t="str">
            <v>001.17.15180</v>
          </cell>
          <cell r="B1629" t="str">
            <v>Execução de solda exotermica para cordoalha de cobre ou cabo de cobre - 35.00 mm2</v>
          </cell>
          <cell r="C1629" t="str">
            <v>UN</v>
          </cell>
          <cell r="D1629">
            <v>1</v>
          </cell>
          <cell r="E1629">
            <v>8.6564999999999994</v>
          </cell>
          <cell r="F1629">
            <v>8.65</v>
          </cell>
        </row>
        <row r="1630">
          <cell r="A1630" t="str">
            <v>001.17.15200</v>
          </cell>
          <cell r="B1630" t="str">
            <v>Fornecimento e instalação de chuveiro elétrico maxi-ducha 2500w-220v ou similar</v>
          </cell>
          <cell r="C1630" t="str">
            <v>CJ</v>
          </cell>
          <cell r="D1630">
            <v>1</v>
          </cell>
          <cell r="E1630">
            <v>25.953199999999999</v>
          </cell>
          <cell r="F1630">
            <v>25.95</v>
          </cell>
        </row>
        <row r="1631">
          <cell r="A1631" t="str">
            <v>001.17.15220</v>
          </cell>
          <cell r="B1631" t="str">
            <v>Fornecimento e instalação de chuveiro-ducha jet-set 2500w-220v marca lorenzetti ou similar</v>
          </cell>
          <cell r="C1631" t="str">
            <v>CJ</v>
          </cell>
          <cell r="D1631">
            <v>1</v>
          </cell>
          <cell r="E1631">
            <v>57.420400000000001</v>
          </cell>
          <cell r="F1631">
            <v>57.42</v>
          </cell>
        </row>
        <row r="1632">
          <cell r="A1632" t="str">
            <v>001.17.15240</v>
          </cell>
          <cell r="B1632" t="str">
            <v>Fornecimento e instalação de ventilador de teto com lustre-trom c/ lampada incandescente até 100 w , demais acessórios</v>
          </cell>
          <cell r="C1632" t="str">
            <v>CJ</v>
          </cell>
          <cell r="D1632">
            <v>1</v>
          </cell>
          <cell r="E1632">
            <v>96.773300000000006</v>
          </cell>
          <cell r="F1632">
            <v>96.77</v>
          </cell>
        </row>
        <row r="1633">
          <cell r="A1633" t="str">
            <v>001.17.15260</v>
          </cell>
          <cell r="B1633" t="str">
            <v>Fornecimento e instalação de cordoalha de cobre nú equivalente ao cabo de  16.00 mm2</v>
          </cell>
          <cell r="C1633" t="str">
            <v>M</v>
          </cell>
          <cell r="D1633">
            <v>1</v>
          </cell>
          <cell r="E1633">
            <v>3.9853999999999998</v>
          </cell>
          <cell r="F1633">
            <v>3.98</v>
          </cell>
        </row>
        <row r="1634">
          <cell r="A1634" t="str">
            <v>001.17.15280</v>
          </cell>
          <cell r="B1634" t="str">
            <v>Fornecimento e instalação de chapa suporte para isoladores de passagem dim. 14.50x500.00mm</v>
          </cell>
          <cell r="C1634" t="str">
            <v>PC</v>
          </cell>
          <cell r="D1634">
            <v>1</v>
          </cell>
          <cell r="E1634">
            <v>215.11840000000001</v>
          </cell>
          <cell r="F1634">
            <v>215.11</v>
          </cell>
        </row>
        <row r="1635">
          <cell r="A1635" t="str">
            <v>001.17.15300</v>
          </cell>
          <cell r="B1635" t="str">
            <v>Fornecimento e instalação de placa de advertência com os dizeres "perigo de morte alta tensão"</v>
          </cell>
          <cell r="C1635" t="str">
            <v>PC</v>
          </cell>
          <cell r="D1635">
            <v>1</v>
          </cell>
          <cell r="E1635">
            <v>36.118400000000001</v>
          </cell>
          <cell r="F1635">
            <v>36.11</v>
          </cell>
        </row>
        <row r="1636">
          <cell r="A1636" t="str">
            <v>001.17.15320</v>
          </cell>
          <cell r="B1636" t="str">
            <v>Fornecimento e instalação de barramento de at em vergalhâo de cobre de 0 5.16mm</v>
          </cell>
          <cell r="C1636" t="str">
            <v>M</v>
          </cell>
          <cell r="D1636">
            <v>1</v>
          </cell>
          <cell r="E1636">
            <v>11.118399999999999</v>
          </cell>
          <cell r="F1636">
            <v>11.11</v>
          </cell>
        </row>
        <row r="1637">
          <cell r="A1637" t="str">
            <v>001.17.15340</v>
          </cell>
          <cell r="B1637" t="str">
            <v>Fornecimento e instalação de chave seccionadora tripolar classe 15kv nbc 95kv, ação simultanêa nas três fases com alavanca de manobra com suporte metálico para montagem e fixação</v>
          </cell>
          <cell r="C1637" t="str">
            <v>CJ</v>
          </cell>
          <cell r="D1637">
            <v>1</v>
          </cell>
          <cell r="E1637">
            <v>520.16560000000004</v>
          </cell>
          <cell r="F1637">
            <v>520.16</v>
          </cell>
        </row>
        <row r="1638">
          <cell r="A1638" t="str">
            <v>001.17.15360</v>
          </cell>
          <cell r="B1638" t="str">
            <v>Fornecimento e instalação de braçadeira de pvc com parafusos para fixação do cabo de aterramento</v>
          </cell>
          <cell r="C1638" t="str">
            <v>CJ</v>
          </cell>
          <cell r="D1638">
            <v>1</v>
          </cell>
          <cell r="E1638">
            <v>3.8210999999999999</v>
          </cell>
          <cell r="F1638">
            <v>3.82</v>
          </cell>
        </row>
        <row r="1639">
          <cell r="A1639" t="str">
            <v>001.17.15380</v>
          </cell>
          <cell r="B1639" t="str">
            <v>Fornecimento e instalação de seccionador pré-formado para cerca</v>
          </cell>
          <cell r="C1639" t="str">
            <v>UN</v>
          </cell>
          <cell r="D1639">
            <v>1</v>
          </cell>
          <cell r="E1639">
            <v>11.6866</v>
          </cell>
          <cell r="F1639">
            <v>11.68</v>
          </cell>
        </row>
        <row r="1640">
          <cell r="A1640" t="str">
            <v>001.17.15400</v>
          </cell>
          <cell r="B1640" t="str">
            <v>Fornecimento e instalação de isolador de passagem tipo externo - interno classe 15kv</v>
          </cell>
          <cell r="C1640" t="str">
            <v>UN</v>
          </cell>
          <cell r="D1640">
            <v>1</v>
          </cell>
          <cell r="E1640">
            <v>109.0566</v>
          </cell>
          <cell r="F1640">
            <v>109.05</v>
          </cell>
        </row>
        <row r="1641">
          <cell r="A1641" t="str">
            <v>001.17.15420</v>
          </cell>
          <cell r="B1641" t="str">
            <v>Fornecimento e instalação de isolador de passagem tipo interno-interno classe 15 kv</v>
          </cell>
          <cell r="C1641" t="str">
            <v>UN</v>
          </cell>
          <cell r="D1641">
            <v>1</v>
          </cell>
          <cell r="E1641">
            <v>50.236600000000003</v>
          </cell>
          <cell r="F1641">
            <v>50.23</v>
          </cell>
        </row>
        <row r="1642">
          <cell r="A1642" t="str">
            <v>001.17.15440</v>
          </cell>
          <cell r="B1642" t="str">
            <v>Fornecimento e instalação de disjuntor tripolar a pequeno(reduzido) volume de óleo, com dispositivo de abertura mecanico e eletrônicamente livre, uso interno, tensão nominal 13,8 kv, corrente nominal (mínima) - 350 a,  potência interrupção simétrica (mí</v>
          </cell>
          <cell r="C1642" t="str">
            <v>UN</v>
          </cell>
          <cell r="D1642">
            <v>1</v>
          </cell>
          <cell r="E1642">
            <v>51.183199999999999</v>
          </cell>
          <cell r="F1642">
            <v>51.18</v>
          </cell>
        </row>
        <row r="1643">
          <cell r="A1643" t="str">
            <v>001.17.15460</v>
          </cell>
          <cell r="B1643" t="str">
            <v>Fornecimento e instalação de mufla esterna monopolar p/cabo de 25mm2, com ferragens - nível de isolamento 15kv</v>
          </cell>
          <cell r="C1643" t="str">
            <v>UN</v>
          </cell>
          <cell r="D1643">
            <v>1</v>
          </cell>
          <cell r="E1643">
            <v>275.11840000000001</v>
          </cell>
          <cell r="F1643">
            <v>275.11</v>
          </cell>
        </row>
        <row r="1644">
          <cell r="A1644" t="str">
            <v>001.17.15480</v>
          </cell>
          <cell r="B1644" t="str">
            <v>Fornecimento e instalação de mufla terminal interna unipolar, com ferragens - nivel de isolamento 15 kv</v>
          </cell>
          <cell r="C1644" t="str">
            <v>UN</v>
          </cell>
          <cell r="D1644">
            <v>1</v>
          </cell>
          <cell r="E1644">
            <v>210.11840000000001</v>
          </cell>
          <cell r="F1644">
            <v>210.11</v>
          </cell>
        </row>
        <row r="1645">
          <cell r="A1645" t="str">
            <v>001.17.15500</v>
          </cell>
          <cell r="B1645" t="str">
            <v>Fornecimento e trasformação de trasformador de distribuição trifásico, com resfriamento em banho de óleo mineral, para uso interno, potência 500 kva - classe de tensão 15 kv, transprimários de 13.800, 13.200, 12.600 - ligação delta e 220-127v, ligação e</v>
          </cell>
          <cell r="C1645" t="str">
            <v>UN</v>
          </cell>
          <cell r="D1645">
            <v>1</v>
          </cell>
          <cell r="E1645">
            <v>13952.8321</v>
          </cell>
          <cell r="F1645">
            <v>13952.83</v>
          </cell>
        </row>
        <row r="1646">
          <cell r="A1646" t="str">
            <v>001.17.15520</v>
          </cell>
          <cell r="B1646" t="str">
            <v>Fornecimento e instalação de porta de protecao em ferro cantoneira "l" de 1 1/2" x 3/16" de 2.100 x 800 mm com tela de malha 30 x 30 mm</v>
          </cell>
          <cell r="C1646" t="str">
            <v>UN</v>
          </cell>
          <cell r="D1646">
            <v>1</v>
          </cell>
          <cell r="E1646">
            <v>101.1755</v>
          </cell>
          <cell r="F1646">
            <v>101.17</v>
          </cell>
        </row>
        <row r="1647">
          <cell r="A1647" t="str">
            <v>001.17.15540</v>
          </cell>
          <cell r="B1647" t="str">
            <v>Fornecimento e instalação de porta metalica em chapa de aco de 1,40 x 2,10 m, abrindo para fora com veneziana para ventilação, fechadura e trinco</v>
          </cell>
          <cell r="C1647" t="str">
            <v>UN</v>
          </cell>
          <cell r="D1647">
            <v>1</v>
          </cell>
          <cell r="E1647">
            <v>204.5573</v>
          </cell>
          <cell r="F1647">
            <v>204.55</v>
          </cell>
        </row>
        <row r="1648">
          <cell r="A1648" t="str">
            <v>001.17.15560</v>
          </cell>
          <cell r="B1648" t="str">
            <v>Fornecimento e instalação de tela de arame galvanizado com malha maxima de 25 00 mm fixada em ferro cantoneira"l" de 1 1/2 x 3/4" móvel (conf. det. cemat)</v>
          </cell>
          <cell r="C1648" t="str">
            <v>M2</v>
          </cell>
          <cell r="D1648">
            <v>1</v>
          </cell>
          <cell r="E1648">
            <v>59.278500000000001</v>
          </cell>
          <cell r="F1648">
            <v>59.27</v>
          </cell>
        </row>
        <row r="1649">
          <cell r="A1649" t="str">
            <v>001.17.15580</v>
          </cell>
          <cell r="B1649" t="str">
            <v>Fornecimento e instalação de janela para ventilacao em rerro cantoneira de 1" x 3/16", com veneziana e tela externa metálica, em malha de 5 mm mínimo e máximo de 13 mm (conf. det. da cemat)</v>
          </cell>
          <cell r="C1649" t="str">
            <v>M2</v>
          </cell>
          <cell r="D1649">
            <v>1</v>
          </cell>
          <cell r="E1649">
            <v>103.5569</v>
          </cell>
          <cell r="F1649">
            <v>103.55</v>
          </cell>
        </row>
        <row r="1650">
          <cell r="A1650" t="str">
            <v>001.17.15600</v>
          </cell>
          <cell r="B1650" t="str">
            <v>Fornecimento e instalação de janela para iluminacao em ferro cantoneira 1" x 3/16", com vidro liso 3 mm e tela metálica externa malha de 5 mm mínimo e máximo de 13 mm</v>
          </cell>
          <cell r="C1650" t="str">
            <v>M2</v>
          </cell>
          <cell r="D1650">
            <v>1</v>
          </cell>
          <cell r="E1650">
            <v>128.55690000000001</v>
          </cell>
          <cell r="F1650">
            <v>128.55000000000001</v>
          </cell>
        </row>
        <row r="1651">
          <cell r="A1651" t="str">
            <v>001.17.15620</v>
          </cell>
          <cell r="B1651" t="str">
            <v>Fornecimento e instalação de extintor de incendio de co2 - 6 kg</v>
          </cell>
          <cell r="C1651" t="str">
            <v>UN</v>
          </cell>
          <cell r="D1651">
            <v>1</v>
          </cell>
          <cell r="E1651">
            <v>178</v>
          </cell>
          <cell r="F1651">
            <v>178</v>
          </cell>
        </row>
        <row r="1652">
          <cell r="A1652" t="str">
            <v>001.17.15640</v>
          </cell>
          <cell r="B1652" t="str">
            <v>Fornecimento e instalação de fio bicolor 2x14 awg ( 12.00 x 1.500 mm2 )</v>
          </cell>
          <cell r="C1652" t="str">
            <v>ML</v>
          </cell>
          <cell r="D1652">
            <v>1</v>
          </cell>
          <cell r="E1652">
            <v>1.7163999999999999</v>
          </cell>
          <cell r="F1652">
            <v>1.71</v>
          </cell>
        </row>
        <row r="1653">
          <cell r="A1653" t="str">
            <v>001.17.15660</v>
          </cell>
          <cell r="B1653" t="str">
            <v>Fornecimento e instalação de potenciômetro de fio de 10.00 ohms</v>
          </cell>
          <cell r="C1653" t="str">
            <v>UN</v>
          </cell>
          <cell r="D1653">
            <v>1</v>
          </cell>
          <cell r="E1653">
            <v>15.907400000000001</v>
          </cell>
          <cell r="F1653">
            <v>15.9</v>
          </cell>
        </row>
        <row r="1654">
          <cell r="A1654" t="str">
            <v>001.17.15680</v>
          </cell>
          <cell r="B1654" t="str">
            <v>Fornecimento e instalação de caixa de som ambiente 10.00x10.00 cm - 40 wats</v>
          </cell>
          <cell r="C1654" t="str">
            <v>UND</v>
          </cell>
          <cell r="D1654">
            <v>1</v>
          </cell>
          <cell r="E1654">
            <v>48.359200000000001</v>
          </cell>
          <cell r="F1654">
            <v>48.35</v>
          </cell>
        </row>
        <row r="1655">
          <cell r="A1655" t="str">
            <v>001.17.15700</v>
          </cell>
          <cell r="B1655" t="str">
            <v>Grupo motor gerador completo 60 kva diesel, 4 tempos, trifásico 127/220v-60hz com alternador, partida e parada automática e pré-aquecimento.painel de comando tipo armário com chave reversora, proteção e controle de linha, inc</v>
          </cell>
          <cell r="C1655" t="str">
            <v>CJ</v>
          </cell>
          <cell r="D1655">
            <v>1</v>
          </cell>
          <cell r="E1655">
            <v>1693</v>
          </cell>
          <cell r="F1655">
            <v>1693</v>
          </cell>
        </row>
        <row r="1656">
          <cell r="A1656" t="str">
            <v>001.17.15720</v>
          </cell>
          <cell r="B1656" t="str">
            <v>Bracadeira tipo "d" para tubo de 1/2" inclusive parafuso de rosca soberba com bucha plástica s 6</v>
          </cell>
          <cell r="C1656" t="str">
            <v>UN</v>
          </cell>
          <cell r="D1656">
            <v>1</v>
          </cell>
          <cell r="E1656">
            <v>1.9237</v>
          </cell>
          <cell r="F1656">
            <v>1.92</v>
          </cell>
        </row>
        <row r="1657">
          <cell r="A1657" t="str">
            <v>001.17.15740</v>
          </cell>
          <cell r="B1657" t="str">
            <v>Manutenção de aterramento de micro computadores</v>
          </cell>
          <cell r="C1657" t="str">
            <v>CJ</v>
          </cell>
          <cell r="D1657">
            <v>1</v>
          </cell>
          <cell r="E1657">
            <v>45.086399999999998</v>
          </cell>
          <cell r="F1657">
            <v>45.08</v>
          </cell>
        </row>
        <row r="1658">
          <cell r="A1658" t="str">
            <v>001.17.15760</v>
          </cell>
          <cell r="B1658" t="str">
            <v>Fornecimento e instalação de tampa de extremidade, sistema "x" 110x20 mm ref. 304 00 da pial</v>
          </cell>
          <cell r="C1658" t="str">
            <v>UN</v>
          </cell>
          <cell r="D1658">
            <v>1</v>
          </cell>
          <cell r="E1658">
            <v>2.1737000000000002</v>
          </cell>
          <cell r="F1658">
            <v>2.17</v>
          </cell>
        </row>
        <row r="1659">
          <cell r="A1659" t="str">
            <v>001.17.15780</v>
          </cell>
          <cell r="B1659" t="str">
            <v>Fornecimento e instalação de cotovelo interno, sistema "x" 110x20 mm ref. 304 01 da pial</v>
          </cell>
          <cell r="C1659" t="str">
            <v>UN</v>
          </cell>
          <cell r="D1659">
            <v>1</v>
          </cell>
          <cell r="E1659">
            <v>2.1737000000000002</v>
          </cell>
          <cell r="F1659">
            <v>2.17</v>
          </cell>
        </row>
        <row r="1660">
          <cell r="A1660" t="str">
            <v>001.17.15800</v>
          </cell>
          <cell r="B1660" t="str">
            <v>Fornecimento e instalação de cotovelo externo, sistema "x" 110x20 mm ref. 304 02 da pial</v>
          </cell>
          <cell r="C1660" t="str">
            <v>UN</v>
          </cell>
          <cell r="D1660">
            <v>1</v>
          </cell>
          <cell r="E1660">
            <v>2.1737000000000002</v>
          </cell>
          <cell r="F1660">
            <v>2.17</v>
          </cell>
        </row>
        <row r="1661">
          <cell r="A1661" t="str">
            <v>001.17.15820</v>
          </cell>
          <cell r="B1661" t="str">
            <v>Fornecimento e instalação de derivacao, sistema "x" 110x20 mm ref. 304 04 da pial</v>
          </cell>
          <cell r="C1661" t="str">
            <v>UN</v>
          </cell>
          <cell r="D1661">
            <v>1</v>
          </cell>
          <cell r="E1661">
            <v>5.6163999999999996</v>
          </cell>
          <cell r="F1661">
            <v>5.61</v>
          </cell>
        </row>
        <row r="1662">
          <cell r="A1662" t="str">
            <v>001.17.15840</v>
          </cell>
          <cell r="B1662" t="str">
            <v>Fornecimento e instalação de luva, sistema "x" 110x20 mm ref. 304 05 da pial</v>
          </cell>
          <cell r="C1662" t="str">
            <v>UN</v>
          </cell>
          <cell r="D1662">
            <v>1</v>
          </cell>
          <cell r="E1662">
            <v>2.5236999999999998</v>
          </cell>
          <cell r="F1662">
            <v>2.52</v>
          </cell>
        </row>
        <row r="1663">
          <cell r="A1663" t="str">
            <v>001.17.15860</v>
          </cell>
          <cell r="B1663" t="str">
            <v>Fornecimento e instalação de caixa de sobrepor, sistema "x" 110x20 mm ref. 303 43 da pial</v>
          </cell>
          <cell r="C1663" t="str">
            <v>UN</v>
          </cell>
          <cell r="D1663">
            <v>1</v>
          </cell>
          <cell r="E1663">
            <v>4.5711000000000004</v>
          </cell>
          <cell r="F1663">
            <v>4.57</v>
          </cell>
        </row>
        <row r="1664">
          <cell r="A1664" t="str">
            <v>001.17.15880</v>
          </cell>
          <cell r="B1664" t="str">
            <v>Fornecimento e instalação de caixa pial - 3"x3" com espelho plástico p/1 rj - k cod 6872 1 135-12, sistema kronet - plus</v>
          </cell>
          <cell r="C1664" t="str">
            <v>UN</v>
          </cell>
          <cell r="D1664">
            <v>1</v>
          </cell>
          <cell r="E1664">
            <v>5.5945</v>
          </cell>
          <cell r="F1664">
            <v>5.59</v>
          </cell>
        </row>
        <row r="1665">
          <cell r="A1665" t="str">
            <v>001.17.15900</v>
          </cell>
          <cell r="B1665" t="str">
            <v>Fornecimento e instalação de tomada de corrente 2p+t, 15a - 125/240v ref. 64.350 da pial</v>
          </cell>
          <cell r="C1665" t="str">
            <v>UN</v>
          </cell>
          <cell r="D1665">
            <v>1</v>
          </cell>
          <cell r="E1665">
            <v>8.7186000000000003</v>
          </cell>
          <cell r="F1665">
            <v>8.7100000000000009</v>
          </cell>
        </row>
        <row r="1666">
          <cell r="A1666" t="str">
            <v>001.17.15920</v>
          </cell>
          <cell r="B1666" t="str">
            <v>Fornecimento e instalação de tomada de corrente 2p+t p/ 15a - 125/250v em caixa condulete d=3/4"</v>
          </cell>
          <cell r="C1666" t="str">
            <v>CJ</v>
          </cell>
          <cell r="D1666">
            <v>1</v>
          </cell>
          <cell r="E1666">
            <v>16.331499999999998</v>
          </cell>
          <cell r="F1666">
            <v>16.329999999999998</v>
          </cell>
        </row>
        <row r="1667">
          <cell r="A1667" t="str">
            <v>001.17.15940</v>
          </cell>
          <cell r="B1667" t="str">
            <v>Fornecimento e instalação de tomada de corrente 2p+t p/30a - 125/250v em caixa tipo condulete d=3/4"</v>
          </cell>
          <cell r="C1667" t="str">
            <v>CJ</v>
          </cell>
          <cell r="D1667">
            <v>1</v>
          </cell>
          <cell r="E1667">
            <v>14.311500000000001</v>
          </cell>
          <cell r="F1667">
            <v>14.31</v>
          </cell>
        </row>
        <row r="1668">
          <cell r="A1668" t="str">
            <v>001.17.15960</v>
          </cell>
          <cell r="B1668" t="str">
            <v>Fornecimento e instalação de tomada para telefone padrao telebras, 4 polos em caixa condulete d=3/4"</v>
          </cell>
          <cell r="C1668" t="str">
            <v>CJ</v>
          </cell>
          <cell r="D1668">
            <v>1</v>
          </cell>
          <cell r="E1668">
            <v>16.5915</v>
          </cell>
          <cell r="F1668">
            <v>16.59</v>
          </cell>
        </row>
        <row r="1669">
          <cell r="A1669" t="str">
            <v>001.17.15980</v>
          </cell>
          <cell r="B1669" t="str">
            <v>Fornecimento e instalação de tomada especial para informatica 2p+t  p/15a - 250 v em caixa condulete - d=3/4"</v>
          </cell>
          <cell r="C1669" t="str">
            <v>CJ</v>
          </cell>
          <cell r="D1669">
            <v>1</v>
          </cell>
          <cell r="E1669">
            <v>17.891500000000001</v>
          </cell>
          <cell r="F1669">
            <v>17.89</v>
          </cell>
        </row>
        <row r="1670">
          <cell r="A1670" t="str">
            <v>001.17.16000</v>
          </cell>
          <cell r="B1670" t="str">
            <v>Fornecimento e instalação de tomada de corrente de sobrepor "conjunto arstop" com disjuntor bipolar de 20a/250v e tomada 2p+t em caixa de 10 x 10 x 5 cm</v>
          </cell>
          <cell r="C1670" t="str">
            <v>CJ</v>
          </cell>
          <cell r="D1670">
            <v>1</v>
          </cell>
          <cell r="E1670">
            <v>45.677399999999999</v>
          </cell>
          <cell r="F1670">
            <v>45.67</v>
          </cell>
        </row>
        <row r="1671">
          <cell r="A1671" t="str">
            <v>001.17.16020</v>
          </cell>
          <cell r="B1671" t="str">
            <v>Fornecimento e instalação de interruptor simples ( 1 tecla ) em caixa tipo condulete d = 3/4"</v>
          </cell>
          <cell r="C1671" t="str">
            <v>CJ</v>
          </cell>
          <cell r="D1671">
            <v>1</v>
          </cell>
          <cell r="E1671">
            <v>12.672499999999999</v>
          </cell>
          <cell r="F1671">
            <v>12.67</v>
          </cell>
        </row>
        <row r="1672">
          <cell r="A1672" t="str">
            <v>001.17.16040</v>
          </cell>
          <cell r="B1672" t="str">
            <v>Fornecimento e instalação de interruptor simples ( 2 teclas ) em caixa condulete d = 3/4"</v>
          </cell>
          <cell r="C1672" t="str">
            <v>CJ</v>
          </cell>
          <cell r="D1672">
            <v>1</v>
          </cell>
          <cell r="E1672">
            <v>14.892099999999999</v>
          </cell>
          <cell r="F1672">
            <v>14.89</v>
          </cell>
        </row>
        <row r="1673">
          <cell r="A1673" t="str">
            <v>001.17.16060</v>
          </cell>
          <cell r="B1673" t="str">
            <v>Fornecimento e instalação de conector curvo para box - 20.00 mm ( 1/2" )</v>
          </cell>
          <cell r="C1673" t="str">
            <v>UN</v>
          </cell>
          <cell r="D1673">
            <v>1</v>
          </cell>
          <cell r="E1673">
            <v>3.0617999999999999</v>
          </cell>
          <cell r="F1673">
            <v>3.06</v>
          </cell>
        </row>
        <row r="1674">
          <cell r="A1674" t="str">
            <v>001.17.16080</v>
          </cell>
          <cell r="B1674" t="str">
            <v>Fornecimento e instalação de conector curvo para box - 25.00 mm ( 3/4" )</v>
          </cell>
          <cell r="C1674" t="str">
            <v>UN</v>
          </cell>
          <cell r="D1674">
            <v>1</v>
          </cell>
          <cell r="E1674">
            <v>3.3418000000000001</v>
          </cell>
          <cell r="F1674">
            <v>3.34</v>
          </cell>
        </row>
        <row r="1675">
          <cell r="A1675" t="str">
            <v>001.17.16100</v>
          </cell>
          <cell r="B1675" t="str">
            <v>Fornecimento e instalação de conector curvo para box - 32.00 mm ( 1" )</v>
          </cell>
          <cell r="C1675" t="str">
            <v>UN</v>
          </cell>
          <cell r="D1675">
            <v>1</v>
          </cell>
          <cell r="E1675">
            <v>4.2237</v>
          </cell>
          <cell r="F1675">
            <v>4.22</v>
          </cell>
        </row>
        <row r="1676">
          <cell r="A1676" t="str">
            <v>001.17.16120</v>
          </cell>
          <cell r="B1676" t="str">
            <v>Fornecimento e instalação de conector reto para box - 20.00 mm ( 1/2 )</v>
          </cell>
          <cell r="C1676" t="str">
            <v>UN</v>
          </cell>
          <cell r="D1676">
            <v>1</v>
          </cell>
          <cell r="E1676">
            <v>2.0318000000000001</v>
          </cell>
          <cell r="F1676">
            <v>2.0299999999999998</v>
          </cell>
        </row>
        <row r="1677">
          <cell r="A1677" t="str">
            <v>001.17.16140</v>
          </cell>
          <cell r="B1677" t="str">
            <v>Fornecimento e instalação de conector reto para box  25.00 mm ( 3/4" )</v>
          </cell>
          <cell r="C1677" t="str">
            <v>UN</v>
          </cell>
          <cell r="D1677">
            <v>1</v>
          </cell>
          <cell r="E1677">
            <v>2.1217999999999999</v>
          </cell>
          <cell r="F1677">
            <v>2.12</v>
          </cell>
        </row>
        <row r="1678">
          <cell r="A1678" t="str">
            <v>001.17.16160</v>
          </cell>
          <cell r="B1678" t="str">
            <v>Fornecimento e instalação de conector reto para box - 32.00 mm ( 1" )</v>
          </cell>
          <cell r="C1678" t="str">
            <v>UN</v>
          </cell>
          <cell r="D1678">
            <v>1</v>
          </cell>
          <cell r="E1678">
            <v>2.8536999999999999</v>
          </cell>
          <cell r="F1678">
            <v>2.85</v>
          </cell>
        </row>
        <row r="1679">
          <cell r="A1679" t="str">
            <v>001.17.16180</v>
          </cell>
          <cell r="B1679" t="str">
            <v>Fornecimento e instalação de bucha de reducao 25 mm x 20.00 mm ( 3/4" x 1/2" )</v>
          </cell>
          <cell r="C1679" t="str">
            <v>UN</v>
          </cell>
          <cell r="D1679">
            <v>1</v>
          </cell>
          <cell r="E1679">
            <v>1.7118</v>
          </cell>
          <cell r="F1679">
            <v>1.71</v>
          </cell>
        </row>
        <row r="1680">
          <cell r="A1680" t="str">
            <v>001.17.16200</v>
          </cell>
          <cell r="B1680" t="str">
            <v>Fornecimento e instalação de bucha de reducao 32 mm x 25.00 mm ( 1" x 3/4" )</v>
          </cell>
          <cell r="C1680" t="str">
            <v>UN</v>
          </cell>
          <cell r="D1680">
            <v>1</v>
          </cell>
          <cell r="E1680">
            <v>2.2637</v>
          </cell>
          <cell r="F1680">
            <v>2.2599999999999998</v>
          </cell>
        </row>
        <row r="1681">
          <cell r="A1681" t="str">
            <v>001.17.16220</v>
          </cell>
          <cell r="B1681" t="str">
            <v>Fornecimento e instalação de abracadeira tipo "d" ( fita de aco galvanizado ) 20.00 mm ( 1/2" )</v>
          </cell>
          <cell r="C1681" t="str">
            <v>UN</v>
          </cell>
          <cell r="D1681">
            <v>1</v>
          </cell>
          <cell r="E1681">
            <v>1.2137</v>
          </cell>
          <cell r="F1681">
            <v>1.21</v>
          </cell>
        </row>
        <row r="1682">
          <cell r="A1682" t="str">
            <v>001.17.16240</v>
          </cell>
          <cell r="B1682" t="str">
            <v>Fornecimento e instalação de abracadeira tipo "d" ( fita de aco galvanizado ) - 25.00 mm ( 3/4")</v>
          </cell>
          <cell r="C1682" t="str">
            <v>UN</v>
          </cell>
          <cell r="D1682">
            <v>1</v>
          </cell>
          <cell r="E1682">
            <v>1.2337</v>
          </cell>
          <cell r="F1682">
            <v>1.23</v>
          </cell>
        </row>
        <row r="1683">
          <cell r="A1683" t="str">
            <v>001.17.16260</v>
          </cell>
          <cell r="B1683" t="str">
            <v>Fornecimento e instalação de abracadeira tipo "d" ( fita de aco galvanizado ) - 32.00 mm ( 1")</v>
          </cell>
          <cell r="C1683" t="str">
            <v>UN</v>
          </cell>
          <cell r="D1683">
            <v>1</v>
          </cell>
          <cell r="E1683">
            <v>1.8152999999999999</v>
          </cell>
          <cell r="F1683">
            <v>1.81</v>
          </cell>
        </row>
        <row r="1684">
          <cell r="A1684" t="str">
            <v>001.17.16280</v>
          </cell>
          <cell r="B1684" t="str">
            <v>Fornecimento e instalação de estação de chamada modelo eca - sincron</v>
          </cell>
          <cell r="C1684" t="str">
            <v>UN</v>
          </cell>
          <cell r="D1684">
            <v>1</v>
          </cell>
          <cell r="E1684">
            <v>60.2866</v>
          </cell>
          <cell r="F1684">
            <v>60.28</v>
          </cell>
        </row>
        <row r="1685">
          <cell r="A1685" t="str">
            <v>001.17.16300</v>
          </cell>
          <cell r="B1685" t="str">
            <v>Fornecimento e instalação de sinaleiro de porta modelo se - sincron</v>
          </cell>
          <cell r="C1685" t="str">
            <v>UN</v>
          </cell>
          <cell r="D1685">
            <v>1</v>
          </cell>
          <cell r="E1685">
            <v>50.678400000000003</v>
          </cell>
          <cell r="F1685">
            <v>50.67</v>
          </cell>
        </row>
        <row r="1686">
          <cell r="A1686" t="str">
            <v>001.17.16320</v>
          </cell>
          <cell r="B1686" t="str">
            <v>Fornecimento e instalação de sinaleiro de posto modelo se - sincron</v>
          </cell>
          <cell r="C1686" t="str">
            <v>UN</v>
          </cell>
          <cell r="D1686">
            <v>1</v>
          </cell>
          <cell r="E1686">
            <v>50.678400000000003</v>
          </cell>
          <cell r="F1686">
            <v>50.67</v>
          </cell>
        </row>
        <row r="1687">
          <cell r="A1687" t="str">
            <v>001.17.16340</v>
          </cell>
          <cell r="B1687" t="str">
            <v>Fornecimento e instalação de cigarra elétrica cincronizada modelo chii - 60 hz 127 v - sincron</v>
          </cell>
          <cell r="C1687" t="str">
            <v>UN</v>
          </cell>
          <cell r="D1687">
            <v>1</v>
          </cell>
          <cell r="E1687">
            <v>16.735099999999999</v>
          </cell>
          <cell r="F1687">
            <v>16.73</v>
          </cell>
        </row>
        <row r="1688">
          <cell r="A1688" t="str">
            <v>001.17.16360</v>
          </cell>
          <cell r="B1688" t="str">
            <v>Fornecimento e instalação de quadro anunciador em caixa metálica, c/painel em acrílico com indicador numérico de 20 número (elétrico - 127v) - sincron</v>
          </cell>
          <cell r="C1688" t="str">
            <v>UN</v>
          </cell>
          <cell r="D1688">
            <v>1</v>
          </cell>
          <cell r="E1688">
            <v>616.94659999999999</v>
          </cell>
          <cell r="F1688">
            <v>616.94000000000005</v>
          </cell>
        </row>
        <row r="1689">
          <cell r="A1689" t="str">
            <v>001.17.16380</v>
          </cell>
          <cell r="B1689" t="str">
            <v>Fornecimento e instalação de fio de cobre com isolamento p/750 v, anti chama - 0,75 mm2</v>
          </cell>
          <cell r="C1689" t="str">
            <v>M</v>
          </cell>
          <cell r="D1689">
            <v>1</v>
          </cell>
          <cell r="E1689">
            <v>0.6129</v>
          </cell>
          <cell r="F1689">
            <v>0.61</v>
          </cell>
        </row>
        <row r="1690">
          <cell r="A1690" t="str">
            <v>001.17.16400</v>
          </cell>
          <cell r="B1690" t="str">
            <v>Fornecimento e instalação de fio para telefone 2x22 awg</v>
          </cell>
          <cell r="C1690" t="str">
            <v>M</v>
          </cell>
          <cell r="D1690">
            <v>1</v>
          </cell>
          <cell r="E1690">
            <v>0.79790000000000005</v>
          </cell>
          <cell r="F1690">
            <v>0.79</v>
          </cell>
        </row>
        <row r="1691">
          <cell r="A1691" t="str">
            <v>001.17.16420</v>
          </cell>
          <cell r="B1691" t="str">
            <v>Fornecimento e instalação de rodapé falso com tampa de encaixe ref. vl 3.02 triplo (3.00x30.00x40.00x3000 mm) da valeman ou similar</v>
          </cell>
          <cell r="C1691" t="str">
            <v>PC</v>
          </cell>
          <cell r="D1691">
            <v>1</v>
          </cell>
          <cell r="E1691">
            <v>120.9712</v>
          </cell>
          <cell r="F1691">
            <v>120.97</v>
          </cell>
        </row>
        <row r="1692">
          <cell r="A1692" t="str">
            <v>001.17.16440</v>
          </cell>
          <cell r="B1692" t="str">
            <v>Fornecimento e instalação de rodapé falso tipo canaleta ref.: srs-3000-2 - (2.00x40.00x60.00x3000.00mm) da sisa, valeman ou similar</v>
          </cell>
          <cell r="C1692" t="str">
            <v>PC</v>
          </cell>
          <cell r="D1692">
            <v>1</v>
          </cell>
          <cell r="E1692">
            <v>52.694000000000003</v>
          </cell>
          <cell r="F1692">
            <v>52.69</v>
          </cell>
        </row>
        <row r="1693">
          <cell r="A1693" t="str">
            <v>001.17.16460</v>
          </cell>
          <cell r="B1693" t="str">
            <v>Fornecimento e instalação de tee  vertical 90º ref vl 3.28 triplo 3x30x40mm da valemam ou similar</v>
          </cell>
          <cell r="C1693" t="str">
            <v>PC</v>
          </cell>
          <cell r="D1693">
            <v>1</v>
          </cell>
          <cell r="E1693">
            <v>29.037400000000002</v>
          </cell>
          <cell r="F1693">
            <v>29.03</v>
          </cell>
        </row>
        <row r="1694">
          <cell r="A1694" t="str">
            <v>001.17.16480</v>
          </cell>
          <cell r="B1694" t="str">
            <v>Fornecimento e instalação de curva vertical interna 90º vl 3.16 tripla 3.00x30.00x40.00mm - da valemam ou similar</v>
          </cell>
          <cell r="C1694" t="str">
            <v>PC</v>
          </cell>
          <cell r="D1694">
            <v>1</v>
          </cell>
          <cell r="E1694">
            <v>26.478400000000001</v>
          </cell>
          <cell r="F1694">
            <v>26.47</v>
          </cell>
        </row>
        <row r="1695">
          <cell r="A1695" t="str">
            <v>001.17.16500</v>
          </cell>
          <cell r="B1695" t="str">
            <v>Fornecimento e instalação de curva vertical externa 90º ref. vl 3.12 tripla 3.00x30.00x40.00 mm da valeman ou similar</v>
          </cell>
          <cell r="C1695" t="str">
            <v>PC</v>
          </cell>
          <cell r="D1695">
            <v>1</v>
          </cell>
          <cell r="E1695">
            <v>26.478400000000001</v>
          </cell>
          <cell r="F1695">
            <v>26.47</v>
          </cell>
        </row>
        <row r="1696">
          <cell r="A1696" t="str">
            <v>001.17.16520</v>
          </cell>
          <cell r="B1696" t="str">
            <v>Fornecimento e instalação de curva horizontal interna 90º ref. vl 306 tripla 3.00x30.00x40.00 mm da valeman ou similar</v>
          </cell>
          <cell r="C1696" t="str">
            <v>PC</v>
          </cell>
          <cell r="D1696">
            <v>1</v>
          </cell>
          <cell r="E1696">
            <v>26.478400000000001</v>
          </cell>
          <cell r="F1696">
            <v>26.47</v>
          </cell>
        </row>
        <row r="1697">
          <cell r="A1697" t="str">
            <v>001.17.16540</v>
          </cell>
          <cell r="B1697" t="str">
            <v>Fornecimento e instalação de caixa de tomada para rodape falso (energia,telefonia,lógica) ref. vl 3.09 da valeman ou similar</v>
          </cell>
          <cell r="C1697" t="str">
            <v>PC</v>
          </cell>
          <cell r="D1697">
            <v>1</v>
          </cell>
          <cell r="E1697">
            <v>15.539300000000001</v>
          </cell>
          <cell r="F1697">
            <v>15.53</v>
          </cell>
        </row>
        <row r="1698">
          <cell r="A1698" t="str">
            <v>001.17.16560</v>
          </cell>
          <cell r="B1698" t="str">
            <v>Fornecimento e instalação de calha de piso 180.00x60.00x3000.00mm ref. vl 6.01 da valemam ou similar</v>
          </cell>
          <cell r="C1698" t="str">
            <v>PC</v>
          </cell>
          <cell r="D1698">
            <v>1</v>
          </cell>
          <cell r="E1698">
            <v>53.013300000000001</v>
          </cell>
          <cell r="F1698">
            <v>53.01</v>
          </cell>
        </row>
        <row r="1699">
          <cell r="A1699" t="str">
            <v>001.17.16580</v>
          </cell>
          <cell r="B1699" t="str">
            <v>Fornecimento e instalação de cotovelo reto ref. vl 6.03 da valemam ou similar</v>
          </cell>
          <cell r="C1699" t="str">
            <v>PC</v>
          </cell>
          <cell r="D1699">
            <v>1</v>
          </cell>
          <cell r="E1699">
            <v>48.442100000000003</v>
          </cell>
          <cell r="F1699">
            <v>48.44</v>
          </cell>
        </row>
        <row r="1700">
          <cell r="A1700" t="str">
            <v>001.17.16600</v>
          </cell>
          <cell r="B1700" t="str">
            <v>Fornecimento e instalação de cruzeta reta 90º ref. vl 6.04 da valemam ou similar</v>
          </cell>
          <cell r="C1700" t="str">
            <v>PC</v>
          </cell>
          <cell r="D1700">
            <v>1</v>
          </cell>
          <cell r="E1700">
            <v>66.864000000000004</v>
          </cell>
          <cell r="F1700">
            <v>66.86</v>
          </cell>
        </row>
        <row r="1701">
          <cell r="A1701" t="str">
            <v>001.17.16620</v>
          </cell>
          <cell r="B1701" t="str">
            <v>Fornecimento e instalação de tee horizontal ref. vl 6.05 da valemam ou similar</v>
          </cell>
          <cell r="C1701" t="str">
            <v>PC</v>
          </cell>
          <cell r="D1701">
            <v>1</v>
          </cell>
          <cell r="E1701">
            <v>55.573</v>
          </cell>
          <cell r="F1701">
            <v>55.57</v>
          </cell>
        </row>
        <row r="1702">
          <cell r="A1702" t="str">
            <v>001.17.16640</v>
          </cell>
          <cell r="B1702" t="str">
            <v>Fornecimento e instalação de tampão indicador de 2" ref. vl 4.44.0l da valemam ou similar</v>
          </cell>
          <cell r="C1702" t="str">
            <v>PC</v>
          </cell>
          <cell r="D1702">
            <v>1</v>
          </cell>
          <cell r="E1702">
            <v>2.6173999999999999</v>
          </cell>
          <cell r="F1702">
            <v>2.61</v>
          </cell>
        </row>
        <row r="1703">
          <cell r="A1703" t="str">
            <v>001.17.16660</v>
          </cell>
          <cell r="B1703" t="str">
            <v>Fornecimento e instalação de suporte de tomada com tampa basculante (telefonia,eletrica/lógica) ref. vl 6.06 da valeman ou similar</v>
          </cell>
          <cell r="C1703" t="str">
            <v>PC</v>
          </cell>
          <cell r="D1703">
            <v>1</v>
          </cell>
          <cell r="E1703">
            <v>49.294499999999999</v>
          </cell>
          <cell r="F1703">
            <v>49.29</v>
          </cell>
        </row>
        <row r="1704">
          <cell r="A1704" t="str">
            <v>001.17.16680</v>
          </cell>
          <cell r="B1704" t="str">
            <v>Fornecimento e instalação de tomada de piso p/ energia e telefonia ref. vl 4.43.2l da valemam ou similar</v>
          </cell>
          <cell r="C1704" t="str">
            <v>PC</v>
          </cell>
          <cell r="D1704">
            <v>1</v>
          </cell>
          <cell r="E1704">
            <v>22.862100000000002</v>
          </cell>
          <cell r="F1704">
            <v>22.86</v>
          </cell>
        </row>
        <row r="1705">
          <cell r="A1705" t="str">
            <v>001.17.16700</v>
          </cell>
          <cell r="B1705" t="str">
            <v>Fornecimento e instalação de eletrocalha aérea galvanizada perfurada com divisão e sem tampa, dimensões 3.00x30.00x40.00 mm compr. 3.00 m, suspensa no teto ref. vl3.01 da valeman ou similar</v>
          </cell>
          <cell r="C1705" t="str">
            <v>PC</v>
          </cell>
          <cell r="D1705">
            <v>1</v>
          </cell>
          <cell r="E1705">
            <v>54.855899999999998</v>
          </cell>
          <cell r="F1705">
            <v>54.85</v>
          </cell>
        </row>
        <row r="1706">
          <cell r="A1706" t="str">
            <v>001.17.16720</v>
          </cell>
          <cell r="B1706" t="str">
            <v>Fornecimento e instalação de curva de inversão ref 07 3.00x30.00x40.00 mm da valemam ou similar</v>
          </cell>
          <cell r="C1706" t="str">
            <v>PC</v>
          </cell>
          <cell r="D1706">
            <v>1</v>
          </cell>
          <cell r="E1706">
            <v>15.661199999999999</v>
          </cell>
          <cell r="F1706">
            <v>15.66</v>
          </cell>
        </row>
        <row r="1707">
          <cell r="A1707" t="str">
            <v>001.17.16740</v>
          </cell>
          <cell r="B1707" t="str">
            <v>Fornecimento e instalação de tee vertical descida lateral ref.10  3.00x30.00x40.00mm da valemam ou similar</v>
          </cell>
          <cell r="C1707" t="str">
            <v>PC</v>
          </cell>
          <cell r="D1707">
            <v>1</v>
          </cell>
          <cell r="E1707">
            <v>20.4284</v>
          </cell>
          <cell r="F1707">
            <v>20.420000000000002</v>
          </cell>
        </row>
        <row r="1708">
          <cell r="A1708" t="str">
            <v>001.17.16760</v>
          </cell>
          <cell r="B1708" t="str">
            <v>Forneicmento e instalação de tee horizontal reto 90º ref. 09  3.00x30.00x40.00 mm da valemam ou similar</v>
          </cell>
          <cell r="C1708" t="str">
            <v>PC</v>
          </cell>
          <cell r="D1708">
            <v>1</v>
          </cell>
          <cell r="E1708">
            <v>17.9284</v>
          </cell>
          <cell r="F1708">
            <v>17.920000000000002</v>
          </cell>
        </row>
        <row r="1709">
          <cell r="A1709" t="str">
            <v>001.17.16780</v>
          </cell>
          <cell r="B1709" t="str">
            <v>Fornecimento e instalação de emenda interna com base perfurada ref vl 24 da valemam ou similar</v>
          </cell>
          <cell r="C1709" t="str">
            <v>PC</v>
          </cell>
          <cell r="D1709">
            <v>1</v>
          </cell>
          <cell r="E1709">
            <v>3.5173999999999999</v>
          </cell>
          <cell r="F1709">
            <v>3.51</v>
          </cell>
        </row>
        <row r="1710">
          <cell r="A1710" t="str">
            <v>001.17.16800</v>
          </cell>
          <cell r="B1710" t="str">
            <v>Fornecimento e instalação de terminal ref 25 para calha 3.00x30.00x40.00 mm da valemam ou similar</v>
          </cell>
          <cell r="C1710" t="str">
            <v>PC</v>
          </cell>
          <cell r="D1710">
            <v>1</v>
          </cell>
          <cell r="E1710">
            <v>3.1474000000000002</v>
          </cell>
          <cell r="F1710">
            <v>3.14</v>
          </cell>
        </row>
        <row r="1711">
          <cell r="A1711" t="str">
            <v>001.17.16820</v>
          </cell>
          <cell r="B1711" t="str">
            <v>Fornecimento e instalação de duto aereo liso com tampa de encaixe, galvanizado, com divisões tipo srs-50-0 (2.00x40.00x60.00x3000.00 mm) da sisa, valeman ou similar</v>
          </cell>
          <cell r="C1711" t="str">
            <v>UN</v>
          </cell>
          <cell r="D1711">
            <v>1</v>
          </cell>
          <cell r="E1711">
            <v>55.765099999999997</v>
          </cell>
          <cell r="F1711">
            <v>55.76</v>
          </cell>
        </row>
        <row r="1712">
          <cell r="A1712" t="str">
            <v>001.17.16840</v>
          </cell>
          <cell r="B1712" t="str">
            <v>Fornecimento e instalação de duto de alimentacao para rodapé tipo srs-3001-2 -(2.00x40.00x60.00x3000.00 mm) da sisa, valeman ou similar</v>
          </cell>
          <cell r="C1712" t="str">
            <v>UN</v>
          </cell>
          <cell r="D1712">
            <v>1</v>
          </cell>
          <cell r="E1712">
            <v>53.448</v>
          </cell>
          <cell r="F1712">
            <v>53.44</v>
          </cell>
        </row>
        <row r="1713">
          <cell r="A1713" t="str">
            <v>001.17.16860</v>
          </cell>
          <cell r="B1713" t="str">
            <v>Fornecimento e instalação de duto de alimentação para rodapé tipo srs-3001-3 (3.00x40.00x60.00x3000.00 mm) da sisa, valeman ou similar</v>
          </cell>
          <cell r="C1713" t="str">
            <v>UN</v>
          </cell>
          <cell r="D1713">
            <v>1</v>
          </cell>
          <cell r="E1713">
            <v>79.9833</v>
          </cell>
          <cell r="F1713">
            <v>79.98</v>
          </cell>
        </row>
        <row r="1714">
          <cell r="A1714" t="str">
            <v>001.17.16880</v>
          </cell>
          <cell r="B1714" t="str">
            <v>Fornecimento e instalação de suporte para tomada tipo srs 3007-3 - 3x40x60mm da sisa, valeman ou similar</v>
          </cell>
          <cell r="C1714" t="str">
            <v>UN</v>
          </cell>
          <cell r="D1714">
            <v>1</v>
          </cell>
          <cell r="E1714">
            <v>4.5711000000000004</v>
          </cell>
          <cell r="F1714">
            <v>4.57</v>
          </cell>
        </row>
        <row r="1715">
          <cell r="A1715" t="str">
            <v>001.17.16900</v>
          </cell>
          <cell r="B1715" t="str">
            <v>Fornecimento e instalação de terminal ref. 3008-3 tipo srs - 3.00x40.00x60.00mm da sisa, valeman ou similar</v>
          </cell>
          <cell r="C1715" t="str">
            <v>UN</v>
          </cell>
          <cell r="D1715">
            <v>1</v>
          </cell>
          <cell r="E1715">
            <v>4.4911000000000003</v>
          </cell>
          <cell r="F1715">
            <v>4.49</v>
          </cell>
        </row>
        <row r="1716">
          <cell r="A1716" t="str">
            <v>001.17.16920</v>
          </cell>
          <cell r="B1716" t="str">
            <v>Fornecimento e instalação de luva de acabamento tipo srs-3009-3 - 3.00x40.00x60.00 mm da sisa valeman ou similar</v>
          </cell>
          <cell r="C1716" t="str">
            <v>UN</v>
          </cell>
          <cell r="D1716">
            <v>1</v>
          </cell>
          <cell r="E1716">
            <v>5.3811</v>
          </cell>
          <cell r="F1716">
            <v>5.38</v>
          </cell>
        </row>
        <row r="1717">
          <cell r="A1717" t="str">
            <v>001.17.16940</v>
          </cell>
          <cell r="B1717" t="str">
            <v>Fornecimento e instalação de suporte para tomada tipo srs-3007-2 - (2.00x40.00x60.00x3000.00 mm) da sisa, valeman ou similar</v>
          </cell>
          <cell r="C1717" t="str">
            <v>UN</v>
          </cell>
          <cell r="D1717">
            <v>1</v>
          </cell>
          <cell r="E1717">
            <v>3.3673999999999999</v>
          </cell>
          <cell r="F1717">
            <v>3.36</v>
          </cell>
        </row>
        <row r="1718">
          <cell r="A1718" t="str">
            <v>001.17.16960</v>
          </cell>
          <cell r="B1718" t="str">
            <v>Fornecimento e instalação de caixa para tomada tipo srs-3008-2 da sisa, valeman ou similar</v>
          </cell>
          <cell r="C1718" t="str">
            <v>UN</v>
          </cell>
          <cell r="D1718">
            <v>1</v>
          </cell>
          <cell r="E1718">
            <v>4.5711000000000004</v>
          </cell>
          <cell r="F1718">
            <v>4.57</v>
          </cell>
        </row>
        <row r="1719">
          <cell r="A1719" t="str">
            <v>001.17.16980</v>
          </cell>
          <cell r="B1719" t="str">
            <v>Fornecimento e instalação de tee  horizontal 90º tipo srs-3005-2 da sisa, valeman ou similar</v>
          </cell>
          <cell r="C1719" t="str">
            <v>UN</v>
          </cell>
          <cell r="D1719">
            <v>1</v>
          </cell>
          <cell r="E1719">
            <v>23.648399999999999</v>
          </cell>
          <cell r="F1719">
            <v>23.64</v>
          </cell>
        </row>
        <row r="1720">
          <cell r="A1720" t="str">
            <v>001.17.17000</v>
          </cell>
          <cell r="B1720" t="str">
            <v>Fornecimento e instalação de tee reto tipo srs-271 da sisa, valeman ou similar</v>
          </cell>
          <cell r="C1720" t="str">
            <v>UN</v>
          </cell>
          <cell r="D1720">
            <v>1</v>
          </cell>
          <cell r="E1720">
            <v>16.648399999999999</v>
          </cell>
          <cell r="F1720">
            <v>16.64</v>
          </cell>
        </row>
        <row r="1721">
          <cell r="A1721" t="str">
            <v>001.17.17020</v>
          </cell>
          <cell r="B1721" t="str">
            <v>Fornecimento e instalação de parafuso cabeça panela - rosca soberba com bucha e arruela lisa tipo srs-520 da sisa, valeman ou similar</v>
          </cell>
          <cell r="C1721" t="str">
            <v>UN</v>
          </cell>
          <cell r="D1721">
            <v>1</v>
          </cell>
          <cell r="E1721">
            <v>0.72330000000000005</v>
          </cell>
          <cell r="F1721">
            <v>0.72</v>
          </cell>
        </row>
        <row r="1722">
          <cell r="A1722" t="str">
            <v>001.17.17040</v>
          </cell>
          <cell r="B1722" t="str">
            <v>Fornecimento e instalação de curva vertical interna 90º tipo srs-3002-2 da sisa, valeman ou similar</v>
          </cell>
          <cell r="C1722" t="str">
            <v>UN</v>
          </cell>
          <cell r="D1722">
            <v>1</v>
          </cell>
          <cell r="E1722">
            <v>15.8645</v>
          </cell>
          <cell r="F1722">
            <v>15.86</v>
          </cell>
        </row>
        <row r="1723">
          <cell r="A1723" t="str">
            <v>001.17.17060</v>
          </cell>
          <cell r="B1723" t="str">
            <v>Fornecimento e instalação de curva vertical externa 90º tipo srs-3003-2 da sisa, valeman ou similar</v>
          </cell>
          <cell r="C1723" t="str">
            <v>UN</v>
          </cell>
          <cell r="D1723">
            <v>1</v>
          </cell>
          <cell r="E1723">
            <v>15.8645</v>
          </cell>
          <cell r="F1723">
            <v>15.86</v>
          </cell>
        </row>
        <row r="1724">
          <cell r="A1724" t="str">
            <v>001.17.17080</v>
          </cell>
          <cell r="B1724" t="str">
            <v>Fornecimento e instalação de curva vertical externa tipo srs-253 da sisa ou similar</v>
          </cell>
          <cell r="C1724" t="str">
            <v>UN</v>
          </cell>
          <cell r="D1724">
            <v>1</v>
          </cell>
          <cell r="E1724">
            <v>15.8645</v>
          </cell>
          <cell r="F1724">
            <v>15.86</v>
          </cell>
        </row>
        <row r="1725">
          <cell r="A1725" t="str">
            <v>001.17.17100</v>
          </cell>
          <cell r="B1725" t="str">
            <v>Fornecimento e instalação de curva vertical interna 90º tipo srs-3012-2 da sisa, valeman ou similar</v>
          </cell>
          <cell r="C1725" t="str">
            <v>UN</v>
          </cell>
          <cell r="D1725">
            <v>1</v>
          </cell>
          <cell r="E1725">
            <v>14.794499999999999</v>
          </cell>
          <cell r="F1725">
            <v>14.79</v>
          </cell>
        </row>
        <row r="1726">
          <cell r="A1726" t="str">
            <v>001.17.17120</v>
          </cell>
          <cell r="B1726" t="str">
            <v>Fornecimento e instalação de curva vertical externa 90º tipo srs-3011-2 da sisa, valeman ou similar</v>
          </cell>
          <cell r="C1726" t="str">
            <v>UN</v>
          </cell>
          <cell r="D1726">
            <v>1</v>
          </cell>
          <cell r="E1726">
            <v>14.794499999999999</v>
          </cell>
          <cell r="F1726">
            <v>14.79</v>
          </cell>
        </row>
        <row r="1727">
          <cell r="A1727" t="str">
            <v>001.17.17140</v>
          </cell>
          <cell r="B1727" t="str">
            <v>Fornecimento e instalação de luva de acabamento tipo srs-3009-2 da sisa, valeman ou similar</v>
          </cell>
          <cell r="C1727" t="str">
            <v>UN</v>
          </cell>
          <cell r="D1727">
            <v>1</v>
          </cell>
          <cell r="E1727">
            <v>3.5674000000000001</v>
          </cell>
          <cell r="F1727">
            <v>3.56</v>
          </cell>
        </row>
        <row r="1728">
          <cell r="A1728" t="str">
            <v>001.17.17160</v>
          </cell>
          <cell r="B1728" t="str">
            <v>Fornecimento e instalação de terminal tipo srs-3006-2 da sisa, valeman ou similar</v>
          </cell>
          <cell r="C1728" t="str">
            <v>UN</v>
          </cell>
          <cell r="D1728">
            <v>1</v>
          </cell>
          <cell r="E1728">
            <v>2.9973999999999998</v>
          </cell>
          <cell r="F1728">
            <v>2.99</v>
          </cell>
        </row>
        <row r="1729">
          <cell r="A1729" t="str">
            <v>001.17.17180</v>
          </cell>
          <cell r="B1729" t="str">
            <v>Fornecimento e instalação de cabo tipo utp , categoria 5 24 awg - 4 pares</v>
          </cell>
          <cell r="C1729" t="str">
            <v>M</v>
          </cell>
          <cell r="D1729">
            <v>1</v>
          </cell>
          <cell r="E1729">
            <v>2.024</v>
          </cell>
          <cell r="F1729">
            <v>2.02</v>
          </cell>
        </row>
        <row r="1730">
          <cell r="A1730" t="str">
            <v>001.17.17200</v>
          </cell>
          <cell r="B1730" t="str">
            <v>Fornecimento e instalação de terminal rj-45</v>
          </cell>
          <cell r="C1730" t="str">
            <v>UN</v>
          </cell>
          <cell r="D1730">
            <v>1</v>
          </cell>
          <cell r="E1730">
            <v>2.8473999999999999</v>
          </cell>
          <cell r="F1730">
            <v>2.84</v>
          </cell>
        </row>
        <row r="1731">
          <cell r="A1731" t="str">
            <v>001.17.17220</v>
          </cell>
          <cell r="B1731" t="str">
            <v>Fornecimento e instalação de tomada tipo rj45</v>
          </cell>
          <cell r="C1731" t="str">
            <v>UN</v>
          </cell>
          <cell r="D1731">
            <v>1</v>
          </cell>
          <cell r="E1731">
            <v>11.171099999999999</v>
          </cell>
          <cell r="F1731">
            <v>11.17</v>
          </cell>
        </row>
        <row r="1732">
          <cell r="A1732" t="str">
            <v>001.17.17240</v>
          </cell>
          <cell r="B1732" t="str">
            <v>Revisão em ponto de energia c/ reaperto e substituição de fita isolante</v>
          </cell>
          <cell r="C1732" t="str">
            <v>PT</v>
          </cell>
          <cell r="D1732">
            <v>1</v>
          </cell>
          <cell r="E1732">
            <v>4.4172000000000002</v>
          </cell>
          <cell r="F1732">
            <v>4.41</v>
          </cell>
        </row>
        <row r="1733">
          <cell r="A1733" t="str">
            <v>001.17.17260</v>
          </cell>
          <cell r="B1733" t="str">
            <v>Fornecimento e substituição de espelho (ou placa) p/ tomada e/ou interruptor 4"x2"</v>
          </cell>
          <cell r="C1733" t="str">
            <v>UN</v>
          </cell>
          <cell r="D1733">
            <v>1</v>
          </cell>
          <cell r="E1733">
            <v>1.575</v>
          </cell>
          <cell r="F1733">
            <v>1.57</v>
          </cell>
        </row>
        <row r="1734">
          <cell r="A1734" t="str">
            <v>001.17.17280</v>
          </cell>
          <cell r="B1734" t="str">
            <v>Fornecimento e substituição de espelho (ou placa) p/ tomada e/ou interruptor 4"x4"</v>
          </cell>
          <cell r="C1734" t="str">
            <v>UN</v>
          </cell>
          <cell r="D1734">
            <v>1</v>
          </cell>
          <cell r="E1734">
            <v>2.9049999999999998</v>
          </cell>
          <cell r="F1734">
            <v>2.9</v>
          </cell>
        </row>
        <row r="1735">
          <cell r="A1735" t="str">
            <v>001.17.17300</v>
          </cell>
          <cell r="B1735" t="str">
            <v>Fornecimento e substituição de tomada simples universal com espelho</v>
          </cell>
          <cell r="C1735" t="str">
            <v>UN</v>
          </cell>
          <cell r="D1735">
            <v>1</v>
          </cell>
          <cell r="E1735">
            <v>5.6685999999999996</v>
          </cell>
          <cell r="F1735">
            <v>5.66</v>
          </cell>
        </row>
        <row r="1736">
          <cell r="A1736" t="str">
            <v>001.17.17320</v>
          </cell>
          <cell r="B1736" t="str">
            <v>Fornecimento e substituição de interruptor c/ uma tecla simples c/ espelho</v>
          </cell>
          <cell r="C1736" t="str">
            <v>UN</v>
          </cell>
          <cell r="D1736">
            <v>1</v>
          </cell>
          <cell r="E1736">
            <v>6.4686000000000003</v>
          </cell>
          <cell r="F1736">
            <v>6.46</v>
          </cell>
        </row>
        <row r="1737">
          <cell r="A1737" t="str">
            <v>001.17.17340</v>
          </cell>
          <cell r="B1737" t="str">
            <v>Fornecimento e substituição de interruptor c/ duas teclas simples c/ espelho</v>
          </cell>
          <cell r="C1737" t="str">
            <v>UN</v>
          </cell>
          <cell r="D1737">
            <v>1</v>
          </cell>
          <cell r="E1737">
            <v>7.8613</v>
          </cell>
          <cell r="F1737">
            <v>7.86</v>
          </cell>
        </row>
        <row r="1738">
          <cell r="A1738" t="str">
            <v>001.17.17360</v>
          </cell>
          <cell r="B1738" t="str">
            <v>Forencimento e substituição de interruptor c/ tres teclas simples c/ espelho</v>
          </cell>
          <cell r="C1738" t="str">
            <v>UN</v>
          </cell>
          <cell r="D1738">
            <v>1</v>
          </cell>
          <cell r="E1738">
            <v>13.935700000000001</v>
          </cell>
          <cell r="F1738">
            <v>13.93</v>
          </cell>
        </row>
        <row r="1739">
          <cell r="A1739" t="str">
            <v>001.17.17380</v>
          </cell>
          <cell r="B1739" t="str">
            <v>Fornecimento e substituição de interruptor c/ uma tecla paralela e espelho</v>
          </cell>
          <cell r="C1739" t="str">
            <v>UN</v>
          </cell>
          <cell r="D1739">
            <v>1</v>
          </cell>
          <cell r="E1739">
            <v>13.736599999999999</v>
          </cell>
          <cell r="F1739">
            <v>13.73</v>
          </cell>
        </row>
        <row r="1740">
          <cell r="A1740" t="str">
            <v>001.17.17400</v>
          </cell>
          <cell r="B1740" t="str">
            <v>Fornecimento e substituição de reator simples a.f.p./p.r. - 1x20 w</v>
          </cell>
          <cell r="C1740" t="str">
            <v>UN</v>
          </cell>
          <cell r="D1740">
            <v>1</v>
          </cell>
          <cell r="E1740">
            <v>19.089300000000001</v>
          </cell>
          <cell r="F1740">
            <v>19.079999999999998</v>
          </cell>
        </row>
        <row r="1741">
          <cell r="A1741" t="str">
            <v>001.17.17420</v>
          </cell>
          <cell r="B1741" t="str">
            <v>Fornecimento e substituição de reator simples a.f.p./p.r. - 1x40 w</v>
          </cell>
          <cell r="C1741" t="str">
            <v>UN</v>
          </cell>
          <cell r="D1741">
            <v>1</v>
          </cell>
          <cell r="E1741">
            <v>42.519300000000001</v>
          </cell>
          <cell r="F1741">
            <v>42.51</v>
          </cell>
        </row>
        <row r="1742">
          <cell r="A1742" t="str">
            <v>001.17.17440</v>
          </cell>
          <cell r="B1742" t="str">
            <v>Fornecimento e substituição de reator duplo a.f.p./p.r. - 2x20 w</v>
          </cell>
          <cell r="C1742" t="str">
            <v>UN</v>
          </cell>
          <cell r="D1742">
            <v>1</v>
          </cell>
          <cell r="E1742">
            <v>27.742999999999999</v>
          </cell>
          <cell r="F1742">
            <v>27.74</v>
          </cell>
        </row>
        <row r="1743">
          <cell r="A1743" t="str">
            <v>001.17.17460</v>
          </cell>
          <cell r="B1743" t="str">
            <v>Fornecimento e substituição de reator duplo a.f.p./p.r. - 2x40 w</v>
          </cell>
          <cell r="C1743" t="str">
            <v>UN</v>
          </cell>
          <cell r="D1743">
            <v>1</v>
          </cell>
          <cell r="E1743">
            <v>40.893000000000001</v>
          </cell>
          <cell r="F1743">
            <v>40.89</v>
          </cell>
        </row>
        <row r="1744">
          <cell r="A1744" t="str">
            <v>001.17.17480</v>
          </cell>
          <cell r="B1744" t="str">
            <v>Fornecimento e substituição de lâmpada incandescente de 60 w</v>
          </cell>
          <cell r="C1744" t="str">
            <v>UN</v>
          </cell>
          <cell r="D1744">
            <v>1</v>
          </cell>
          <cell r="E1744">
            <v>2.0036999999999998</v>
          </cell>
          <cell r="F1744">
            <v>2</v>
          </cell>
        </row>
        <row r="1745">
          <cell r="A1745" t="str">
            <v>001.17.17500</v>
          </cell>
          <cell r="B1745" t="str">
            <v>Fornecimento e substituição de lâmpada incandescente de 100 w</v>
          </cell>
          <cell r="C1745" t="str">
            <v>UN</v>
          </cell>
          <cell r="D1745">
            <v>1</v>
          </cell>
          <cell r="E1745">
            <v>2.3237000000000001</v>
          </cell>
          <cell r="F1745">
            <v>2.3199999999999998</v>
          </cell>
        </row>
        <row r="1746">
          <cell r="A1746" t="str">
            <v>001.17.17520</v>
          </cell>
          <cell r="B1746" t="str">
            <v>Fornecimento e substituição de lâmpada fluorescente de 20 w</v>
          </cell>
          <cell r="C1746" t="str">
            <v>UN</v>
          </cell>
          <cell r="D1746">
            <v>1</v>
          </cell>
          <cell r="E1746">
            <v>4.4036999999999997</v>
          </cell>
          <cell r="F1746">
            <v>4.4000000000000004</v>
          </cell>
        </row>
        <row r="1747">
          <cell r="A1747" t="str">
            <v>001.17.17540</v>
          </cell>
          <cell r="B1747" t="str">
            <v>Fornecimento e substituição de lâmpada fluorescente de 40 w</v>
          </cell>
          <cell r="C1747" t="str">
            <v>UN</v>
          </cell>
          <cell r="D1747">
            <v>1</v>
          </cell>
          <cell r="E1747">
            <v>4.4036999999999997</v>
          </cell>
          <cell r="F1747">
            <v>4.4000000000000004</v>
          </cell>
        </row>
        <row r="1748">
          <cell r="A1748" t="str">
            <v>001.17.17560</v>
          </cell>
          <cell r="B1748" t="str">
            <v>Fornecimento e substituição de disjuntor monopolar de 15 a</v>
          </cell>
          <cell r="C1748" t="str">
            <v>UN</v>
          </cell>
          <cell r="D1748">
            <v>1</v>
          </cell>
          <cell r="E1748">
            <v>7.7445000000000004</v>
          </cell>
          <cell r="F1748">
            <v>7.74</v>
          </cell>
        </row>
        <row r="1749">
          <cell r="A1749" t="str">
            <v>001.17.17580</v>
          </cell>
          <cell r="B1749" t="str">
            <v>Fornecimento e substituição de disjuntor monopolar de 20 a</v>
          </cell>
          <cell r="C1749" t="str">
            <v>UN</v>
          </cell>
          <cell r="D1749">
            <v>1</v>
          </cell>
          <cell r="E1749">
            <v>7.7445000000000004</v>
          </cell>
          <cell r="F1749">
            <v>7.74</v>
          </cell>
        </row>
        <row r="1750">
          <cell r="A1750" t="str">
            <v>001.17.17600</v>
          </cell>
          <cell r="B1750" t="str">
            <v>Fornecimento e substituição de disjuntor monopolar de 30 a</v>
          </cell>
          <cell r="C1750" t="str">
            <v>UN</v>
          </cell>
          <cell r="D1750">
            <v>1</v>
          </cell>
          <cell r="E1750">
            <v>7.7445000000000004</v>
          </cell>
          <cell r="F1750">
            <v>7.74</v>
          </cell>
        </row>
        <row r="1751">
          <cell r="A1751" t="str">
            <v>001.17.17620</v>
          </cell>
          <cell r="B1751" t="str">
            <v>Fornecimento e substituição de disjuntor monopolar de 40 a</v>
          </cell>
          <cell r="C1751" t="str">
            <v>UN</v>
          </cell>
          <cell r="D1751">
            <v>1</v>
          </cell>
          <cell r="E1751">
            <v>10.5945</v>
          </cell>
          <cell r="F1751">
            <v>10.59</v>
          </cell>
        </row>
        <row r="1752">
          <cell r="A1752" t="str">
            <v>001.17.17640</v>
          </cell>
          <cell r="B1752" t="str">
            <v>Fornecimento e substituição de disjuntor monopolar de 50 a</v>
          </cell>
          <cell r="C1752" t="str">
            <v>UN</v>
          </cell>
          <cell r="D1752">
            <v>1</v>
          </cell>
          <cell r="E1752">
            <v>10.5945</v>
          </cell>
          <cell r="F1752">
            <v>10.59</v>
          </cell>
        </row>
        <row r="1753">
          <cell r="A1753" t="str">
            <v>001.17.17660</v>
          </cell>
          <cell r="B1753" t="str">
            <v>Fornecimento e substituição de disjuntor bipolar de 15 a</v>
          </cell>
          <cell r="C1753" t="str">
            <v>UN</v>
          </cell>
          <cell r="D1753">
            <v>1</v>
          </cell>
          <cell r="E1753">
            <v>34.939300000000003</v>
          </cell>
          <cell r="F1753">
            <v>34.93</v>
          </cell>
        </row>
        <row r="1754">
          <cell r="A1754" t="str">
            <v>001.17.17680</v>
          </cell>
          <cell r="B1754" t="str">
            <v>Fornecimento e substituição de disjuntor bipolar de 20 a</v>
          </cell>
          <cell r="C1754" t="str">
            <v>UN</v>
          </cell>
          <cell r="D1754">
            <v>1</v>
          </cell>
          <cell r="E1754">
            <v>34.939300000000003</v>
          </cell>
          <cell r="F1754">
            <v>34.93</v>
          </cell>
        </row>
        <row r="1755">
          <cell r="A1755" t="str">
            <v>001.17.17700</v>
          </cell>
          <cell r="B1755" t="str">
            <v>Fornecimento e substituição de disjuntor bipolar de 30 a</v>
          </cell>
          <cell r="C1755" t="str">
            <v>UN</v>
          </cell>
          <cell r="D1755">
            <v>1</v>
          </cell>
          <cell r="E1755">
            <v>34.939300000000003</v>
          </cell>
          <cell r="F1755">
            <v>34.93</v>
          </cell>
        </row>
        <row r="1756">
          <cell r="A1756" t="str">
            <v>001.17.17720</v>
          </cell>
          <cell r="B1756" t="str">
            <v>Fornecimento e substituição de disjuntor bipolar de 40 a</v>
          </cell>
          <cell r="C1756" t="str">
            <v>UN</v>
          </cell>
          <cell r="D1756">
            <v>1</v>
          </cell>
          <cell r="E1756">
            <v>34.939300000000003</v>
          </cell>
          <cell r="F1756">
            <v>34.93</v>
          </cell>
        </row>
        <row r="1757">
          <cell r="A1757" t="str">
            <v>001.17.17740</v>
          </cell>
          <cell r="B1757" t="str">
            <v>Fornecimento e substituição de disjuntor bipolar de 50 a</v>
          </cell>
          <cell r="C1757" t="str">
            <v>UN</v>
          </cell>
          <cell r="D1757">
            <v>1</v>
          </cell>
          <cell r="E1757">
            <v>34.939300000000003</v>
          </cell>
          <cell r="F1757">
            <v>34.93</v>
          </cell>
        </row>
        <row r="1758">
          <cell r="A1758" t="str">
            <v>001.17.17760</v>
          </cell>
          <cell r="B1758" t="str">
            <v>Fornecimento e substituição de disjuntor tripolar de 15 a</v>
          </cell>
          <cell r="C1758" t="str">
            <v>UN</v>
          </cell>
          <cell r="D1758">
            <v>1</v>
          </cell>
          <cell r="E1758">
            <v>41.530299999999997</v>
          </cell>
          <cell r="F1758">
            <v>41.53</v>
          </cell>
        </row>
        <row r="1759">
          <cell r="A1759" t="str">
            <v>001.17.17780</v>
          </cell>
          <cell r="B1759" t="str">
            <v>Fornecimento e substituição de disjuntor tripolar de 20 a</v>
          </cell>
          <cell r="C1759" t="str">
            <v>UN</v>
          </cell>
          <cell r="D1759">
            <v>1</v>
          </cell>
          <cell r="E1759">
            <v>41.530299999999997</v>
          </cell>
          <cell r="F1759">
            <v>41.53</v>
          </cell>
        </row>
        <row r="1760">
          <cell r="A1760" t="str">
            <v>001.17.17800</v>
          </cell>
          <cell r="B1760" t="str">
            <v>Fornecimento e substituição de disjuntor tripolar de 30 a</v>
          </cell>
          <cell r="C1760" t="str">
            <v>UN</v>
          </cell>
          <cell r="D1760">
            <v>1</v>
          </cell>
          <cell r="E1760">
            <v>40.506599999999999</v>
          </cell>
          <cell r="F1760">
            <v>40.5</v>
          </cell>
        </row>
        <row r="1761">
          <cell r="A1761" t="str">
            <v>001.17.17820</v>
          </cell>
          <cell r="B1761" t="str">
            <v>Fornecimento e substituição de disjuntor tripolar de 40 a</v>
          </cell>
          <cell r="C1761" t="str">
            <v>UN</v>
          </cell>
          <cell r="D1761">
            <v>1</v>
          </cell>
          <cell r="E1761">
            <v>41.530299999999997</v>
          </cell>
          <cell r="F1761">
            <v>41.53</v>
          </cell>
        </row>
        <row r="1762">
          <cell r="A1762" t="str">
            <v>001.17.17840</v>
          </cell>
          <cell r="B1762" t="str">
            <v>Fornecimento e substituição de disjuntor tripolar de 50 a</v>
          </cell>
          <cell r="C1762" t="str">
            <v>UN</v>
          </cell>
          <cell r="D1762">
            <v>1</v>
          </cell>
          <cell r="E1762">
            <v>41.530299999999997</v>
          </cell>
          <cell r="F1762">
            <v>41.53</v>
          </cell>
        </row>
        <row r="1763">
          <cell r="A1763" t="str">
            <v>001.17.17860</v>
          </cell>
          <cell r="B1763" t="str">
            <v>Fornecimento e substituição de disjuntor tripolar de 70 a</v>
          </cell>
          <cell r="C1763" t="str">
            <v>UN</v>
          </cell>
          <cell r="D1763">
            <v>1</v>
          </cell>
          <cell r="E1763">
            <v>77.160300000000007</v>
          </cell>
          <cell r="F1763">
            <v>77.16</v>
          </cell>
        </row>
        <row r="1764">
          <cell r="A1764" t="str">
            <v>001.17.17880</v>
          </cell>
          <cell r="B1764" t="str">
            <v>Fornecimento e substituição de disjuntor tripolar de 90 a</v>
          </cell>
          <cell r="C1764" t="str">
            <v>UN</v>
          </cell>
          <cell r="D1764">
            <v>1</v>
          </cell>
          <cell r="E1764">
            <v>77.160300000000007</v>
          </cell>
          <cell r="F1764">
            <v>77.16</v>
          </cell>
        </row>
        <row r="1765">
          <cell r="A1765" t="str">
            <v>001.17.17900</v>
          </cell>
          <cell r="B1765" t="str">
            <v>Fornecimento e substituição de disjuntor tripolar de 100 a</v>
          </cell>
          <cell r="C1765" t="str">
            <v>UN</v>
          </cell>
          <cell r="D1765">
            <v>1</v>
          </cell>
          <cell r="E1765">
            <v>77.160300000000007</v>
          </cell>
          <cell r="F1765">
            <v>77.16</v>
          </cell>
        </row>
        <row r="1766">
          <cell r="A1766" t="str">
            <v>001.18</v>
          </cell>
          <cell r="B1766" t="str">
            <v>INSTALAÇÕES HIDRO-SANITÁRIAS E INCÊNDIO</v>
          </cell>
          <cell r="E1766">
            <v>88951.992199999993</v>
          </cell>
        </row>
        <row r="1767">
          <cell r="A1767" t="str">
            <v>001.18.00020</v>
          </cell>
          <cell r="B1767" t="str">
            <v>Fornecimento e instalação de tubos de pvc rígido tigre serie a t abela ii com juntas rosqueáveis em barras de 6 m com diâmetro 6.00 pol</v>
          </cell>
          <cell r="C1767" t="str">
            <v>ML</v>
          </cell>
          <cell r="D1767">
            <v>1</v>
          </cell>
          <cell r="E1767">
            <v>44.3142</v>
          </cell>
          <cell r="F1767">
            <v>44.31</v>
          </cell>
        </row>
        <row r="1768">
          <cell r="A1768" t="str">
            <v>001.18.00040</v>
          </cell>
          <cell r="B1768" t="str">
            <v>Fornecimento e instalação de tubos de pvc rígido tigre serie a t abela ii com juntas rosqueáveis em barras de 6 m com diâmetro 4.00 pol</v>
          </cell>
          <cell r="C1768" t="str">
            <v>ML</v>
          </cell>
          <cell r="D1768">
            <v>1</v>
          </cell>
          <cell r="E1768">
            <v>36.960099999999997</v>
          </cell>
          <cell r="F1768">
            <v>36.96</v>
          </cell>
        </row>
        <row r="1769">
          <cell r="A1769" t="str">
            <v>001.18.00060</v>
          </cell>
          <cell r="B1769" t="str">
            <v>Fornecimento e instalação de tubos de pvc rígido tigre serie a t abela ii com juntas rosqueáveis em barras de 6 m com diâmetro 3.00 pol</v>
          </cell>
          <cell r="C1769" t="str">
            <v>ML</v>
          </cell>
          <cell r="D1769">
            <v>1</v>
          </cell>
          <cell r="E1769">
            <v>30.039200000000001</v>
          </cell>
          <cell r="F1769">
            <v>30.03</v>
          </cell>
        </row>
        <row r="1770">
          <cell r="A1770" t="str">
            <v>001.18.00080</v>
          </cell>
          <cell r="B1770" t="str">
            <v>Fornecimento e instalação de tubos de pvc rígido tigre serie a t abela ii com juntas rosqueáveis em barras de 6 m com diâmetro 2.5 pol</v>
          </cell>
          <cell r="C1770" t="str">
            <v>ML</v>
          </cell>
          <cell r="D1770">
            <v>1</v>
          </cell>
          <cell r="E1770">
            <v>33.159100000000002</v>
          </cell>
          <cell r="F1770">
            <v>33.15</v>
          </cell>
        </row>
        <row r="1771">
          <cell r="A1771" t="str">
            <v>001.18.00100</v>
          </cell>
          <cell r="B1771" t="str">
            <v>Fornecimento e instalação de tubos de pvc rígido tigre serie a t abela ii com juntas rosqueáveis em barras de 6 m com diâmetro 2.00 pol</v>
          </cell>
          <cell r="C1771" t="str">
            <v>ML</v>
          </cell>
          <cell r="D1771">
            <v>1</v>
          </cell>
          <cell r="E1771">
            <v>14.2715</v>
          </cell>
          <cell r="F1771">
            <v>14.27</v>
          </cell>
        </row>
        <row r="1772">
          <cell r="A1772" t="str">
            <v>001.18.00120</v>
          </cell>
          <cell r="B1772" t="str">
            <v>Fornecimento e instalação de tubos de pvc rígido tigre serie a t abela ii com juntas rosqueáveis em barras de 6 m com diâmetro 1.50 pol</v>
          </cell>
          <cell r="C1772" t="str">
            <v>ML</v>
          </cell>
          <cell r="D1772">
            <v>1</v>
          </cell>
          <cell r="E1772">
            <v>10.712999999999999</v>
          </cell>
          <cell r="F1772">
            <v>10.71</v>
          </cell>
        </row>
        <row r="1773">
          <cell r="A1773" t="str">
            <v>001.18.00140</v>
          </cell>
          <cell r="B1773" t="str">
            <v>Fornecimento e instalação de tubos de pvc rígido tigre serie a t abela ii com juntas rosqueáveis em barras de 6 m com diâmetro 11/4 pol</v>
          </cell>
          <cell r="C1773" t="str">
            <v>ML</v>
          </cell>
          <cell r="D1773">
            <v>1</v>
          </cell>
          <cell r="E1773">
            <v>10.098599999999999</v>
          </cell>
          <cell r="F1773">
            <v>10.09</v>
          </cell>
        </row>
        <row r="1774">
          <cell r="A1774" t="str">
            <v>001.18.00160</v>
          </cell>
          <cell r="B1774" t="str">
            <v>Fornecimento e instalação de tubos de pvc rígido tigre serie a t abela ii com juntas rosqueáveis em barras de 6 m com diâmetro 1.00 pol</v>
          </cell>
          <cell r="C1774" t="str">
            <v>ML</v>
          </cell>
          <cell r="D1774">
            <v>1</v>
          </cell>
          <cell r="E1774">
            <v>7.6509</v>
          </cell>
          <cell r="F1774">
            <v>7.65</v>
          </cell>
        </row>
        <row r="1775">
          <cell r="A1775" t="str">
            <v>001.18.00180</v>
          </cell>
          <cell r="B1775" t="str">
            <v>Fornecimento e instalação de tubos de pvc rígido tigre serie a t abela ii com juntas rosqueáveis em barras de 6 m com diâmetro 3/4 pol</v>
          </cell>
          <cell r="C1775" t="str">
            <v>ML</v>
          </cell>
          <cell r="D1775">
            <v>1</v>
          </cell>
          <cell r="E1775">
            <v>3.7606999999999999</v>
          </cell>
          <cell r="F1775">
            <v>3.76</v>
          </cell>
        </row>
        <row r="1776">
          <cell r="A1776" t="str">
            <v>001.18.00200</v>
          </cell>
          <cell r="B1776" t="str">
            <v>Fornecimento e instalação de tubos de pvc rígido tigre serie a t abela ii com juntas rosqueáveis em barras de 6 m com diâmetro 1/2 pol</v>
          </cell>
          <cell r="C1776" t="str">
            <v>ML</v>
          </cell>
          <cell r="D1776">
            <v>1</v>
          </cell>
          <cell r="E1776">
            <v>3.9070999999999998</v>
          </cell>
          <cell r="F1776">
            <v>3.9</v>
          </cell>
        </row>
        <row r="1777">
          <cell r="A1777" t="str">
            <v>001.18.00220</v>
          </cell>
          <cell r="B1777" t="str">
            <v>Tubo de pvc rígido soldável marrom em barra de 6 m diâmetro 110mm (4) pol</v>
          </cell>
          <cell r="C1777" t="str">
            <v>M</v>
          </cell>
          <cell r="D1777">
            <v>1</v>
          </cell>
          <cell r="E1777">
            <v>31.852799999999998</v>
          </cell>
          <cell r="F1777">
            <v>31.85</v>
          </cell>
        </row>
        <row r="1778">
          <cell r="A1778" t="str">
            <v>001.18.00240</v>
          </cell>
          <cell r="B1778" t="str">
            <v>Tubo de pvc rígido soldável marrom em barra de 6 m diâmetro 85mm (3) pol</v>
          </cell>
          <cell r="C1778" t="str">
            <v>M</v>
          </cell>
          <cell r="D1778">
            <v>1</v>
          </cell>
          <cell r="E1778">
            <v>27.000699999999998</v>
          </cell>
          <cell r="F1778">
            <v>27</v>
          </cell>
        </row>
        <row r="1779">
          <cell r="A1779" t="str">
            <v>001.18.00260</v>
          </cell>
          <cell r="B1779" t="str">
            <v>Tubo de pvc rígido soldável marrom em barra de 6 m diâmetro 75mm (2.5) pol</v>
          </cell>
          <cell r="C1779" t="str">
            <v>M</v>
          </cell>
          <cell r="D1779">
            <v>1</v>
          </cell>
          <cell r="E1779">
            <v>20.307600000000001</v>
          </cell>
          <cell r="F1779">
            <v>20.3</v>
          </cell>
        </row>
        <row r="1780">
          <cell r="A1780" t="str">
            <v>001.18.00280</v>
          </cell>
          <cell r="B1780" t="str">
            <v>Tubo de pvc rígido soldável marrom em barra de 6 m diâmetro 60mm (2) pl</v>
          </cell>
          <cell r="C1780" t="str">
            <v>M</v>
          </cell>
          <cell r="D1780">
            <v>1</v>
          </cell>
          <cell r="E1780">
            <v>14.248200000000001</v>
          </cell>
          <cell r="F1780">
            <v>14.24</v>
          </cell>
        </row>
        <row r="1781">
          <cell r="A1781" t="str">
            <v>001.18.00300</v>
          </cell>
          <cell r="B1781" t="str">
            <v>Tubo de pvc rígido soldável marrom em barra de 6 m diâmetro 50mm (1.5) pol</v>
          </cell>
          <cell r="C1781" t="str">
            <v>M</v>
          </cell>
          <cell r="D1781">
            <v>1</v>
          </cell>
          <cell r="E1781">
            <v>7.4724000000000004</v>
          </cell>
          <cell r="F1781">
            <v>7.47</v>
          </cell>
        </row>
        <row r="1782">
          <cell r="A1782" t="str">
            <v>001.18.00320</v>
          </cell>
          <cell r="B1782" t="str">
            <v>Tubo de pvc rígido soldável marrom em barra de 6 m diâmetro 40mm (1.1/4) pol</v>
          </cell>
          <cell r="C1782" t="str">
            <v>M</v>
          </cell>
          <cell r="D1782">
            <v>1</v>
          </cell>
          <cell r="E1782">
            <v>7.0473999999999997</v>
          </cell>
          <cell r="F1782">
            <v>7.04</v>
          </cell>
        </row>
        <row r="1783">
          <cell r="A1783" t="str">
            <v>001.18.00340</v>
          </cell>
          <cell r="B1783" t="str">
            <v>Tubo de pvc rígido soldável marrom em barra de 6 m diâmetro 32mm (1) pol</v>
          </cell>
          <cell r="C1783" t="str">
            <v>M</v>
          </cell>
          <cell r="D1783">
            <v>1</v>
          </cell>
          <cell r="E1783">
            <v>5.3955000000000002</v>
          </cell>
          <cell r="F1783">
            <v>5.39</v>
          </cell>
        </row>
        <row r="1784">
          <cell r="A1784" t="str">
            <v>001.18.00360</v>
          </cell>
          <cell r="B1784" t="str">
            <v>Tubo de pvc rígido sodável marrom em barra de 6 m diâmetro 25mm (3/4) pol</v>
          </cell>
          <cell r="C1784" t="str">
            <v>M</v>
          </cell>
          <cell r="D1784">
            <v>1</v>
          </cell>
          <cell r="E1784">
            <v>2.3252999999999999</v>
          </cell>
          <cell r="F1784">
            <v>2.3199999999999998</v>
          </cell>
        </row>
        <row r="1785">
          <cell r="A1785" t="str">
            <v>001.18.00380</v>
          </cell>
          <cell r="B1785" t="str">
            <v>Tubo de pvc rígido soldável marrom em barra de 6 m diâmetro 20mm (1/2) pol</v>
          </cell>
          <cell r="C1785" t="str">
            <v>M</v>
          </cell>
          <cell r="D1785">
            <v>1</v>
          </cell>
          <cell r="E1785">
            <v>2.0569000000000002</v>
          </cell>
          <cell r="F1785">
            <v>2.0499999999999998</v>
          </cell>
        </row>
        <row r="1786">
          <cell r="A1786" t="str">
            <v>001.18.00400</v>
          </cell>
          <cell r="B1786" t="str">
            <v>Tubos de ferro galvanizado em barra de 6 m diâmetro 4 pol</v>
          </cell>
          <cell r="C1786" t="str">
            <v>ML</v>
          </cell>
          <cell r="D1786">
            <v>1</v>
          </cell>
          <cell r="E1786">
            <v>69.350800000000007</v>
          </cell>
          <cell r="F1786">
            <v>69.349999999999994</v>
          </cell>
        </row>
        <row r="1787">
          <cell r="A1787" t="str">
            <v>001.18.00420</v>
          </cell>
          <cell r="B1787" t="str">
            <v>Tubos de ferro galvanizado em barra de 6 m diâmetro 3 pol</v>
          </cell>
          <cell r="C1787" t="str">
            <v>ML</v>
          </cell>
          <cell r="D1787">
            <v>1</v>
          </cell>
          <cell r="E1787">
            <v>50.524799999999999</v>
          </cell>
          <cell r="F1787">
            <v>50.52</v>
          </cell>
        </row>
        <row r="1788">
          <cell r="A1788" t="str">
            <v>001.18.00440</v>
          </cell>
          <cell r="B1788" t="str">
            <v>Tubos de ferro galvanizado em barra de 6 m diâmetro 2.5 pol</v>
          </cell>
          <cell r="C1788" t="str">
            <v>ML</v>
          </cell>
          <cell r="D1788">
            <v>1</v>
          </cell>
          <cell r="E1788">
            <v>42.185099999999998</v>
          </cell>
          <cell r="F1788">
            <v>42.18</v>
          </cell>
        </row>
        <row r="1789">
          <cell r="A1789" t="str">
            <v>001.18.00460</v>
          </cell>
          <cell r="B1789" t="str">
            <v>Tubos de ferro galvanizado em barra de 6 m diâmetro 2 pol</v>
          </cell>
          <cell r="C1789" t="str">
            <v>ML</v>
          </cell>
          <cell r="D1789">
            <v>1</v>
          </cell>
          <cell r="E1789">
            <v>30.9436</v>
          </cell>
          <cell r="F1789">
            <v>30.94</v>
          </cell>
        </row>
        <row r="1790">
          <cell r="A1790" t="str">
            <v>001.18.00480</v>
          </cell>
          <cell r="B1790" t="str">
            <v>Tubos de ferro galvanizado em barra de 6 m diâmetro 1.5 pol</v>
          </cell>
          <cell r="C1790" t="str">
            <v>ML</v>
          </cell>
          <cell r="D1790">
            <v>1</v>
          </cell>
          <cell r="E1790">
            <v>25.4129</v>
          </cell>
          <cell r="F1790">
            <v>25.41</v>
          </cell>
        </row>
        <row r="1791">
          <cell r="A1791" t="str">
            <v>001.18.00500</v>
          </cell>
          <cell r="B1791" t="str">
            <v>Tubos de ferro galvanizado em barra de 6 m diâmetro 1 1/4 pol</v>
          </cell>
          <cell r="C1791" t="str">
            <v>ML</v>
          </cell>
          <cell r="D1791">
            <v>1</v>
          </cell>
          <cell r="E1791">
            <v>19.528700000000001</v>
          </cell>
          <cell r="F1791">
            <v>19.52</v>
          </cell>
        </row>
        <row r="1792">
          <cell r="A1792" t="str">
            <v>001.18.00520</v>
          </cell>
          <cell r="B1792" t="str">
            <v>Tubos de ferro galvanizado em barra de 6 m diâmetro 1 pol</v>
          </cell>
          <cell r="C1792" t="str">
            <v>ML</v>
          </cell>
          <cell r="D1792">
            <v>1</v>
          </cell>
          <cell r="E1792">
            <v>14.5716</v>
          </cell>
          <cell r="F1792">
            <v>14.57</v>
          </cell>
        </row>
        <row r="1793">
          <cell r="A1793" t="str">
            <v>001.18.00540</v>
          </cell>
          <cell r="B1793" t="str">
            <v>Tubos de ferro galvanizado em barra de 6 m diâmetro 3/4 pol</v>
          </cell>
          <cell r="C1793" t="str">
            <v>ML</v>
          </cell>
          <cell r="D1793">
            <v>1</v>
          </cell>
          <cell r="E1793">
            <v>10.8215</v>
          </cell>
          <cell r="F1793">
            <v>10.82</v>
          </cell>
        </row>
        <row r="1794">
          <cell r="A1794" t="str">
            <v>001.18.00560</v>
          </cell>
          <cell r="B1794" t="str">
            <v>Tubos de ferro galvanizado em barra de 6 m diâmetro 1/2 pol</v>
          </cell>
          <cell r="C1794" t="str">
            <v>ML</v>
          </cell>
          <cell r="D1794">
            <v>1</v>
          </cell>
          <cell r="E1794">
            <v>8.5815999999999999</v>
          </cell>
          <cell r="F1794">
            <v>8.58</v>
          </cell>
        </row>
        <row r="1795">
          <cell r="A1795" t="str">
            <v>001.18.00580</v>
          </cell>
          <cell r="B1795" t="str">
            <v>Abertura e enchimento de rasgos na alvenaria para passagem de canalização diâmetro 1/2 à 1 pol</v>
          </cell>
          <cell r="C1795" t="str">
            <v>ML</v>
          </cell>
          <cell r="D1795">
            <v>1</v>
          </cell>
          <cell r="E1795">
            <v>2.9767000000000001</v>
          </cell>
          <cell r="F1795">
            <v>2.97</v>
          </cell>
        </row>
        <row r="1796">
          <cell r="A1796" t="str">
            <v>001.18.00600</v>
          </cell>
          <cell r="B1796" t="str">
            <v>Abertura e enchimento de rasgos na alvenaria para passagem de canalização diâmetro 1 1/4 à 2 pol</v>
          </cell>
          <cell r="C1796" t="str">
            <v>ML</v>
          </cell>
          <cell r="D1796">
            <v>1</v>
          </cell>
          <cell r="E1796">
            <v>4.4222999999999999</v>
          </cell>
          <cell r="F1796">
            <v>4.42</v>
          </cell>
        </row>
        <row r="1797">
          <cell r="A1797" t="str">
            <v>001.18.00620</v>
          </cell>
          <cell r="B1797" t="str">
            <v>Abertura e enchimento de rasgos na alvenaria para passagem de canalização diâmetro 2.5 à 4 pol</v>
          </cell>
          <cell r="C1797" t="str">
            <v>ML</v>
          </cell>
          <cell r="D1797">
            <v>1</v>
          </cell>
          <cell r="E1797">
            <v>6.6608000000000001</v>
          </cell>
          <cell r="F1797">
            <v>6.66</v>
          </cell>
        </row>
        <row r="1798">
          <cell r="A1798" t="str">
            <v>001.18.00640</v>
          </cell>
          <cell r="B1798" t="str">
            <v>Abertura e enchimento de rasgos no concreto para passagem de canalização diâmetro de 1/2 à 1 pol</v>
          </cell>
          <cell r="C1798" t="str">
            <v>ML</v>
          </cell>
          <cell r="D1798">
            <v>1</v>
          </cell>
          <cell r="E1798">
            <v>5.7542999999999997</v>
          </cell>
          <cell r="F1798">
            <v>5.75</v>
          </cell>
        </row>
        <row r="1799">
          <cell r="A1799" t="str">
            <v>001.18.00660</v>
          </cell>
          <cell r="B1799" t="str">
            <v>Abertura e enchimento de rasgos no concreto para passagem de canalização diâmetro 1 1/4 à 2 pol</v>
          </cell>
          <cell r="C1799" t="str">
            <v>ML</v>
          </cell>
          <cell r="D1799">
            <v>1</v>
          </cell>
          <cell r="E1799">
            <v>8.6121999999999996</v>
          </cell>
          <cell r="F1799">
            <v>8.61</v>
          </cell>
        </row>
        <row r="1800">
          <cell r="A1800" t="str">
            <v>001.18.00680</v>
          </cell>
          <cell r="B1800" t="str">
            <v>Abertura e enchimento de rasgos no concreto para passagem de canalização diâmetro 2 1/2 à 4 pol</v>
          </cell>
          <cell r="C1800" t="str">
            <v>ML</v>
          </cell>
          <cell r="D1800">
            <v>1</v>
          </cell>
          <cell r="E1800">
            <v>13.481</v>
          </cell>
          <cell r="F1800">
            <v>13.48</v>
          </cell>
        </row>
        <row r="1801">
          <cell r="A1801" t="str">
            <v>001.18.00700</v>
          </cell>
          <cell r="B1801" t="str">
            <v>Joelho 90º de pvc rígido para tubo de pvc rosqueável marca tigre 4 pol</v>
          </cell>
          <cell r="C1801" t="str">
            <v>UN</v>
          </cell>
          <cell r="D1801">
            <v>1</v>
          </cell>
          <cell r="E1801">
            <v>40.6464</v>
          </cell>
          <cell r="F1801">
            <v>40.64</v>
          </cell>
        </row>
        <row r="1802">
          <cell r="A1802" t="str">
            <v>001.18.00720</v>
          </cell>
          <cell r="B1802" t="str">
            <v>Joelho 90º de pvc rígido para tubo de pvc rosqueável marca tigre 3 pol</v>
          </cell>
          <cell r="C1802" t="str">
            <v>UN</v>
          </cell>
          <cell r="D1802">
            <v>1</v>
          </cell>
          <cell r="E1802">
            <v>21.617599999999999</v>
          </cell>
          <cell r="F1802">
            <v>21.61</v>
          </cell>
        </row>
        <row r="1803">
          <cell r="A1803" t="str">
            <v>001.18.00740</v>
          </cell>
          <cell r="B1803" t="str">
            <v>Joelho 90º de pvc rígido para tubo de pvc rosqueável marca tigre 2 1/2 pol</v>
          </cell>
          <cell r="C1803" t="str">
            <v>UN</v>
          </cell>
          <cell r="D1803">
            <v>1</v>
          </cell>
          <cell r="E1803">
            <v>14.2576</v>
          </cell>
          <cell r="F1803">
            <v>14.25</v>
          </cell>
        </row>
        <row r="1804">
          <cell r="A1804" t="str">
            <v>001.18.00760</v>
          </cell>
          <cell r="B1804" t="str">
            <v>Joelho 90º de pvc rígido para tubo de pvc rosqueável marca tigre 2 pol</v>
          </cell>
          <cell r="C1804" t="str">
            <v>UN</v>
          </cell>
          <cell r="D1804">
            <v>1</v>
          </cell>
          <cell r="E1804">
            <v>12.7761</v>
          </cell>
          <cell r="F1804">
            <v>12.77</v>
          </cell>
        </row>
        <row r="1805">
          <cell r="A1805" t="str">
            <v>001.18.00780</v>
          </cell>
          <cell r="B1805" t="str">
            <v>Joelho 90º de pvc rígido para tubo de pvc rosqueável marca tigre 1 1/2 pol</v>
          </cell>
          <cell r="C1805" t="str">
            <v>UN</v>
          </cell>
          <cell r="D1805">
            <v>1</v>
          </cell>
          <cell r="E1805">
            <v>6.8261000000000003</v>
          </cell>
          <cell r="F1805">
            <v>6.82</v>
          </cell>
        </row>
        <row r="1806">
          <cell r="A1806" t="str">
            <v>001.18.00800</v>
          </cell>
          <cell r="B1806" t="str">
            <v>Joelho 90º de pvc rígido para tubo de pvc rosqueável marca tigre 1 1/4 pol</v>
          </cell>
          <cell r="C1806" t="str">
            <v>UN</v>
          </cell>
          <cell r="D1806">
            <v>1</v>
          </cell>
          <cell r="E1806">
            <v>6.5361000000000002</v>
          </cell>
          <cell r="F1806">
            <v>6.53</v>
          </cell>
        </row>
        <row r="1807">
          <cell r="A1807" t="str">
            <v>001.18.00820</v>
          </cell>
          <cell r="B1807" t="str">
            <v>Joelho 90° de pvc rígido para tubo de pvc rosqueável marca tigre 1 pol</v>
          </cell>
          <cell r="C1807" t="str">
            <v>UN</v>
          </cell>
          <cell r="D1807">
            <v>1</v>
          </cell>
          <cell r="E1807">
            <v>3.3527</v>
          </cell>
          <cell r="F1807">
            <v>3.35</v>
          </cell>
        </row>
        <row r="1808">
          <cell r="A1808" t="str">
            <v>001.18.00840</v>
          </cell>
          <cell r="B1808" t="str">
            <v>Joelho 90º de pvc rígido para tubo de pvc rosqueável marca tigre 3/4 pol</v>
          </cell>
          <cell r="C1808" t="str">
            <v>UN</v>
          </cell>
          <cell r="D1808">
            <v>1</v>
          </cell>
          <cell r="E1808">
            <v>2.6726999999999999</v>
          </cell>
          <cell r="F1808">
            <v>2.67</v>
          </cell>
        </row>
        <row r="1809">
          <cell r="A1809" t="str">
            <v>001.18.00860</v>
          </cell>
          <cell r="B1809" t="str">
            <v>Joelho 90º de pvc rígido para tubo de pvc rosqueável marca tigre 1/2 pol</v>
          </cell>
          <cell r="C1809" t="str">
            <v>UN</v>
          </cell>
          <cell r="D1809">
            <v>1</v>
          </cell>
          <cell r="E1809">
            <v>2.4826999999999999</v>
          </cell>
          <cell r="F1809">
            <v>2.48</v>
          </cell>
        </row>
        <row r="1810">
          <cell r="A1810" t="str">
            <v>001.18.00880</v>
          </cell>
          <cell r="B1810" t="str">
            <v>Joelho 45º de pvc rígido para tubo de pvc rosqueável marca tigre 4 pol</v>
          </cell>
          <cell r="C1810" t="str">
            <v>UN</v>
          </cell>
          <cell r="D1810">
            <v>1</v>
          </cell>
          <cell r="E1810">
            <v>46.7164</v>
          </cell>
          <cell r="F1810">
            <v>46.71</v>
          </cell>
        </row>
        <row r="1811">
          <cell r="A1811" t="str">
            <v>001.18.00900</v>
          </cell>
          <cell r="B1811" t="str">
            <v>Joelho 45º de pvc rígido para tubo de pvc rosqueável marca tigre 3 pol</v>
          </cell>
          <cell r="C1811" t="str">
            <v>UN</v>
          </cell>
          <cell r="D1811">
            <v>1</v>
          </cell>
          <cell r="E1811">
            <v>11.9076</v>
          </cell>
          <cell r="F1811">
            <v>11.9</v>
          </cell>
        </row>
        <row r="1812">
          <cell r="A1812" t="str">
            <v>001.18.00920</v>
          </cell>
          <cell r="B1812" t="str">
            <v>Joelho 45º de pvc rígido para tubo de pvc rosqueável marca tigre 2 1/2 pol</v>
          </cell>
          <cell r="C1812" t="str">
            <v>UN</v>
          </cell>
          <cell r="D1812">
            <v>1</v>
          </cell>
          <cell r="E1812">
            <v>9.6576000000000004</v>
          </cell>
          <cell r="F1812">
            <v>9.65</v>
          </cell>
        </row>
        <row r="1813">
          <cell r="A1813" t="str">
            <v>001.18.00940</v>
          </cell>
          <cell r="B1813" t="str">
            <v>Joelho 45º de pvc rígido para tubos de pvc rosqueável marca tigre 2 pol</v>
          </cell>
          <cell r="C1813" t="str">
            <v>UN</v>
          </cell>
          <cell r="D1813">
            <v>1</v>
          </cell>
          <cell r="E1813">
            <v>7.4661</v>
          </cell>
          <cell r="F1813">
            <v>7.46</v>
          </cell>
        </row>
        <row r="1814">
          <cell r="A1814" t="str">
            <v>001.18.00960</v>
          </cell>
          <cell r="B1814" t="str">
            <v>Joelho 45º de pvc rígido para tubos de pvc rosqueável marca tigre 1 1/2 pol</v>
          </cell>
          <cell r="C1814" t="str">
            <v>UN</v>
          </cell>
          <cell r="D1814">
            <v>1</v>
          </cell>
          <cell r="E1814">
            <v>5.4260999999999999</v>
          </cell>
          <cell r="F1814">
            <v>5.42</v>
          </cell>
        </row>
        <row r="1815">
          <cell r="A1815" t="str">
            <v>001.18.00980</v>
          </cell>
          <cell r="B1815" t="str">
            <v>Joelho 45º de pvc rígido para tubos de pvc rosqueável marca tigre 1 1/4 pol</v>
          </cell>
          <cell r="C1815" t="str">
            <v>UN</v>
          </cell>
          <cell r="D1815">
            <v>1</v>
          </cell>
          <cell r="E1815">
            <v>4.7361000000000004</v>
          </cell>
          <cell r="F1815">
            <v>4.7300000000000004</v>
          </cell>
        </row>
        <row r="1816">
          <cell r="A1816" t="str">
            <v>001.18.01000</v>
          </cell>
          <cell r="B1816" t="str">
            <v>Joelho 45º de pvc rígido para tubos de pvc rosqueável marca tigre 1 pol</v>
          </cell>
          <cell r="C1816" t="str">
            <v>UN</v>
          </cell>
          <cell r="D1816">
            <v>1</v>
          </cell>
          <cell r="E1816">
            <v>5.2126999999999999</v>
          </cell>
          <cell r="F1816">
            <v>5.21</v>
          </cell>
        </row>
        <row r="1817">
          <cell r="A1817" t="str">
            <v>001.18.01020</v>
          </cell>
          <cell r="B1817" t="str">
            <v>Joelho 45º de pvc rígido para tubos de pvc rosqueável marca tigre 3/4 pol</v>
          </cell>
          <cell r="C1817" t="str">
            <v>UN</v>
          </cell>
          <cell r="D1817">
            <v>1</v>
          </cell>
          <cell r="E1817">
            <v>3.0026999999999999</v>
          </cell>
          <cell r="F1817">
            <v>3</v>
          </cell>
        </row>
        <row r="1818">
          <cell r="A1818" t="str">
            <v>001.18.01040</v>
          </cell>
          <cell r="B1818" t="str">
            <v>Joelho 45º de pvc rígido para tubos de pvc rosqueável marca tigre 1/2 pol</v>
          </cell>
          <cell r="C1818" t="str">
            <v>UN</v>
          </cell>
          <cell r="D1818">
            <v>1</v>
          </cell>
          <cell r="E1818">
            <v>2.7726999999999999</v>
          </cell>
          <cell r="F1818">
            <v>2.77</v>
          </cell>
        </row>
        <row r="1819">
          <cell r="A1819" t="str">
            <v>001.18.01060</v>
          </cell>
          <cell r="B1819" t="str">
            <v>Joelho 90º com redução de pvc rígido para tubos de pvc rosqueável marca tigre 1x3/4 pol</v>
          </cell>
          <cell r="C1819" t="str">
            <v>UN</v>
          </cell>
          <cell r="D1819">
            <v>1</v>
          </cell>
          <cell r="E1819">
            <v>1.8427</v>
          </cell>
          <cell r="F1819">
            <v>1.84</v>
          </cell>
        </row>
        <row r="1820">
          <cell r="A1820" t="str">
            <v>001.18.01080</v>
          </cell>
          <cell r="B1820" t="str">
            <v>Joelho 90º com redução de pvc rígido para tubos de pvc rosqueável marca tigre 3/4x1/2 pol</v>
          </cell>
          <cell r="C1820" t="str">
            <v>UN</v>
          </cell>
          <cell r="D1820">
            <v>1</v>
          </cell>
          <cell r="E1820">
            <v>2.5926999999999998</v>
          </cell>
          <cell r="F1820">
            <v>2.59</v>
          </cell>
        </row>
        <row r="1821">
          <cell r="A1821" t="str">
            <v>001.18.01100</v>
          </cell>
          <cell r="B1821" t="str">
            <v>Tee 90º  de pvc rígido para tubos de pvc rosqueável marca tigre 4 pol</v>
          </cell>
          <cell r="C1821" t="str">
            <v>UN</v>
          </cell>
          <cell r="D1821">
            <v>1</v>
          </cell>
          <cell r="E1821">
            <v>51.910299999999999</v>
          </cell>
          <cell r="F1821">
            <v>51.91</v>
          </cell>
        </row>
        <row r="1822">
          <cell r="A1822" t="str">
            <v>001.18.01120</v>
          </cell>
          <cell r="B1822" t="str">
            <v>Tee 90º  de pvc rígido para tubos de pvc rosqueável marca tigre 3 pol</v>
          </cell>
          <cell r="C1822" t="str">
            <v>UN</v>
          </cell>
          <cell r="D1822">
            <v>1</v>
          </cell>
          <cell r="E1822">
            <v>23.3064</v>
          </cell>
          <cell r="F1822">
            <v>23.3</v>
          </cell>
        </row>
        <row r="1823">
          <cell r="A1823" t="str">
            <v>001.18.01140</v>
          </cell>
          <cell r="B1823" t="str">
            <v>Tee 90º  de pvc rígido para tubos de pvc rosqueável marca tigre 2 1/2 pol</v>
          </cell>
          <cell r="C1823" t="str">
            <v>UN</v>
          </cell>
          <cell r="D1823">
            <v>1</v>
          </cell>
          <cell r="E1823">
            <v>16.546399999999998</v>
          </cell>
          <cell r="F1823">
            <v>16.54</v>
          </cell>
        </row>
        <row r="1824">
          <cell r="A1824" t="str">
            <v>001.18.01160</v>
          </cell>
          <cell r="B1824" t="str">
            <v>Tee 90º  de pvc rígido para tubos de pvc rosqueável marca tigre 2 pol</v>
          </cell>
          <cell r="C1824" t="str">
            <v>UN</v>
          </cell>
          <cell r="D1824">
            <v>1</v>
          </cell>
          <cell r="E1824">
            <v>16.121099999999998</v>
          </cell>
          <cell r="F1824">
            <v>16.12</v>
          </cell>
        </row>
        <row r="1825">
          <cell r="A1825" t="str">
            <v>001.18.01180</v>
          </cell>
          <cell r="B1825" t="str">
            <v>Tee 90º de pvc rígido para tubos de pvc rosqueável marca tigre 1 1/2 pol</v>
          </cell>
          <cell r="C1825" t="str">
            <v>UN</v>
          </cell>
          <cell r="D1825">
            <v>1</v>
          </cell>
          <cell r="E1825">
            <v>9.0211000000000006</v>
          </cell>
          <cell r="F1825">
            <v>9.02</v>
          </cell>
        </row>
        <row r="1826">
          <cell r="A1826" t="str">
            <v>001.18.01200</v>
          </cell>
          <cell r="B1826" t="str">
            <v>Tee 90º de pvc rígido para tubos de pvc rosqueável marca tigre 1 1/4 pol</v>
          </cell>
          <cell r="C1826" t="str">
            <v>UN</v>
          </cell>
          <cell r="D1826">
            <v>1</v>
          </cell>
          <cell r="E1826">
            <v>8.3711000000000002</v>
          </cell>
          <cell r="F1826">
            <v>8.3699999999999992</v>
          </cell>
        </row>
        <row r="1827">
          <cell r="A1827" t="str">
            <v>001.18.01220</v>
          </cell>
          <cell r="B1827" t="str">
            <v>Tee 90º de pvc rígido para tubos de pvc rosqueável marca tigre 1 pol</v>
          </cell>
          <cell r="C1827" t="str">
            <v>UN</v>
          </cell>
          <cell r="D1827">
            <v>1</v>
          </cell>
          <cell r="E1827">
            <v>4.3948999999999998</v>
          </cell>
          <cell r="F1827">
            <v>4.3899999999999997</v>
          </cell>
        </row>
        <row r="1828">
          <cell r="A1828" t="str">
            <v>001.18.01240</v>
          </cell>
          <cell r="B1828" t="str">
            <v>Tee 90º de pvc rígido para tubos de pvc rosqueável marca tigre 3/4 pol</v>
          </cell>
          <cell r="C1828" t="str">
            <v>UN</v>
          </cell>
          <cell r="D1828">
            <v>1</v>
          </cell>
          <cell r="E1828">
            <v>2.8649</v>
          </cell>
          <cell r="F1828">
            <v>2.86</v>
          </cell>
        </row>
        <row r="1829">
          <cell r="A1829" t="str">
            <v>001.18.01260</v>
          </cell>
          <cell r="B1829" t="str">
            <v>Tee 90º de pvc rígido para tubos de pvc rosqueável marca tigre 1/2 pol</v>
          </cell>
          <cell r="C1829" t="str">
            <v>UN</v>
          </cell>
          <cell r="D1829">
            <v>1</v>
          </cell>
          <cell r="E1829">
            <v>2.6949000000000001</v>
          </cell>
          <cell r="F1829">
            <v>2.69</v>
          </cell>
        </row>
        <row r="1830">
          <cell r="A1830" t="str">
            <v>001.18.01280</v>
          </cell>
          <cell r="B1830" t="str">
            <v>Tee 90º com redução de pvc rígido para tubos de pvc rosqueável marca tigre 1 1/2x3/4 pol</v>
          </cell>
          <cell r="C1830" t="str">
            <v>UN</v>
          </cell>
          <cell r="D1830">
            <v>1</v>
          </cell>
          <cell r="E1830">
            <v>6.2111000000000001</v>
          </cell>
          <cell r="F1830">
            <v>6.21</v>
          </cell>
        </row>
        <row r="1831">
          <cell r="A1831" t="str">
            <v>001.18.01300</v>
          </cell>
          <cell r="B1831" t="str">
            <v>Tee 90º com redução de pvc rígido para tubos de pvc rosqueável marca tigre 1x3/4 pol</v>
          </cell>
          <cell r="C1831" t="str">
            <v>UN</v>
          </cell>
          <cell r="D1831">
            <v>1</v>
          </cell>
          <cell r="E1831">
            <v>3.3449</v>
          </cell>
          <cell r="F1831">
            <v>3.34</v>
          </cell>
        </row>
        <row r="1832">
          <cell r="A1832" t="str">
            <v>001.18.01320</v>
          </cell>
          <cell r="B1832" t="str">
            <v>Tee 90º com redução de pvc rígido para tubos de pvc rosqueável marca tigre 3/4x1/2 pol</v>
          </cell>
          <cell r="C1832" t="str">
            <v>UN</v>
          </cell>
          <cell r="D1832">
            <v>1</v>
          </cell>
          <cell r="E1832">
            <v>2.8649</v>
          </cell>
          <cell r="F1832">
            <v>2.86</v>
          </cell>
        </row>
        <row r="1833">
          <cell r="A1833" t="str">
            <v>001.18.01340</v>
          </cell>
          <cell r="B1833" t="str">
            <v>União com rosca de pvc rígido para tubos de pvc rosqueável marca tigre 2 pol</v>
          </cell>
          <cell r="C1833" t="str">
            <v>UN</v>
          </cell>
          <cell r="D1833">
            <v>1</v>
          </cell>
          <cell r="E1833">
            <v>26.331099999999999</v>
          </cell>
          <cell r="F1833">
            <v>26.33</v>
          </cell>
        </row>
        <row r="1834">
          <cell r="A1834" t="str">
            <v>001.18.01360</v>
          </cell>
          <cell r="B1834" t="str">
            <v>União com rosca de pvc rígido para tubos de pvc rosqueável marca tigre 1 1/2 pol</v>
          </cell>
          <cell r="C1834" t="str">
            <v>UN</v>
          </cell>
          <cell r="D1834">
            <v>1</v>
          </cell>
          <cell r="E1834">
            <v>11.8111</v>
          </cell>
          <cell r="F1834">
            <v>11.81</v>
          </cell>
        </row>
        <row r="1835">
          <cell r="A1835" t="str">
            <v>001.18.01380</v>
          </cell>
          <cell r="B1835" t="str">
            <v>União com rosca de pvc rígido para tubos de pvc rosqueável marca tigre1 1/4 pol</v>
          </cell>
          <cell r="C1835" t="str">
            <v>UN</v>
          </cell>
          <cell r="D1835">
            <v>1</v>
          </cell>
          <cell r="E1835">
            <v>15.3111</v>
          </cell>
          <cell r="F1835">
            <v>15.31</v>
          </cell>
        </row>
        <row r="1836">
          <cell r="A1836" t="str">
            <v>001.18.01400</v>
          </cell>
          <cell r="B1836" t="str">
            <v>União com rosca de pvc rígido para tubos de pvc rosqueável marca tigre 1 pol</v>
          </cell>
          <cell r="C1836" t="str">
            <v>UN</v>
          </cell>
          <cell r="D1836">
            <v>1</v>
          </cell>
          <cell r="E1836">
            <v>7.0148999999999999</v>
          </cell>
          <cell r="F1836">
            <v>7.01</v>
          </cell>
        </row>
        <row r="1837">
          <cell r="A1837" t="str">
            <v>001.18.01420</v>
          </cell>
          <cell r="B1837" t="str">
            <v>União com rosca de pvc rígido para tubos de pvc rosqueável marca tigre 3/4 pol</v>
          </cell>
          <cell r="C1837" t="str">
            <v>UN</v>
          </cell>
          <cell r="D1837">
            <v>1</v>
          </cell>
          <cell r="E1837">
            <v>4.6749000000000001</v>
          </cell>
          <cell r="F1837">
            <v>4.67</v>
          </cell>
        </row>
        <row r="1838">
          <cell r="A1838" t="str">
            <v>001.18.01440</v>
          </cell>
          <cell r="B1838" t="str">
            <v>União com rosca de pvc rígido para tubos de pvc rosqueável marca tigre 1/2 pol</v>
          </cell>
          <cell r="C1838" t="str">
            <v>UN</v>
          </cell>
          <cell r="D1838">
            <v>1</v>
          </cell>
          <cell r="E1838">
            <v>3.6049000000000002</v>
          </cell>
          <cell r="F1838">
            <v>3.6</v>
          </cell>
        </row>
        <row r="1839">
          <cell r="A1839" t="str">
            <v>001.18.01460</v>
          </cell>
          <cell r="B1839" t="str">
            <v>União com rosca de pvc rígido para tubos de pvc rosqueável marca tigre 3 pol</v>
          </cell>
          <cell r="C1839" t="str">
            <v>UN</v>
          </cell>
          <cell r="D1839">
            <v>1</v>
          </cell>
          <cell r="E1839">
            <v>50.064900000000002</v>
          </cell>
          <cell r="F1839">
            <v>50.06</v>
          </cell>
        </row>
        <row r="1840">
          <cell r="A1840" t="str">
            <v>001.18.01480</v>
          </cell>
          <cell r="B1840" t="str">
            <v>Bucha de redução  de pvc rígido para tubos de pvc rosqueável marca tigre 3x2 1/2pol</v>
          </cell>
          <cell r="C1840" t="str">
            <v>UN</v>
          </cell>
          <cell r="D1840">
            <v>1</v>
          </cell>
          <cell r="E1840">
            <v>6.3875999999999999</v>
          </cell>
          <cell r="F1840">
            <v>6.38</v>
          </cell>
        </row>
        <row r="1841">
          <cell r="A1841" t="str">
            <v>001.18.01500</v>
          </cell>
          <cell r="B1841" t="str">
            <v>Bucha de redução de pvc rígido para tubos de pvc rosqueável marca tigre 3x2 pol</v>
          </cell>
          <cell r="C1841" t="str">
            <v>UN</v>
          </cell>
          <cell r="D1841">
            <v>1</v>
          </cell>
          <cell r="E1841">
            <v>8.2175999999999991</v>
          </cell>
          <cell r="F1841">
            <v>8.2100000000000009</v>
          </cell>
        </row>
        <row r="1842">
          <cell r="A1842" t="str">
            <v>001.18.01520</v>
          </cell>
          <cell r="B1842" t="str">
            <v>Bucha de redução de pvc rígido para tubos de pvc rosqueável marca tigre 3x1 1/2pol</v>
          </cell>
          <cell r="C1842" t="str">
            <v>UN</v>
          </cell>
          <cell r="D1842">
            <v>1</v>
          </cell>
          <cell r="E1842">
            <v>7.1475999999999997</v>
          </cell>
          <cell r="F1842">
            <v>7.14</v>
          </cell>
        </row>
        <row r="1843">
          <cell r="A1843" t="str">
            <v>001.18.01540</v>
          </cell>
          <cell r="B1843" t="str">
            <v>Bucha de redução de pvc rígido para tubos de pvc rosqueável marca tigre 2 1/2x2 pol</v>
          </cell>
          <cell r="C1843" t="str">
            <v>UN</v>
          </cell>
          <cell r="D1843">
            <v>1</v>
          </cell>
          <cell r="E1843">
            <v>6.0675999999999997</v>
          </cell>
          <cell r="F1843">
            <v>6.06</v>
          </cell>
        </row>
        <row r="1844">
          <cell r="A1844" t="str">
            <v>001.18.01560</v>
          </cell>
          <cell r="B1844" t="str">
            <v>Bucha de redução de pvc rígido para tubos de pvc rosqueável marca tigre 2 1/2x1.5 pol</v>
          </cell>
          <cell r="C1844" t="str">
            <v>UN</v>
          </cell>
          <cell r="D1844">
            <v>1</v>
          </cell>
          <cell r="E1844">
            <v>6.1829000000000001</v>
          </cell>
          <cell r="F1844">
            <v>6.18</v>
          </cell>
        </row>
        <row r="1845">
          <cell r="A1845" t="str">
            <v>001.18.01580</v>
          </cell>
          <cell r="B1845" t="str">
            <v>Bucha de redução de pvc rígido para tubos de pvc rosqueável marca tigre 2 1/2x1 1/4 pol</v>
          </cell>
          <cell r="C1845" t="str">
            <v>UN</v>
          </cell>
          <cell r="D1845">
            <v>1</v>
          </cell>
          <cell r="E1845">
            <v>6.6429</v>
          </cell>
          <cell r="F1845">
            <v>6.64</v>
          </cell>
        </row>
        <row r="1846">
          <cell r="A1846" t="str">
            <v>001.18.01600</v>
          </cell>
          <cell r="B1846" t="str">
            <v>Bucha de redução de pvc rígido para tubos de pvc rosqueável marca tigre 2x1 1/2pol</v>
          </cell>
          <cell r="C1846" t="str">
            <v>UN</v>
          </cell>
          <cell r="D1846">
            <v>1</v>
          </cell>
          <cell r="E1846">
            <v>5.4661</v>
          </cell>
          <cell r="F1846">
            <v>5.46</v>
          </cell>
        </row>
        <row r="1847">
          <cell r="A1847" t="str">
            <v>001.18.01620</v>
          </cell>
          <cell r="B1847" t="str">
            <v>Bucha de redução de pvc rigido para tubos de pvc rosqueável marca tigre 2x1 1/4 pol</v>
          </cell>
          <cell r="C1847" t="str">
            <v>UN</v>
          </cell>
          <cell r="D1847">
            <v>1</v>
          </cell>
          <cell r="E1847">
            <v>5.9260999999999999</v>
          </cell>
          <cell r="F1847">
            <v>5.92</v>
          </cell>
        </row>
        <row r="1848">
          <cell r="A1848" t="str">
            <v>001.18.01640</v>
          </cell>
          <cell r="B1848" t="str">
            <v>Bucha de redução de pvc rígido para tubos de pvc rosqueável marca tigre 2x1 pol</v>
          </cell>
          <cell r="C1848" t="str">
            <v>UN</v>
          </cell>
          <cell r="D1848">
            <v>1</v>
          </cell>
          <cell r="E1848">
            <v>6.9661</v>
          </cell>
          <cell r="F1848">
            <v>6.96</v>
          </cell>
        </row>
        <row r="1849">
          <cell r="A1849" t="str">
            <v>001.18.01660</v>
          </cell>
          <cell r="B1849" t="str">
            <v>Bucha de redução de pvc rígido para tubos de pvc rosqueável marca tigre 1 1/2x1 1/4 pol</v>
          </cell>
          <cell r="C1849" t="str">
            <v>UN</v>
          </cell>
          <cell r="D1849">
            <v>1</v>
          </cell>
          <cell r="E1849">
            <v>4.3761000000000001</v>
          </cell>
          <cell r="F1849">
            <v>4.37</v>
          </cell>
        </row>
        <row r="1850">
          <cell r="A1850" t="str">
            <v>001.18.01680</v>
          </cell>
          <cell r="B1850" t="str">
            <v>Bucha de redução de pvc rígido para tubos de pvc rosqueável marca tigre 11/2x1 pol</v>
          </cell>
          <cell r="C1850" t="str">
            <v>UN</v>
          </cell>
          <cell r="D1850">
            <v>1</v>
          </cell>
          <cell r="E1850">
            <v>4.3761000000000001</v>
          </cell>
          <cell r="F1850">
            <v>4.37</v>
          </cell>
        </row>
        <row r="1851">
          <cell r="A1851" t="str">
            <v>001.18.01700</v>
          </cell>
          <cell r="B1851" t="str">
            <v>Bucha de redução de pvc rígido para tubos de pvc rosqueável marca tigre 11/2x3/4 pol</v>
          </cell>
          <cell r="C1851" t="str">
            <v>UN</v>
          </cell>
          <cell r="D1851">
            <v>1</v>
          </cell>
          <cell r="E1851">
            <v>5.0660999999999996</v>
          </cell>
          <cell r="F1851">
            <v>5.0599999999999996</v>
          </cell>
        </row>
        <row r="1852">
          <cell r="A1852" t="str">
            <v>001.18.01720</v>
          </cell>
          <cell r="B1852" t="str">
            <v>Bucha de redução de pvc rígido para tubos de pvc rosqueável marca tigre 1 1/2x1/2 pol</v>
          </cell>
          <cell r="C1852" t="str">
            <v>UN</v>
          </cell>
          <cell r="D1852">
            <v>1</v>
          </cell>
          <cell r="E1852">
            <v>3.7561</v>
          </cell>
          <cell r="F1852">
            <v>3.75</v>
          </cell>
        </row>
        <row r="1853">
          <cell r="A1853" t="str">
            <v>001.18.01740</v>
          </cell>
          <cell r="B1853" t="str">
            <v>Bucha de redução de pvc rígido para tubos de pvc rosqueável marca tigre 1 1/4x1 pol</v>
          </cell>
          <cell r="C1853" t="str">
            <v>UN</v>
          </cell>
          <cell r="D1853">
            <v>1</v>
          </cell>
          <cell r="E1853">
            <v>3.7791999999999999</v>
          </cell>
          <cell r="F1853">
            <v>3.77</v>
          </cell>
        </row>
        <row r="1854">
          <cell r="A1854" t="str">
            <v>001.18.01760</v>
          </cell>
          <cell r="B1854" t="str">
            <v>Bucha de redução de pvc rígido para tubos de pvc rosqueável marca tigre 1 1/4x3/4 pol</v>
          </cell>
          <cell r="C1854" t="str">
            <v>UN</v>
          </cell>
          <cell r="D1854">
            <v>1</v>
          </cell>
          <cell r="E1854">
            <v>3.9592000000000001</v>
          </cell>
          <cell r="F1854">
            <v>3.95</v>
          </cell>
        </row>
        <row r="1855">
          <cell r="A1855" t="str">
            <v>001.18.01780</v>
          </cell>
          <cell r="B1855" t="str">
            <v>Bucha de redução de pvc rígido para tubos de pvc rosqueável marca tigre 1 1/4x1/2 pol</v>
          </cell>
          <cell r="C1855" t="str">
            <v>UN</v>
          </cell>
          <cell r="D1855">
            <v>1</v>
          </cell>
          <cell r="E1855">
            <v>4.2991999999999999</v>
          </cell>
          <cell r="F1855">
            <v>4.29</v>
          </cell>
        </row>
        <row r="1856">
          <cell r="A1856" t="str">
            <v>001.18.01800</v>
          </cell>
          <cell r="B1856" t="str">
            <v>Bucha de redução de pvc rígido para tubos de pvc rosqueável marca tigre 1x3/4 pol</v>
          </cell>
          <cell r="C1856" t="str">
            <v>UN</v>
          </cell>
          <cell r="D1856">
            <v>1</v>
          </cell>
          <cell r="E1856">
            <v>2.5427</v>
          </cell>
          <cell r="F1856">
            <v>2.54</v>
          </cell>
        </row>
        <row r="1857">
          <cell r="A1857" t="str">
            <v>001.18.01820</v>
          </cell>
          <cell r="B1857" t="str">
            <v>Fornecimento e instalação de bucha de redução de pvc rígido para tubos de pvc rosqueável marca tigre 1x1/2 pol</v>
          </cell>
          <cell r="C1857" t="str">
            <v>UN</v>
          </cell>
          <cell r="D1857">
            <v>1</v>
          </cell>
          <cell r="E1857">
            <v>2.4826999999999999</v>
          </cell>
          <cell r="F1857">
            <v>2.48</v>
          </cell>
        </row>
        <row r="1858">
          <cell r="A1858" t="str">
            <v>001.18.01840</v>
          </cell>
          <cell r="B1858" t="str">
            <v>Bucha de redução de pvc rígido para tubos de pvc rosqueável marca tigre 3/4x1/2 pol</v>
          </cell>
          <cell r="C1858" t="str">
            <v>UN</v>
          </cell>
          <cell r="D1858">
            <v>1</v>
          </cell>
          <cell r="E1858">
            <v>2.1427</v>
          </cell>
          <cell r="F1858">
            <v>2.14</v>
          </cell>
        </row>
        <row r="1859">
          <cell r="A1859" t="str">
            <v>001.18.01860</v>
          </cell>
          <cell r="B1859" t="str">
            <v>Cruzeta de pvc rígido para tubos de pvc rosqueável marca tigre 2 pol</v>
          </cell>
          <cell r="C1859" t="str">
            <v>UN</v>
          </cell>
          <cell r="D1859">
            <v>1</v>
          </cell>
          <cell r="E1859">
            <v>15.852499999999999</v>
          </cell>
          <cell r="F1859">
            <v>15.85</v>
          </cell>
        </row>
        <row r="1860">
          <cell r="A1860" t="str">
            <v>001.18.01880</v>
          </cell>
          <cell r="B1860" t="str">
            <v>Cruzeta de pvc rígido para tubos de pvc rosqueável marca tigre 1 pol</v>
          </cell>
          <cell r="C1860" t="str">
            <v>UN</v>
          </cell>
          <cell r="D1860">
            <v>1</v>
          </cell>
          <cell r="E1860">
            <v>4.9051</v>
          </cell>
          <cell r="F1860">
            <v>4.9000000000000004</v>
          </cell>
        </row>
        <row r="1861">
          <cell r="A1861" t="str">
            <v>001.18.01900</v>
          </cell>
          <cell r="B1861" t="str">
            <v>Cruzeta de pvc rígido para tubos de pvc rosqueável marca tigre 3/4 pol</v>
          </cell>
          <cell r="C1861" t="str">
            <v>UN</v>
          </cell>
          <cell r="D1861">
            <v>1</v>
          </cell>
          <cell r="E1861">
            <v>4.0311000000000003</v>
          </cell>
          <cell r="F1861">
            <v>4.03</v>
          </cell>
        </row>
        <row r="1862">
          <cell r="A1862" t="str">
            <v>001.18.01920</v>
          </cell>
          <cell r="B1862" t="str">
            <v>Cruzeta de pvc rígido para tubos de pvc rosqueável marca tigre 1/2 pol</v>
          </cell>
          <cell r="C1862" t="str">
            <v>UN</v>
          </cell>
          <cell r="D1862">
            <v>1</v>
          </cell>
          <cell r="E1862">
            <v>5.0510999999999999</v>
          </cell>
          <cell r="F1862">
            <v>5.05</v>
          </cell>
        </row>
        <row r="1863">
          <cell r="A1863" t="str">
            <v>001.18.01940</v>
          </cell>
          <cell r="B1863" t="str">
            <v>Curva de 90º de pvc rígido para tubos de pvc rosqueável marca tigre 4 pol</v>
          </cell>
          <cell r="C1863" t="str">
            <v>UN</v>
          </cell>
          <cell r="D1863">
            <v>1</v>
          </cell>
          <cell r="E1863">
            <v>24.5764</v>
          </cell>
          <cell r="F1863">
            <v>24.57</v>
          </cell>
        </row>
        <row r="1864">
          <cell r="A1864" t="str">
            <v>001.18.01960</v>
          </cell>
          <cell r="B1864" t="str">
            <v>Curva de 90º de pvc rígido para tubos de pvc rosqueável marca tigre 3 pol</v>
          </cell>
          <cell r="C1864" t="str">
            <v>UN</v>
          </cell>
          <cell r="D1864">
            <v>1</v>
          </cell>
          <cell r="E1864">
            <v>13.1076</v>
          </cell>
          <cell r="F1864">
            <v>13.1</v>
          </cell>
        </row>
        <row r="1865">
          <cell r="A1865" t="str">
            <v>001.18.01980</v>
          </cell>
          <cell r="B1865" t="str">
            <v>Curva de 90º de pvc rígido para tubos de pvc rosqueável marca tigre 2 1/2 pol</v>
          </cell>
          <cell r="C1865" t="str">
            <v>UN</v>
          </cell>
          <cell r="D1865">
            <v>1</v>
          </cell>
          <cell r="E1865">
            <v>12.717599999999999</v>
          </cell>
          <cell r="F1865">
            <v>12.71</v>
          </cell>
        </row>
        <row r="1866">
          <cell r="A1866" t="str">
            <v>001.18.02000</v>
          </cell>
          <cell r="B1866" t="str">
            <v>Curva de 90º de pvc rígido para tubos de pvc rosqueável marca tigre 2 pol</v>
          </cell>
          <cell r="C1866" t="str">
            <v>UN</v>
          </cell>
          <cell r="D1866">
            <v>1</v>
          </cell>
          <cell r="E1866">
            <v>13.9361</v>
          </cell>
          <cell r="F1866">
            <v>13.93</v>
          </cell>
        </row>
        <row r="1867">
          <cell r="A1867" t="str">
            <v>001.18.02020</v>
          </cell>
          <cell r="B1867" t="str">
            <v>Curva de 90º de pvc rígido para tubos de pvc rosqueável marca tigre 1 1/2 pol</v>
          </cell>
          <cell r="C1867" t="str">
            <v>UN</v>
          </cell>
          <cell r="D1867">
            <v>1</v>
          </cell>
          <cell r="E1867">
            <v>8.0260999999999996</v>
          </cell>
          <cell r="F1867">
            <v>8.02</v>
          </cell>
        </row>
        <row r="1868">
          <cell r="A1868" t="str">
            <v>001.18.02040</v>
          </cell>
          <cell r="B1868" t="str">
            <v>Curva de 90º de pvc rígido para tubos  de pvc rosqueável marca tigre 1 1/4 pol</v>
          </cell>
          <cell r="C1868" t="str">
            <v>UN</v>
          </cell>
          <cell r="D1868">
            <v>1</v>
          </cell>
          <cell r="E1868">
            <v>7.7361000000000004</v>
          </cell>
          <cell r="F1868">
            <v>7.73</v>
          </cell>
        </row>
        <row r="1869">
          <cell r="A1869" t="str">
            <v>001.18.02060</v>
          </cell>
          <cell r="B1869" t="str">
            <v>Curva de 90º de pvc rígido para tubos de pvc rosqueável marca tigre 1 pol</v>
          </cell>
          <cell r="C1869" t="str">
            <v>UN</v>
          </cell>
          <cell r="D1869">
            <v>1</v>
          </cell>
          <cell r="E1869">
            <v>3.9426999999999999</v>
          </cell>
          <cell r="F1869">
            <v>3.94</v>
          </cell>
        </row>
        <row r="1870">
          <cell r="A1870" t="str">
            <v>001.18.02080</v>
          </cell>
          <cell r="B1870" t="str">
            <v>Curva de 90º de pvc rígido para tubos de pvc rosqueável marca tigre 3/4 pol</v>
          </cell>
          <cell r="C1870" t="str">
            <v>UN</v>
          </cell>
          <cell r="D1870">
            <v>1</v>
          </cell>
          <cell r="E1870">
            <v>3.1227</v>
          </cell>
          <cell r="F1870">
            <v>3.12</v>
          </cell>
        </row>
        <row r="1871">
          <cell r="A1871" t="str">
            <v>001.18.02100</v>
          </cell>
          <cell r="B1871" t="str">
            <v>Curva de 90º de pvc rígido para tubos de pvc rosqueável marca tigre 1/2pol</v>
          </cell>
          <cell r="C1871" t="str">
            <v>UN</v>
          </cell>
          <cell r="D1871">
            <v>1</v>
          </cell>
          <cell r="E1871">
            <v>2.7726999999999999</v>
          </cell>
          <cell r="F1871">
            <v>2.77</v>
          </cell>
        </row>
        <row r="1872">
          <cell r="A1872" t="str">
            <v>001.18.02120</v>
          </cell>
          <cell r="B1872" t="str">
            <v>Curva de 45º de pvc rígido para tubos de pvc rosqueável marca tigre 2 1/2 pol</v>
          </cell>
          <cell r="C1872" t="str">
            <v>UN</v>
          </cell>
          <cell r="D1872">
            <v>1</v>
          </cell>
          <cell r="E1872">
            <v>9.6576000000000004</v>
          </cell>
          <cell r="F1872">
            <v>9.65</v>
          </cell>
        </row>
        <row r="1873">
          <cell r="A1873" t="str">
            <v>001.18.02140</v>
          </cell>
          <cell r="B1873" t="str">
            <v>Curva de 45º de pvc rígido para tubos de pvc rosqueável marca tigre 2  pol</v>
          </cell>
          <cell r="C1873" t="str">
            <v>UN</v>
          </cell>
          <cell r="D1873">
            <v>1</v>
          </cell>
          <cell r="E1873">
            <v>7.3761000000000001</v>
          </cell>
          <cell r="F1873">
            <v>7.37</v>
          </cell>
        </row>
        <row r="1874">
          <cell r="A1874" t="str">
            <v>001.18.02160</v>
          </cell>
          <cell r="B1874" t="str">
            <v>Curva de 45º de pvc rígido para tubos de pvc rosqueável marca tigre 1 1/2 pol</v>
          </cell>
          <cell r="C1874" t="str">
            <v>UN</v>
          </cell>
          <cell r="D1874">
            <v>1</v>
          </cell>
          <cell r="E1874">
            <v>5.0361000000000002</v>
          </cell>
          <cell r="F1874">
            <v>5.03</v>
          </cell>
        </row>
        <row r="1875">
          <cell r="A1875" t="str">
            <v>001.18.02180</v>
          </cell>
          <cell r="B1875" t="str">
            <v>Curva de 45º de pvc rígido para tubos de pvc rosqueável marca tigre 1 1/4 pol</v>
          </cell>
          <cell r="C1875" t="str">
            <v>UN</v>
          </cell>
          <cell r="D1875">
            <v>1</v>
          </cell>
          <cell r="E1875">
            <v>4.7911000000000001</v>
          </cell>
          <cell r="F1875">
            <v>4.79</v>
          </cell>
        </row>
        <row r="1876">
          <cell r="A1876" t="str">
            <v>001.18.02200</v>
          </cell>
          <cell r="B1876" t="str">
            <v>Curva de 45º de pvc rígido para tubos de pvc rosqueável marca tigre 1  pol</v>
          </cell>
          <cell r="C1876" t="str">
            <v>UN</v>
          </cell>
          <cell r="D1876">
            <v>1</v>
          </cell>
          <cell r="E1876">
            <v>3.0527000000000002</v>
          </cell>
          <cell r="F1876">
            <v>3.05</v>
          </cell>
        </row>
        <row r="1877">
          <cell r="A1877" t="str">
            <v>001.18.02220</v>
          </cell>
          <cell r="B1877" t="str">
            <v>Curva de 45º de pvc rígido para tubos de pvc rosqueável marca tigre 3/4  pol</v>
          </cell>
          <cell r="C1877" t="str">
            <v>UN</v>
          </cell>
          <cell r="D1877">
            <v>1</v>
          </cell>
          <cell r="E1877">
            <v>2.6027</v>
          </cell>
          <cell r="F1877">
            <v>2.6</v>
          </cell>
        </row>
        <row r="1878">
          <cell r="A1878" t="str">
            <v>001.18.02240</v>
          </cell>
          <cell r="B1878" t="str">
            <v>Curva de 45º de pvc rígido para tubos de pvc rosqueável marca tigre 1/2  pol</v>
          </cell>
          <cell r="C1878" t="str">
            <v>UN</v>
          </cell>
          <cell r="D1878">
            <v>1</v>
          </cell>
          <cell r="E1878">
            <v>2.3927</v>
          </cell>
          <cell r="F1878">
            <v>2.39</v>
          </cell>
        </row>
        <row r="1879">
          <cell r="A1879" t="str">
            <v>001.18.02260</v>
          </cell>
          <cell r="B1879" t="str">
            <v>Luva simples de pvc rígido para tubos de pvc rosqueável marca tigre 4 pol</v>
          </cell>
          <cell r="C1879" t="str">
            <v>UN</v>
          </cell>
          <cell r="D1879">
            <v>1</v>
          </cell>
          <cell r="E1879">
            <v>11.7264</v>
          </cell>
          <cell r="F1879">
            <v>11.72</v>
          </cell>
        </row>
        <row r="1880">
          <cell r="A1880" t="str">
            <v>001.18.02280</v>
          </cell>
          <cell r="B1880" t="str">
            <v>Luva simples de pvc rígido para tubos de pvc rosqueável marca tigre 3 pol</v>
          </cell>
          <cell r="C1880" t="str">
            <v>UN</v>
          </cell>
          <cell r="D1880">
            <v>1</v>
          </cell>
          <cell r="E1880">
            <v>9.7276000000000007</v>
          </cell>
          <cell r="F1880">
            <v>9.7200000000000006</v>
          </cell>
        </row>
        <row r="1881">
          <cell r="A1881" t="str">
            <v>001.18.02300</v>
          </cell>
          <cell r="B1881" t="str">
            <v>Luva simples de pvc rígido para tubos de pvc rosqueável marca tigre 2 1/2 pol</v>
          </cell>
          <cell r="C1881" t="str">
            <v>UN</v>
          </cell>
          <cell r="D1881">
            <v>1</v>
          </cell>
          <cell r="E1881">
            <v>9.4876000000000005</v>
          </cell>
          <cell r="F1881">
            <v>9.48</v>
          </cell>
        </row>
        <row r="1882">
          <cell r="A1882" t="str">
            <v>001.18.02320</v>
          </cell>
          <cell r="B1882" t="str">
            <v>Luva simples de pvc rígido para tubos de pvc rosqueável marca tigre 2 pol</v>
          </cell>
          <cell r="C1882" t="str">
            <v>UN</v>
          </cell>
          <cell r="D1882">
            <v>1</v>
          </cell>
          <cell r="E1882">
            <v>7.8761000000000001</v>
          </cell>
          <cell r="F1882">
            <v>7.87</v>
          </cell>
        </row>
        <row r="1883">
          <cell r="A1883" t="str">
            <v>001.18.02340</v>
          </cell>
          <cell r="B1883" t="str">
            <v>Luva simples de pvc rígido para tubos de pvc rosqueável marca tigre 1 1/2 pol</v>
          </cell>
          <cell r="C1883" t="str">
            <v>UN</v>
          </cell>
          <cell r="D1883">
            <v>1</v>
          </cell>
          <cell r="E1883">
            <v>4.8960999999999997</v>
          </cell>
          <cell r="F1883">
            <v>4.8899999999999997</v>
          </cell>
        </row>
        <row r="1884">
          <cell r="A1884" t="str">
            <v>001.18.02360</v>
          </cell>
          <cell r="B1884" t="str">
            <v>Luva simples de pvc rígido para tubos de pvc rosqueável marca tigre 1 1/4 pol</v>
          </cell>
          <cell r="C1884" t="str">
            <v>UN</v>
          </cell>
          <cell r="D1884">
            <v>1</v>
          </cell>
          <cell r="E1884">
            <v>4.7361000000000004</v>
          </cell>
          <cell r="F1884">
            <v>4.7300000000000004</v>
          </cell>
        </row>
        <row r="1885">
          <cell r="A1885" t="str">
            <v>001.18.02380</v>
          </cell>
          <cell r="B1885" t="str">
            <v>Luva simples de pvc rígido para tubos de pvc rosqueável marca tigre 1 pol</v>
          </cell>
          <cell r="C1885" t="str">
            <v>UN</v>
          </cell>
          <cell r="D1885">
            <v>1</v>
          </cell>
          <cell r="E1885">
            <v>2.7776999999999998</v>
          </cell>
          <cell r="F1885">
            <v>2.77</v>
          </cell>
        </row>
        <row r="1886">
          <cell r="A1886" t="str">
            <v>001.18.02400</v>
          </cell>
          <cell r="B1886" t="str">
            <v>Luva simples de pvc rígido para tubos de pvc rosqueável marca tigre 3/4 pol</v>
          </cell>
          <cell r="C1886" t="str">
            <v>UN</v>
          </cell>
          <cell r="D1886">
            <v>1</v>
          </cell>
          <cell r="E1886">
            <v>2.4226999999999999</v>
          </cell>
          <cell r="F1886">
            <v>2.42</v>
          </cell>
        </row>
        <row r="1887">
          <cell r="A1887" t="str">
            <v>001.18.02420</v>
          </cell>
          <cell r="B1887" t="str">
            <v>Luva simples de pvc rígido para tubos de pvc rosqueável marca tigre 1/2 pol</v>
          </cell>
          <cell r="C1887" t="str">
            <v>UN</v>
          </cell>
          <cell r="D1887">
            <v>1</v>
          </cell>
          <cell r="E1887">
            <v>2.2427000000000001</v>
          </cell>
          <cell r="F1887">
            <v>2.2400000000000002</v>
          </cell>
        </row>
        <row r="1888">
          <cell r="A1888" t="str">
            <v>001.18.02440</v>
          </cell>
          <cell r="B1888" t="str">
            <v>Luva de redução pvc rígido para tubos de pvc rosqueável marca tigre 1x3/4 pol</v>
          </cell>
          <cell r="C1888" t="str">
            <v>UN</v>
          </cell>
          <cell r="D1888">
            <v>1</v>
          </cell>
          <cell r="E1888">
            <v>3.0627</v>
          </cell>
          <cell r="F1888">
            <v>3.06</v>
          </cell>
        </row>
        <row r="1889">
          <cell r="A1889" t="str">
            <v>001.18.02460</v>
          </cell>
          <cell r="B1889" t="str">
            <v>Luva de redução pvc rígido para tubos de pvc rosqueável marca tigre 3/4x1/2 pol</v>
          </cell>
          <cell r="C1889" t="str">
            <v>UN</v>
          </cell>
          <cell r="D1889">
            <v>1</v>
          </cell>
          <cell r="E1889">
            <v>2.7227000000000001</v>
          </cell>
          <cell r="F1889">
            <v>2.72</v>
          </cell>
        </row>
        <row r="1890">
          <cell r="A1890" t="str">
            <v>001.18.02480</v>
          </cell>
          <cell r="B1890" t="str">
            <v>Junção 45º de pvc rígido para tubos de pvc rosqueável marca tigre 2 pol</v>
          </cell>
          <cell r="C1890" t="str">
            <v>UN</v>
          </cell>
          <cell r="D1890">
            <v>1</v>
          </cell>
          <cell r="E1890">
            <v>5.1460999999999997</v>
          </cell>
          <cell r="F1890">
            <v>5.14</v>
          </cell>
        </row>
        <row r="1891">
          <cell r="A1891" t="str">
            <v>001.18.02500</v>
          </cell>
          <cell r="B1891" t="str">
            <v>Niple duplo de pvc rígido para tubos de pvc rosqueável marca tigre 2 pol</v>
          </cell>
          <cell r="C1891" t="str">
            <v>UN</v>
          </cell>
          <cell r="D1891">
            <v>1</v>
          </cell>
          <cell r="E1891">
            <v>7.1760999999999999</v>
          </cell>
          <cell r="F1891">
            <v>7.17</v>
          </cell>
        </row>
        <row r="1892">
          <cell r="A1892" t="str">
            <v>001.18.02520</v>
          </cell>
          <cell r="B1892" t="str">
            <v>Niple duplo de pvc rígido para tubos de pvc rosqueável marca tigre 1 1/2 pol</v>
          </cell>
          <cell r="C1892" t="str">
            <v>UN</v>
          </cell>
          <cell r="D1892">
            <v>1</v>
          </cell>
          <cell r="E1892">
            <v>4.5960999999999999</v>
          </cell>
          <cell r="F1892">
            <v>4.59</v>
          </cell>
        </row>
        <row r="1893">
          <cell r="A1893" t="str">
            <v>001.18.02540</v>
          </cell>
          <cell r="B1893" t="str">
            <v>Niple duplo de pvc rígido para tubos de pvc rosqueável marca tigre 1 1/4 pol</v>
          </cell>
          <cell r="C1893" t="str">
            <v>UN</v>
          </cell>
          <cell r="D1893">
            <v>1</v>
          </cell>
          <cell r="E1893">
            <v>4.5560999999999998</v>
          </cell>
          <cell r="F1893">
            <v>4.55</v>
          </cell>
        </row>
        <row r="1894">
          <cell r="A1894" t="str">
            <v>001.18.02560</v>
          </cell>
          <cell r="B1894" t="str">
            <v>Niple duplo de pvc rígido para tubos de pvc rosqueável marca tigre 1  pol</v>
          </cell>
          <cell r="C1894" t="str">
            <v>UN</v>
          </cell>
          <cell r="D1894">
            <v>1</v>
          </cell>
          <cell r="E1894">
            <v>2.6227</v>
          </cell>
          <cell r="F1894">
            <v>2.62</v>
          </cell>
        </row>
        <row r="1895">
          <cell r="A1895" t="str">
            <v>001.18.02580</v>
          </cell>
          <cell r="B1895" t="str">
            <v>Niple duplo de pvc rígido para tubos de pvc rosqueável marca tigre 3/4  pol</v>
          </cell>
          <cell r="C1895" t="str">
            <v>UN</v>
          </cell>
          <cell r="D1895">
            <v>1</v>
          </cell>
          <cell r="E1895">
            <v>2.2427000000000001</v>
          </cell>
          <cell r="F1895">
            <v>2.2400000000000002</v>
          </cell>
        </row>
        <row r="1896">
          <cell r="A1896" t="str">
            <v>001.18.02600</v>
          </cell>
          <cell r="B1896" t="str">
            <v>Niple duplo de pvc rígido para tubos de pvc rosqueável marca tigre 1/2  pol</v>
          </cell>
          <cell r="C1896" t="str">
            <v>UN</v>
          </cell>
          <cell r="D1896">
            <v>1</v>
          </cell>
          <cell r="E1896">
            <v>2.1326999999999998</v>
          </cell>
          <cell r="F1896">
            <v>2.13</v>
          </cell>
        </row>
        <row r="1897">
          <cell r="A1897" t="str">
            <v>001.18.02620</v>
          </cell>
          <cell r="B1897" t="str">
            <v>Niple duplo de pvc rígido para tubos de pvc rosqueável marca tigre 3  pol</v>
          </cell>
          <cell r="C1897" t="str">
            <v>UN</v>
          </cell>
          <cell r="D1897">
            <v>1</v>
          </cell>
          <cell r="E1897">
            <v>16.312899999999999</v>
          </cell>
          <cell r="F1897">
            <v>16.309999999999999</v>
          </cell>
        </row>
        <row r="1898">
          <cell r="A1898" t="str">
            <v>001.18.02640</v>
          </cell>
          <cell r="B1898" t="str">
            <v>Adaptador com rosca e flange para caixa de água de pvc inclusive assentamento 2 pol</v>
          </cell>
          <cell r="C1898" t="str">
            <v>UN</v>
          </cell>
          <cell r="D1898">
            <v>1</v>
          </cell>
          <cell r="E1898">
            <v>10.8184</v>
          </cell>
          <cell r="F1898">
            <v>10.81</v>
          </cell>
        </row>
        <row r="1899">
          <cell r="A1899" t="str">
            <v>001.18.02660</v>
          </cell>
          <cell r="B1899" t="str">
            <v>Adaptador com rosca e flange para caixa de água de pvc inclusive assentamento 1 pol</v>
          </cell>
          <cell r="C1899" t="str">
            <v>UN</v>
          </cell>
          <cell r="D1899">
            <v>1</v>
          </cell>
          <cell r="E1899">
            <v>9.8644999999999996</v>
          </cell>
          <cell r="F1899">
            <v>9.86</v>
          </cell>
        </row>
        <row r="1900">
          <cell r="A1900" t="str">
            <v>001.18.02680</v>
          </cell>
          <cell r="B1900" t="str">
            <v>Adaptador com rosca e flange para caixa de água de pvc inclusive assentamento 3/4 pol</v>
          </cell>
          <cell r="C1900" t="str">
            <v>UN</v>
          </cell>
          <cell r="D1900">
            <v>1</v>
          </cell>
          <cell r="E1900">
            <v>8.0545000000000009</v>
          </cell>
          <cell r="F1900">
            <v>8.0500000000000007</v>
          </cell>
        </row>
        <row r="1901">
          <cell r="A1901" t="str">
            <v>001.18.02700</v>
          </cell>
          <cell r="B1901" t="str">
            <v>Adaptador com rosca e flange para caixa de água de pvc inclusive assentamento 1/2 pol</v>
          </cell>
          <cell r="C1901" t="str">
            <v>UN</v>
          </cell>
          <cell r="D1901">
            <v>1</v>
          </cell>
          <cell r="E1901">
            <v>8.0545000000000009</v>
          </cell>
          <cell r="F1901">
            <v>8.0500000000000007</v>
          </cell>
        </row>
        <row r="1902">
          <cell r="A1902" t="str">
            <v>001.18.02720</v>
          </cell>
          <cell r="B1902" t="str">
            <v>Adaptador com rosca e flange para caixa de água de pvc inclusive assentamento 3 pol</v>
          </cell>
          <cell r="C1902" t="str">
            <v>UN</v>
          </cell>
          <cell r="D1902">
            <v>1</v>
          </cell>
          <cell r="E1902">
            <v>57.702100000000002</v>
          </cell>
          <cell r="F1902">
            <v>57.7</v>
          </cell>
        </row>
        <row r="1903">
          <cell r="A1903" t="str">
            <v>001.18.02740</v>
          </cell>
          <cell r="B1903" t="str">
            <v>Tampão ou cap de pvc rígido para tubos de pvc rosqueável marca tigre 3 pol</v>
          </cell>
          <cell r="C1903" t="str">
            <v>UN</v>
          </cell>
          <cell r="D1903">
            <v>1</v>
          </cell>
          <cell r="E1903">
            <v>7.8174000000000001</v>
          </cell>
          <cell r="F1903">
            <v>7.81</v>
          </cell>
        </row>
        <row r="1904">
          <cell r="A1904" t="str">
            <v>001.18.02760</v>
          </cell>
          <cell r="B1904" t="str">
            <v>Tampão ou cap de pvc rígido para tubos de pvc rosqueável marca tigre 2.5 pol</v>
          </cell>
          <cell r="C1904" t="str">
            <v>UN</v>
          </cell>
          <cell r="D1904">
            <v>1</v>
          </cell>
          <cell r="E1904">
            <v>6.9273999999999996</v>
          </cell>
          <cell r="F1904">
            <v>6.92</v>
          </cell>
        </row>
        <row r="1905">
          <cell r="A1905" t="str">
            <v>001.18.02780</v>
          </cell>
          <cell r="B1905" t="str">
            <v>Tampão ou cap de pvc rígido para tubos de pvc rosqueável marca tigre 2.00 pol</v>
          </cell>
          <cell r="C1905" t="str">
            <v>UN</v>
          </cell>
          <cell r="D1905">
            <v>1</v>
          </cell>
          <cell r="E1905">
            <v>5.8452999999999999</v>
          </cell>
          <cell r="F1905">
            <v>5.84</v>
          </cell>
        </row>
        <row r="1906">
          <cell r="A1906" t="str">
            <v>001.18.02800</v>
          </cell>
          <cell r="B1906" t="str">
            <v>Tampão ou cap de pvc rígido para tubos de pvc rosqueável marca tigre 1 1/2 pol</v>
          </cell>
          <cell r="C1906" t="str">
            <v>UN</v>
          </cell>
          <cell r="D1906">
            <v>1</v>
          </cell>
          <cell r="E1906">
            <v>4.7953000000000001</v>
          </cell>
          <cell r="F1906">
            <v>4.79</v>
          </cell>
        </row>
        <row r="1907">
          <cell r="A1907" t="str">
            <v>001.18.02820</v>
          </cell>
          <cell r="B1907" t="str">
            <v>Tampão ou cap de pvc rígido para tubos de pvc rosqueável marca tigre 1 1/4 pol</v>
          </cell>
          <cell r="C1907" t="str">
            <v>UN</v>
          </cell>
          <cell r="D1907">
            <v>1</v>
          </cell>
          <cell r="E1907">
            <v>3.9853000000000001</v>
          </cell>
          <cell r="F1907">
            <v>3.98</v>
          </cell>
        </row>
        <row r="1908">
          <cell r="A1908" t="str">
            <v>001.18.02840</v>
          </cell>
          <cell r="B1908" t="str">
            <v>Tampão ou cap de pvc rígido para tubos de pvc rosqueável marca tigre 1 pol</v>
          </cell>
          <cell r="C1908" t="str">
            <v>UN</v>
          </cell>
          <cell r="D1908">
            <v>1</v>
          </cell>
          <cell r="E1908">
            <v>2.1837</v>
          </cell>
          <cell r="F1908">
            <v>2.1800000000000002</v>
          </cell>
        </row>
        <row r="1909">
          <cell r="A1909" t="str">
            <v>001.18.02860</v>
          </cell>
          <cell r="B1909" t="str">
            <v>Tampão ou cap de pvc rígido para tubos de pvc rosqueável marca tigre 3/4 pol</v>
          </cell>
          <cell r="C1909" t="str">
            <v>UN</v>
          </cell>
          <cell r="D1909">
            <v>1</v>
          </cell>
          <cell r="E1909">
            <v>1.6036999999999999</v>
          </cell>
          <cell r="F1909">
            <v>1.6</v>
          </cell>
        </row>
        <row r="1910">
          <cell r="A1910" t="str">
            <v>001.18.02880</v>
          </cell>
          <cell r="B1910" t="str">
            <v>Tampão ou cap de pvc rígido para tubos de pvc rosqueável marca tigre 1/2 pol</v>
          </cell>
          <cell r="C1910" t="str">
            <v>UN</v>
          </cell>
          <cell r="D1910">
            <v>1</v>
          </cell>
          <cell r="E1910">
            <v>1.3436999999999999</v>
          </cell>
          <cell r="F1910">
            <v>1.34</v>
          </cell>
        </row>
        <row r="1911">
          <cell r="A1911" t="str">
            <v>001.18.02900</v>
          </cell>
          <cell r="B1911" t="str">
            <v>Flange sextavado com rosca e sem furos de pvc rígido para tubos de pvc rosqueável marca tigre 4 pol</v>
          </cell>
          <cell r="C1911" t="str">
            <v>UN</v>
          </cell>
          <cell r="D1911">
            <v>1</v>
          </cell>
          <cell r="E1911">
            <v>37.497399999999999</v>
          </cell>
          <cell r="F1911">
            <v>37.49</v>
          </cell>
        </row>
        <row r="1912">
          <cell r="A1912" t="str">
            <v>001.18.02920</v>
          </cell>
          <cell r="B1912" t="str">
            <v>Flange sextavado com rosca e sem furos de pvc rígido para tubos de pvc rosqueável marca tigre 3 pol</v>
          </cell>
          <cell r="C1912" t="str">
            <v>UN</v>
          </cell>
          <cell r="D1912">
            <v>1</v>
          </cell>
          <cell r="E1912">
            <v>20.3874</v>
          </cell>
          <cell r="F1912">
            <v>20.38</v>
          </cell>
        </row>
        <row r="1913">
          <cell r="A1913" t="str">
            <v>001.18.02940</v>
          </cell>
          <cell r="B1913" t="str">
            <v>Flange sextavado com rosca e sem furos de pvc rígido para tubos de pvc rosqueável marca tigre 2 1/2 pol</v>
          </cell>
          <cell r="C1913" t="str">
            <v>UN</v>
          </cell>
          <cell r="D1913">
            <v>1</v>
          </cell>
          <cell r="E1913">
            <v>20.3674</v>
          </cell>
          <cell r="F1913">
            <v>20.36</v>
          </cell>
        </row>
        <row r="1914">
          <cell r="A1914" t="str">
            <v>001.18.02960</v>
          </cell>
          <cell r="B1914" t="str">
            <v>Flange sextavado com rosca e sem furos de pvc rígido para tubos de pvc rosqueável marca tigre 2 pol</v>
          </cell>
          <cell r="C1914" t="str">
            <v>UN</v>
          </cell>
          <cell r="D1914">
            <v>1</v>
          </cell>
          <cell r="E1914">
            <v>4.0652999999999997</v>
          </cell>
          <cell r="F1914">
            <v>4.0599999999999996</v>
          </cell>
        </row>
        <row r="1915">
          <cell r="A1915" t="str">
            <v>001.18.02980</v>
          </cell>
          <cell r="B1915" t="str">
            <v>Flange sextavado com rosca e sem furos de pvc rígido para tubos de pvc rosqueável marca tigre 1 1/2 pol</v>
          </cell>
          <cell r="C1915" t="str">
            <v>UN</v>
          </cell>
          <cell r="D1915">
            <v>1</v>
          </cell>
          <cell r="E1915">
            <v>3.2953000000000001</v>
          </cell>
          <cell r="F1915">
            <v>3.29</v>
          </cell>
        </row>
        <row r="1916">
          <cell r="A1916" t="str">
            <v>001.18.03000</v>
          </cell>
          <cell r="B1916" t="str">
            <v>Flange sextavado com rosca e sem furos de pvc rígido para tubos de pvc rosqueável marca tigre 1 1/4 pol</v>
          </cell>
          <cell r="C1916" t="str">
            <v>UN</v>
          </cell>
          <cell r="D1916">
            <v>1</v>
          </cell>
          <cell r="E1916">
            <v>2.6353</v>
          </cell>
          <cell r="F1916">
            <v>2.63</v>
          </cell>
        </row>
        <row r="1917">
          <cell r="A1917" t="str">
            <v>001.18.03020</v>
          </cell>
          <cell r="B1917" t="str">
            <v>Flange sextavado com rosca e sem furos de pvc rígido para tubos de pvc rosqueável marca tigre 1 pol</v>
          </cell>
          <cell r="C1917" t="str">
            <v>UN</v>
          </cell>
          <cell r="D1917">
            <v>1</v>
          </cell>
          <cell r="E1917">
            <v>2.1937000000000002</v>
          </cell>
          <cell r="F1917">
            <v>2.19</v>
          </cell>
        </row>
        <row r="1918">
          <cell r="A1918" t="str">
            <v>001.18.03040</v>
          </cell>
          <cell r="B1918" t="str">
            <v>Flange sextavado com rosca e sem furos de pvc rígido para tubos de pvc rosqueável marca tigre 3/4 pol</v>
          </cell>
          <cell r="C1918" t="str">
            <v>UN</v>
          </cell>
          <cell r="D1918">
            <v>1</v>
          </cell>
          <cell r="E1918">
            <v>1.9437</v>
          </cell>
          <cell r="F1918">
            <v>1.94</v>
          </cell>
        </row>
        <row r="1919">
          <cell r="A1919" t="str">
            <v>001.18.03060</v>
          </cell>
          <cell r="B1919" t="str">
            <v>Flange sextavado com rosca e sem furos de pvc rígido para tubos de pvc rosqueável marca tigre 1/2 pol</v>
          </cell>
          <cell r="C1919" t="str">
            <v>UN</v>
          </cell>
          <cell r="D1919">
            <v>1</v>
          </cell>
          <cell r="E1919">
            <v>1.6287</v>
          </cell>
          <cell r="F1919">
            <v>1.62</v>
          </cell>
        </row>
        <row r="1920">
          <cell r="A1920" t="str">
            <v>001.18.03080</v>
          </cell>
          <cell r="B1920" t="str">
            <v>Plug ou bujão de 2", de pvc rígido, para tubos de pvc rosqueável marca tigre</v>
          </cell>
          <cell r="C1920" t="str">
            <v>UN</v>
          </cell>
          <cell r="D1920">
            <v>1</v>
          </cell>
          <cell r="E1920">
            <v>3.6353</v>
          </cell>
          <cell r="F1920">
            <v>3.63</v>
          </cell>
        </row>
        <row r="1921">
          <cell r="A1921" t="str">
            <v>001.18.03100</v>
          </cell>
          <cell r="B1921" t="str">
            <v>Plug ou bujão de 1 1/2", de pvc rígido, para tubos de pvc rosqueável marca tigre</v>
          </cell>
          <cell r="C1921" t="str">
            <v>UN</v>
          </cell>
          <cell r="D1921">
            <v>1</v>
          </cell>
          <cell r="E1921">
            <v>3.2252999999999998</v>
          </cell>
          <cell r="F1921">
            <v>3.22</v>
          </cell>
        </row>
        <row r="1922">
          <cell r="A1922" t="str">
            <v>001.18.03120</v>
          </cell>
          <cell r="B1922" t="str">
            <v>Plug ou bujão de 1 1/4", de pvc rígido, para tubos de pvc rosqueável marca tigre</v>
          </cell>
          <cell r="C1922" t="str">
            <v>UN</v>
          </cell>
          <cell r="D1922">
            <v>1</v>
          </cell>
          <cell r="E1922">
            <v>2.2353000000000001</v>
          </cell>
          <cell r="F1922">
            <v>2.23</v>
          </cell>
        </row>
        <row r="1923">
          <cell r="A1923" t="str">
            <v>001.18.03140</v>
          </cell>
          <cell r="B1923" t="str">
            <v>Plug ou bujão de 1", de pvc rígido, para tubos de pvc rosqueável marca tigre</v>
          </cell>
          <cell r="C1923" t="str">
            <v>UN</v>
          </cell>
          <cell r="D1923">
            <v>1</v>
          </cell>
          <cell r="E1923">
            <v>1.5037</v>
          </cell>
          <cell r="F1923">
            <v>1.5</v>
          </cell>
        </row>
        <row r="1924">
          <cell r="A1924" t="str">
            <v>001.18.03160</v>
          </cell>
          <cell r="B1924" t="str">
            <v>Plug ou bujão de 3/4", de pvc rígido, para tubos de pvc rosqueável marca tigre</v>
          </cell>
          <cell r="C1924" t="str">
            <v>UN</v>
          </cell>
          <cell r="D1924">
            <v>1</v>
          </cell>
          <cell r="E1924">
            <v>1.2877000000000001</v>
          </cell>
          <cell r="F1924">
            <v>1.28</v>
          </cell>
        </row>
        <row r="1925">
          <cell r="A1925" t="str">
            <v>001.18.03180</v>
          </cell>
          <cell r="B1925" t="str">
            <v>Plug ou bujão de 1/2", de pvc rígido, para tubos de pvc rosqueável marca tigre</v>
          </cell>
          <cell r="C1925" t="str">
            <v>UN</v>
          </cell>
          <cell r="D1925">
            <v>1</v>
          </cell>
          <cell r="E1925">
            <v>1.2037</v>
          </cell>
          <cell r="F1925">
            <v>1.2</v>
          </cell>
        </row>
        <row r="1926">
          <cell r="A1926" t="str">
            <v>001.18.03200</v>
          </cell>
          <cell r="B1926" t="str">
            <v>Joelho de 90º rosqueável com bucha de latão 1/2", de pvc rígido, marca tigre</v>
          </cell>
          <cell r="C1926" t="str">
            <v>UN</v>
          </cell>
          <cell r="D1926">
            <v>1</v>
          </cell>
          <cell r="E1926">
            <v>3.7526999999999999</v>
          </cell>
          <cell r="F1926">
            <v>3.75</v>
          </cell>
        </row>
        <row r="1927">
          <cell r="A1927" t="str">
            <v>001.18.03220</v>
          </cell>
          <cell r="B1927" t="str">
            <v>Joelho de 90º rosqueável com bucha de latão 3/4", de pvc rígido, marca tigre</v>
          </cell>
          <cell r="C1927" t="str">
            <v>UN</v>
          </cell>
          <cell r="D1927">
            <v>1</v>
          </cell>
          <cell r="E1927">
            <v>4.0427</v>
          </cell>
          <cell r="F1927">
            <v>4.04</v>
          </cell>
        </row>
        <row r="1928">
          <cell r="A1928" t="str">
            <v>001.18.03240</v>
          </cell>
          <cell r="B1928" t="str">
            <v>Joelho 90º redução rosqueável com bucha de latão 3/4" x 1/2", de  pvc rígido,  marca tigre</v>
          </cell>
          <cell r="C1928" t="str">
            <v>UN</v>
          </cell>
          <cell r="D1928">
            <v>1</v>
          </cell>
          <cell r="E1928">
            <v>4.2327000000000004</v>
          </cell>
          <cell r="F1928">
            <v>4.2300000000000004</v>
          </cell>
        </row>
        <row r="1929">
          <cell r="A1929" t="str">
            <v>001.18.03260</v>
          </cell>
          <cell r="B1929" t="str">
            <v>Tee 90º rosqueável  1/2",com bucha de latão na boca central , marca tigre</v>
          </cell>
          <cell r="C1929" t="str">
            <v>UN</v>
          </cell>
          <cell r="D1929">
            <v>1</v>
          </cell>
          <cell r="E1929">
            <v>4.0449000000000002</v>
          </cell>
          <cell r="F1929">
            <v>4.04</v>
          </cell>
        </row>
        <row r="1930">
          <cell r="A1930" t="str">
            <v>001.18.03280</v>
          </cell>
          <cell r="B1930" t="str">
            <v>Tee 90º rosqueável 3/4", com bucha de latão na boca central,  marca tigre</v>
          </cell>
          <cell r="C1930" t="str">
            <v>UN</v>
          </cell>
          <cell r="D1930">
            <v>1</v>
          </cell>
          <cell r="E1930">
            <v>4.8249000000000004</v>
          </cell>
          <cell r="F1930">
            <v>4.82</v>
          </cell>
        </row>
        <row r="1931">
          <cell r="A1931" t="str">
            <v>001.18.03300</v>
          </cell>
          <cell r="B1931" t="str">
            <v>Tee 90º redução rosqueável 3/4"x1/2", com bucha de latão na boca central,  marca tigre</v>
          </cell>
          <cell r="C1931" t="str">
            <v>UN</v>
          </cell>
          <cell r="D1931">
            <v>1</v>
          </cell>
          <cell r="E1931">
            <v>4.1649000000000003</v>
          </cell>
          <cell r="F1931">
            <v>4.16</v>
          </cell>
        </row>
        <row r="1932">
          <cell r="A1932" t="str">
            <v>001.18.03320</v>
          </cell>
          <cell r="B1932" t="str">
            <v>Fornecimento e instalação de engate no. 3 com terminais de 1/2 pol e mangueira flexíel branca, de 30 cm, marca tigre</v>
          </cell>
          <cell r="C1932" t="str">
            <v>UN</v>
          </cell>
          <cell r="D1932">
            <v>1</v>
          </cell>
          <cell r="E1932">
            <v>4.0891999999999999</v>
          </cell>
          <cell r="F1932">
            <v>4.08</v>
          </cell>
        </row>
        <row r="1933">
          <cell r="A1933" t="str">
            <v>001.18.03340</v>
          </cell>
          <cell r="B1933" t="str">
            <v>Fornecimento e colocação de engate no. 5 com terminais cromados de 1/2 pol e mangueira flexível, de 40 cm, marca tigre</v>
          </cell>
          <cell r="C1933" t="str">
            <v>UN</v>
          </cell>
          <cell r="D1933">
            <v>1</v>
          </cell>
          <cell r="E1933">
            <v>15.059200000000001</v>
          </cell>
          <cell r="F1933">
            <v>15.05</v>
          </cell>
        </row>
        <row r="1934">
          <cell r="A1934" t="str">
            <v>001.18.03360</v>
          </cell>
          <cell r="B1934" t="str">
            <v>Curva de 90º de pvc rígido para tubo soldável 110mm ( 4 pol )</v>
          </cell>
          <cell r="C1934" t="str">
            <v>UN</v>
          </cell>
          <cell r="D1934">
            <v>1</v>
          </cell>
          <cell r="E1934">
            <v>32.911099999999998</v>
          </cell>
          <cell r="F1934">
            <v>32.909999999999997</v>
          </cell>
        </row>
        <row r="1935">
          <cell r="A1935" t="str">
            <v>001.18.03380</v>
          </cell>
          <cell r="B1935" t="str">
            <v>Curva de 90º de pvc rígido para tubo soldável 85mm ( 3 pol )</v>
          </cell>
          <cell r="C1935" t="str">
            <v>UN</v>
          </cell>
          <cell r="D1935">
            <v>1</v>
          </cell>
          <cell r="E1935">
            <v>16.596800000000002</v>
          </cell>
          <cell r="F1935">
            <v>16.59</v>
          </cell>
        </row>
        <row r="1936">
          <cell r="A1936" t="str">
            <v>001.18.03400</v>
          </cell>
          <cell r="B1936" t="str">
            <v>Curva de 90º de pvc rígido para tubo soldável 75mm (21/2 pol)</v>
          </cell>
          <cell r="C1936" t="str">
            <v>UN</v>
          </cell>
          <cell r="D1936">
            <v>1</v>
          </cell>
          <cell r="E1936">
            <v>17.026800000000001</v>
          </cell>
          <cell r="F1936">
            <v>17.02</v>
          </cell>
        </row>
        <row r="1937">
          <cell r="A1937" t="str">
            <v>001.18.03420</v>
          </cell>
          <cell r="B1937" t="str">
            <v>Curva de 90º de pvc rígido para tubo soldável 60mm (2 pol)</v>
          </cell>
          <cell r="C1937" t="str">
            <v>UN</v>
          </cell>
          <cell r="D1937">
            <v>1</v>
          </cell>
          <cell r="E1937">
            <v>14.2727</v>
          </cell>
          <cell r="F1937">
            <v>14.27</v>
          </cell>
        </row>
        <row r="1938">
          <cell r="A1938" t="str">
            <v>001.18.03440</v>
          </cell>
          <cell r="B1938" t="str">
            <v>Curva de 90º de pvc rígido para tubo soldável 50mm (1 1/2 pol)</v>
          </cell>
          <cell r="C1938" t="str">
            <v>UN</v>
          </cell>
          <cell r="D1938">
            <v>1</v>
          </cell>
          <cell r="E1938">
            <v>7.2327000000000004</v>
          </cell>
          <cell r="F1938">
            <v>7.23</v>
          </cell>
        </row>
        <row r="1939">
          <cell r="A1939" t="str">
            <v>001.18.03460</v>
          </cell>
          <cell r="B1939" t="str">
            <v>Curva de 90º de pvc rígido para tubo soldável 40mm (1 1/4 pol)</v>
          </cell>
          <cell r="C1939" t="str">
            <v>UN</v>
          </cell>
          <cell r="D1939">
            <v>1</v>
          </cell>
          <cell r="E1939">
            <v>6.2226999999999997</v>
          </cell>
          <cell r="F1939">
            <v>6.22</v>
          </cell>
        </row>
        <row r="1940">
          <cell r="A1940" t="str">
            <v>001.18.03480</v>
          </cell>
          <cell r="B1940" t="str">
            <v>Curva de 90º de pvc rígido para tubo soldável 32mm (1 pol)</v>
          </cell>
          <cell r="C1940" t="str">
            <v>UN</v>
          </cell>
          <cell r="D1940">
            <v>1</v>
          </cell>
          <cell r="E1940">
            <v>6.4326999999999996</v>
          </cell>
          <cell r="F1940">
            <v>6.43</v>
          </cell>
        </row>
        <row r="1941">
          <cell r="A1941" t="str">
            <v>001.18.03500</v>
          </cell>
          <cell r="B1941" t="str">
            <v>Curva de 90º de pvc rígido para tubo soldável 25mm (3/4 pol)</v>
          </cell>
          <cell r="C1941" t="str">
            <v>UN</v>
          </cell>
          <cell r="D1941">
            <v>1</v>
          </cell>
          <cell r="E1941">
            <v>3.9483999999999999</v>
          </cell>
          <cell r="F1941">
            <v>3.94</v>
          </cell>
        </row>
        <row r="1942">
          <cell r="A1942" t="str">
            <v>001.18.03520</v>
          </cell>
          <cell r="B1942" t="str">
            <v>Curva de 90º de pvc rígido para tubo soldável 20mm (1/2 pol)</v>
          </cell>
          <cell r="C1942" t="str">
            <v>UN</v>
          </cell>
          <cell r="D1942">
            <v>1</v>
          </cell>
          <cell r="E1942">
            <v>3.1084000000000001</v>
          </cell>
          <cell r="F1942">
            <v>3.1</v>
          </cell>
        </row>
        <row r="1943">
          <cell r="A1943" t="str">
            <v>001.18.03540</v>
          </cell>
          <cell r="B1943" t="str">
            <v>Curva de 45º de pvc rígido para tubo soldável 110mm ( 4 pol )</v>
          </cell>
          <cell r="C1943" t="str">
            <v>UN</v>
          </cell>
          <cell r="D1943">
            <v>1</v>
          </cell>
          <cell r="E1943">
            <v>28.441099999999999</v>
          </cell>
          <cell r="F1943">
            <v>28.44</v>
          </cell>
        </row>
        <row r="1944">
          <cell r="A1944" t="str">
            <v>001.18.03560</v>
          </cell>
          <cell r="B1944" t="str">
            <v>Curva de 45º de pvc rígido para tubo soldável 85mm ( 3 pol )</v>
          </cell>
          <cell r="C1944" t="str">
            <v>UN</v>
          </cell>
          <cell r="D1944">
            <v>1</v>
          </cell>
          <cell r="E1944">
            <v>13.2468</v>
          </cell>
          <cell r="F1944">
            <v>13.24</v>
          </cell>
        </row>
        <row r="1945">
          <cell r="A1945" t="str">
            <v>001.18.03580</v>
          </cell>
          <cell r="B1945" t="str">
            <v>Curva de 45º de pvc rígido para tubo soldável 75mm ( 2 1/2 pol )</v>
          </cell>
          <cell r="C1945" t="str">
            <v>UN</v>
          </cell>
          <cell r="D1945">
            <v>1</v>
          </cell>
          <cell r="E1945">
            <v>9.6468000000000007</v>
          </cell>
          <cell r="F1945">
            <v>9.64</v>
          </cell>
        </row>
        <row r="1946">
          <cell r="A1946" t="str">
            <v>001.18.03600</v>
          </cell>
          <cell r="B1946" t="str">
            <v>Curva de 45º de pvc rígido para tubo soldável 60mm ( 2  pol )</v>
          </cell>
          <cell r="C1946" t="str">
            <v>UN</v>
          </cell>
          <cell r="D1946">
            <v>1</v>
          </cell>
          <cell r="E1946">
            <v>5.8327</v>
          </cell>
          <cell r="F1946">
            <v>5.83</v>
          </cell>
        </row>
        <row r="1947">
          <cell r="A1947" t="str">
            <v>001.18.03620</v>
          </cell>
          <cell r="B1947" t="str">
            <v>Curva de 45º de pvc rígido para tubo soldável 50mm ( 1 1/2  pol )</v>
          </cell>
          <cell r="C1947" t="str">
            <v>UN</v>
          </cell>
          <cell r="D1947">
            <v>1</v>
          </cell>
          <cell r="E1947">
            <v>4.2226999999999997</v>
          </cell>
          <cell r="F1947">
            <v>4.22</v>
          </cell>
        </row>
        <row r="1948">
          <cell r="A1948" t="str">
            <v>001.18.03640</v>
          </cell>
          <cell r="B1948" t="str">
            <v>Curva de 45º de pvc rígido para tubo soldável 50mm ( 1 1/4  pol )</v>
          </cell>
          <cell r="C1948" t="str">
            <v>UN</v>
          </cell>
          <cell r="D1948">
            <v>1</v>
          </cell>
          <cell r="E1948">
            <v>3.0026999999999999</v>
          </cell>
          <cell r="F1948">
            <v>3</v>
          </cell>
        </row>
        <row r="1949">
          <cell r="A1949" t="str">
            <v>001.18.03660</v>
          </cell>
          <cell r="B1949" t="str">
            <v>Curva de 45º de pvc rígido para tubo soldável 32mm ( 1  pol )</v>
          </cell>
          <cell r="C1949" t="str">
            <v>UN</v>
          </cell>
          <cell r="D1949">
            <v>1</v>
          </cell>
          <cell r="E1949">
            <v>1.8384</v>
          </cell>
          <cell r="F1949">
            <v>1.83</v>
          </cell>
        </row>
        <row r="1950">
          <cell r="A1950" t="str">
            <v>001.18.03680</v>
          </cell>
          <cell r="B1950" t="str">
            <v>Curva de 45º de pvc rígido para tubo soldável 25mm ( 3/4  pol )</v>
          </cell>
          <cell r="C1950" t="str">
            <v>UN</v>
          </cell>
          <cell r="D1950">
            <v>1</v>
          </cell>
          <cell r="E1950">
            <v>1.5684</v>
          </cell>
          <cell r="F1950">
            <v>1.56</v>
          </cell>
        </row>
        <row r="1951">
          <cell r="A1951" t="str">
            <v>001.18.03700</v>
          </cell>
          <cell r="B1951" t="str">
            <v>Curva de 45º de pvc rígido para tubo soldável 20mm ( 1/2  pol )</v>
          </cell>
          <cell r="C1951" t="str">
            <v>UN</v>
          </cell>
          <cell r="D1951">
            <v>1</v>
          </cell>
          <cell r="E1951">
            <v>1.7234</v>
          </cell>
          <cell r="F1951">
            <v>1.72</v>
          </cell>
        </row>
        <row r="1952">
          <cell r="A1952" t="str">
            <v>001.18.03720</v>
          </cell>
          <cell r="B1952" t="str">
            <v>Luva de pvc rígido para tubo soldável 110mm ( 4 pol )</v>
          </cell>
          <cell r="C1952" t="str">
            <v>UN</v>
          </cell>
          <cell r="D1952">
            <v>1</v>
          </cell>
          <cell r="E1952">
            <v>25.4011</v>
          </cell>
          <cell r="F1952">
            <v>25.4</v>
          </cell>
        </row>
        <row r="1953">
          <cell r="A1953" t="str">
            <v>001.18.03740</v>
          </cell>
          <cell r="B1953" t="str">
            <v>Luva de pvc rígido para tubo soldável 85mm ( 3 pol )</v>
          </cell>
          <cell r="C1953" t="str">
            <v>UN</v>
          </cell>
          <cell r="D1953">
            <v>1</v>
          </cell>
          <cell r="E1953">
            <v>21.046800000000001</v>
          </cell>
          <cell r="F1953">
            <v>21.04</v>
          </cell>
        </row>
        <row r="1954">
          <cell r="A1954" t="str">
            <v>001.18.03760</v>
          </cell>
          <cell r="B1954" t="str">
            <v>Luva de pvc rígido para tubo soldável 75mm ( 2 1/2 pol )</v>
          </cell>
          <cell r="C1954" t="str">
            <v>UN</v>
          </cell>
          <cell r="D1954">
            <v>1</v>
          </cell>
          <cell r="E1954">
            <v>14.4468</v>
          </cell>
          <cell r="F1954">
            <v>14.44</v>
          </cell>
        </row>
        <row r="1955">
          <cell r="A1955" t="str">
            <v>001.18.03780</v>
          </cell>
          <cell r="B1955" t="str">
            <v>Luva de pvc rígido para tubo soldável 60mm ( 2 pol )</v>
          </cell>
          <cell r="C1955" t="str">
            <v>UN</v>
          </cell>
          <cell r="D1955">
            <v>1</v>
          </cell>
          <cell r="E1955">
            <v>2.4127000000000001</v>
          </cell>
          <cell r="F1955">
            <v>2.41</v>
          </cell>
        </row>
        <row r="1956">
          <cell r="A1956" t="str">
            <v>001.18.03800</v>
          </cell>
          <cell r="B1956" t="str">
            <v>Luva de pvc rígido para tubo soldável 50mm ( 1 1/2 pol )</v>
          </cell>
          <cell r="C1956" t="str">
            <v>UN</v>
          </cell>
          <cell r="D1956">
            <v>1</v>
          </cell>
          <cell r="E1956">
            <v>3.6526999999999998</v>
          </cell>
          <cell r="F1956">
            <v>3.65</v>
          </cell>
        </row>
        <row r="1957">
          <cell r="A1957" t="str">
            <v>001.18.03820</v>
          </cell>
          <cell r="B1957" t="str">
            <v>Luva de pvc rígido para tubo soldável 40mm ( 1 1/4pol )</v>
          </cell>
          <cell r="C1957" t="str">
            <v>UN</v>
          </cell>
          <cell r="D1957">
            <v>1</v>
          </cell>
          <cell r="E1957">
            <v>3.3027000000000002</v>
          </cell>
          <cell r="F1957">
            <v>3.3</v>
          </cell>
        </row>
        <row r="1958">
          <cell r="A1958" t="str">
            <v>001.18.03840</v>
          </cell>
          <cell r="B1958" t="str">
            <v>Luva de pvc rígido para tubo soldável 32mm ( 1 pol )</v>
          </cell>
          <cell r="C1958" t="str">
            <v>UN</v>
          </cell>
          <cell r="D1958">
            <v>1</v>
          </cell>
          <cell r="E1958">
            <v>1.8884000000000001</v>
          </cell>
          <cell r="F1958">
            <v>1.88</v>
          </cell>
        </row>
        <row r="1959">
          <cell r="A1959" t="str">
            <v>001.18.03860</v>
          </cell>
          <cell r="B1959" t="str">
            <v>Luva de pvc rígido para tubo soldável 25mm ( 3/4 pol )</v>
          </cell>
          <cell r="C1959" t="str">
            <v>UN</v>
          </cell>
          <cell r="D1959">
            <v>1</v>
          </cell>
          <cell r="E1959">
            <v>1.5284</v>
          </cell>
          <cell r="F1959">
            <v>1.52</v>
          </cell>
        </row>
        <row r="1960">
          <cell r="A1960" t="str">
            <v>001.18.03880</v>
          </cell>
          <cell r="B1960" t="str">
            <v>Luva de pvc rígido para tubo soldável 20mm ( 1/2 pol )</v>
          </cell>
          <cell r="C1960" t="str">
            <v>UN</v>
          </cell>
          <cell r="D1960">
            <v>1</v>
          </cell>
          <cell r="E1960">
            <v>1.5184</v>
          </cell>
          <cell r="F1960">
            <v>1.51</v>
          </cell>
        </row>
        <row r="1961">
          <cell r="A1961" t="str">
            <v>001.18.03900</v>
          </cell>
          <cell r="B1961" t="str">
            <v>Cotovelo de pvc rígido para tubo soldável 110 mm (4 pol)</v>
          </cell>
          <cell r="C1961" t="str">
            <v>UN</v>
          </cell>
          <cell r="D1961">
            <v>1</v>
          </cell>
          <cell r="E1961">
            <v>90.961100000000002</v>
          </cell>
          <cell r="F1961">
            <v>90.96</v>
          </cell>
        </row>
        <row r="1962">
          <cell r="A1962" t="str">
            <v>001.18.03920</v>
          </cell>
          <cell r="B1962" t="str">
            <v>Cotovelo de pvc rígido para tubo soldável 85 mm (3 pol)</v>
          </cell>
          <cell r="C1962" t="str">
            <v>UN</v>
          </cell>
          <cell r="D1962">
            <v>1</v>
          </cell>
          <cell r="E1962">
            <v>41.506799999999998</v>
          </cell>
          <cell r="F1962">
            <v>41.5</v>
          </cell>
        </row>
        <row r="1963">
          <cell r="A1963" t="str">
            <v>001.18.03940</v>
          </cell>
          <cell r="B1963" t="str">
            <v>Cotovelo de pvc rígido para tubo soldável 75 mm (2 1/2 pol)</v>
          </cell>
          <cell r="C1963" t="str">
            <v>UN</v>
          </cell>
          <cell r="D1963">
            <v>1</v>
          </cell>
          <cell r="E1963">
            <v>33.366799999999998</v>
          </cell>
          <cell r="F1963">
            <v>33.36</v>
          </cell>
        </row>
        <row r="1964">
          <cell r="A1964" t="str">
            <v>001.18.03960</v>
          </cell>
          <cell r="B1964" t="str">
            <v>Cotovelo de pvc rígido para tubo soldável 60 mm (2 pol)</v>
          </cell>
          <cell r="C1964" t="str">
            <v>UN</v>
          </cell>
          <cell r="D1964">
            <v>1</v>
          </cell>
          <cell r="E1964">
            <v>12.402699999999999</v>
          </cell>
          <cell r="F1964">
            <v>12.4</v>
          </cell>
        </row>
        <row r="1965">
          <cell r="A1965" t="str">
            <v>001.18.03980</v>
          </cell>
          <cell r="B1965" t="str">
            <v>Cotovelo de pvc rígido para tubo soldável 50 mm ( 1 1/2 pol)</v>
          </cell>
          <cell r="C1965" t="str">
            <v>UN</v>
          </cell>
          <cell r="D1965">
            <v>1</v>
          </cell>
          <cell r="E1965">
            <v>4.2626999999999997</v>
          </cell>
          <cell r="F1965">
            <v>4.26</v>
          </cell>
        </row>
        <row r="1966">
          <cell r="A1966" t="str">
            <v>001.18.04000</v>
          </cell>
          <cell r="B1966" t="str">
            <v>Cotovelo de pvc rígido para tubo soldável 40 mm ( 1 1/4 pol)</v>
          </cell>
          <cell r="C1966" t="str">
            <v>UN</v>
          </cell>
          <cell r="D1966">
            <v>1</v>
          </cell>
          <cell r="E1966">
            <v>3.9826999999999999</v>
          </cell>
          <cell r="F1966">
            <v>3.98</v>
          </cell>
        </row>
        <row r="1967">
          <cell r="A1967" t="str">
            <v>001.18.04020</v>
          </cell>
          <cell r="B1967" t="str">
            <v>Cotovelo de pvc rígido para tubo soldável 32 mm ( 1 pol)</v>
          </cell>
          <cell r="C1967" t="str">
            <v>UN</v>
          </cell>
          <cell r="D1967">
            <v>1</v>
          </cell>
          <cell r="E1967">
            <v>2.0583999999999998</v>
          </cell>
          <cell r="F1967">
            <v>2.0499999999999998</v>
          </cell>
        </row>
        <row r="1968">
          <cell r="A1968" t="str">
            <v>001.18.04040</v>
          </cell>
          <cell r="B1968" t="str">
            <v>Cotovelo de pvc rígido para tubo soldável 25 mm ( 3/4 pol)</v>
          </cell>
          <cell r="C1968" t="str">
            <v>UN</v>
          </cell>
          <cell r="D1968">
            <v>1</v>
          </cell>
          <cell r="E1968">
            <v>1.5584</v>
          </cell>
          <cell r="F1968">
            <v>1.55</v>
          </cell>
        </row>
        <row r="1969">
          <cell r="A1969" t="str">
            <v>001.18.04060</v>
          </cell>
          <cell r="B1969" t="str">
            <v>Cotovelo de pvc rígido para tubo soldável 20 mm ( 1/2 pol)</v>
          </cell>
          <cell r="C1969" t="str">
            <v>UN</v>
          </cell>
          <cell r="D1969">
            <v>1</v>
          </cell>
          <cell r="E1969">
            <v>1.4583999999999999</v>
          </cell>
          <cell r="F1969">
            <v>1.45</v>
          </cell>
        </row>
        <row r="1970">
          <cell r="A1970" t="str">
            <v>001.18.04080</v>
          </cell>
          <cell r="B1970" t="str">
            <v>Cotovelo 90º com redução de pvc rígido para tubo soldável 40 x 32mm ( 1.1/4 x 1 pol )</v>
          </cell>
          <cell r="C1970" t="str">
            <v>UN</v>
          </cell>
          <cell r="D1970">
            <v>1</v>
          </cell>
          <cell r="E1970">
            <v>3.0527000000000002</v>
          </cell>
          <cell r="F1970">
            <v>3.05</v>
          </cell>
        </row>
        <row r="1971">
          <cell r="A1971" t="str">
            <v>001.18.04100</v>
          </cell>
          <cell r="B1971" t="str">
            <v>Cotovelo 90º com redução de pvc rígido para tubo soldável 32 x 25mm ( 1 x 3/4 pol )</v>
          </cell>
          <cell r="C1971" t="str">
            <v>UN</v>
          </cell>
          <cell r="D1971">
            <v>1</v>
          </cell>
          <cell r="E1971">
            <v>2.4384000000000001</v>
          </cell>
          <cell r="F1971">
            <v>2.4300000000000002</v>
          </cell>
        </row>
        <row r="1972">
          <cell r="A1972" t="str">
            <v>001.18.04120</v>
          </cell>
          <cell r="B1972" t="str">
            <v>Cotovelo 90º com redução de pvc rígido para tubo soldável 25 x 20mm ( 3/4 x 1/2 pol )</v>
          </cell>
          <cell r="C1972" t="str">
            <v>UN</v>
          </cell>
          <cell r="D1972">
            <v>1</v>
          </cell>
          <cell r="E1972">
            <v>2.2183999999999999</v>
          </cell>
          <cell r="F1972">
            <v>2.21</v>
          </cell>
        </row>
        <row r="1973">
          <cell r="A1973" t="str">
            <v>001.18.04140</v>
          </cell>
          <cell r="B1973" t="str">
            <v>Cotovelo 45º de pvc rígido para tubo soldável 50mm ( 1.1/2 pol ).</v>
          </cell>
          <cell r="C1973" t="str">
            <v>UN</v>
          </cell>
          <cell r="D1973">
            <v>1</v>
          </cell>
          <cell r="E1973">
            <v>4.9726999999999997</v>
          </cell>
          <cell r="F1973">
            <v>4.97</v>
          </cell>
        </row>
        <row r="1974">
          <cell r="A1974" t="str">
            <v>001.18.04160</v>
          </cell>
          <cell r="B1974" t="str">
            <v>Cotovelo 45º de pvc rígido para tubo soldável 40 mm (1 1/4 pol)</v>
          </cell>
          <cell r="C1974" t="str">
            <v>UN</v>
          </cell>
          <cell r="D1974">
            <v>1</v>
          </cell>
          <cell r="E1974">
            <v>4.7027000000000001</v>
          </cell>
          <cell r="F1974">
            <v>4.7</v>
          </cell>
        </row>
        <row r="1975">
          <cell r="A1975" t="str">
            <v>001.18.04180</v>
          </cell>
          <cell r="B1975" t="str">
            <v>Cotovelo 45º de pvc rígido para tubo soldável 32 mm ( 1 pol)</v>
          </cell>
          <cell r="C1975" t="str">
            <v>UN</v>
          </cell>
          <cell r="D1975">
            <v>1</v>
          </cell>
          <cell r="E1975">
            <v>2.8184</v>
          </cell>
          <cell r="F1975">
            <v>2.81</v>
          </cell>
        </row>
        <row r="1976">
          <cell r="A1976" t="str">
            <v>001.18.04200</v>
          </cell>
          <cell r="B1976" t="str">
            <v>Cotovelo 45º de pvc rígido para tubo soldável 25 mm ( 3/4 pol)</v>
          </cell>
          <cell r="C1976" t="str">
            <v>UN</v>
          </cell>
          <cell r="D1976">
            <v>1</v>
          </cell>
          <cell r="E1976">
            <v>1.8584000000000001</v>
          </cell>
          <cell r="F1976">
            <v>1.85</v>
          </cell>
        </row>
        <row r="1977">
          <cell r="A1977" t="str">
            <v>001.18.04220</v>
          </cell>
          <cell r="B1977" t="str">
            <v>Cotovelo 45º de pvc rígido para tubo soldável 20 mm ( 1/2 pol)</v>
          </cell>
          <cell r="C1977" t="str">
            <v>UN</v>
          </cell>
          <cell r="D1977">
            <v>1</v>
          </cell>
          <cell r="E1977">
            <v>1.5584</v>
          </cell>
          <cell r="F1977">
            <v>1.55</v>
          </cell>
        </row>
        <row r="1978">
          <cell r="A1978" t="str">
            <v>001.18.04240</v>
          </cell>
          <cell r="B1978" t="str">
            <v>Tee 90º de pvc rígido para tubo soldável 110mm ( 4 pol )</v>
          </cell>
          <cell r="C1978" t="str">
            <v>UN</v>
          </cell>
          <cell r="D1978">
            <v>1</v>
          </cell>
          <cell r="E1978">
            <v>69.135099999999994</v>
          </cell>
          <cell r="F1978">
            <v>69.13</v>
          </cell>
        </row>
        <row r="1979">
          <cell r="A1979" t="str">
            <v>001.18.04260</v>
          </cell>
          <cell r="B1979" t="str">
            <v>Tee 90º de pvc rígido para tubo soldável 85mm ( 3 pol )</v>
          </cell>
          <cell r="C1979" t="str">
            <v>UN</v>
          </cell>
          <cell r="D1979">
            <v>1</v>
          </cell>
          <cell r="E1979">
            <v>34.8611</v>
          </cell>
          <cell r="F1979">
            <v>34.86</v>
          </cell>
        </row>
        <row r="1980">
          <cell r="A1980" t="str">
            <v>001.18.04280</v>
          </cell>
          <cell r="B1980" t="str">
            <v>Tee 90º de pvc rígido para tubo soldável 75mm ( 2 1/2 pol )</v>
          </cell>
          <cell r="C1980" t="str">
            <v>UN</v>
          </cell>
          <cell r="D1980">
            <v>1</v>
          </cell>
          <cell r="E1980">
            <v>26.1111</v>
          </cell>
          <cell r="F1980">
            <v>26.11</v>
          </cell>
        </row>
        <row r="1981">
          <cell r="A1981" t="str">
            <v>001.18.04300</v>
          </cell>
          <cell r="B1981" t="str">
            <v>Tee 90º de pvc rígido para tubo soldável 60mm ( 2 pol )</v>
          </cell>
          <cell r="C1981" t="str">
            <v>UN</v>
          </cell>
          <cell r="D1981">
            <v>1</v>
          </cell>
          <cell r="E1981">
            <v>15.1874</v>
          </cell>
          <cell r="F1981">
            <v>15.18</v>
          </cell>
        </row>
        <row r="1982">
          <cell r="A1982" t="str">
            <v>001.18.04320</v>
          </cell>
          <cell r="B1982" t="str">
            <v>Tee 90º de pvc rígido para tubo soldável 50mm ( 11/2 pol )</v>
          </cell>
          <cell r="C1982" t="str">
            <v>UN</v>
          </cell>
          <cell r="D1982">
            <v>1</v>
          </cell>
          <cell r="E1982">
            <v>5.8373999999999997</v>
          </cell>
          <cell r="F1982">
            <v>5.83</v>
          </cell>
        </row>
        <row r="1983">
          <cell r="A1983" t="str">
            <v>001.18.04340</v>
          </cell>
          <cell r="B1983" t="str">
            <v>Tee 90º de pvc rígido para tubo soldável 40mm ( 11/4 pol )</v>
          </cell>
          <cell r="C1983" t="str">
            <v>UN</v>
          </cell>
          <cell r="D1983">
            <v>1</v>
          </cell>
          <cell r="E1983">
            <v>5.7873999999999999</v>
          </cell>
          <cell r="F1983">
            <v>5.78</v>
          </cell>
        </row>
        <row r="1984">
          <cell r="A1984" t="str">
            <v>001.18.04360</v>
          </cell>
          <cell r="B1984" t="str">
            <v>Tee 90º de pvc rígido para tubo soldável 32mm ( 1 pol )</v>
          </cell>
          <cell r="C1984" t="str">
            <v>UN</v>
          </cell>
          <cell r="D1984">
            <v>1</v>
          </cell>
          <cell r="E1984">
            <v>2.8708</v>
          </cell>
          <cell r="F1984">
            <v>2.87</v>
          </cell>
        </row>
        <row r="1985">
          <cell r="A1985" t="str">
            <v>001.18.04380</v>
          </cell>
          <cell r="B1985" t="str">
            <v>Tee 90º de pvc rígido para tubo soldável 25mm ( 3/4 pol )</v>
          </cell>
          <cell r="C1985" t="str">
            <v>UN</v>
          </cell>
          <cell r="D1985">
            <v>1</v>
          </cell>
          <cell r="E1985">
            <v>1.8508</v>
          </cell>
          <cell r="F1985">
            <v>1.85</v>
          </cell>
        </row>
        <row r="1986">
          <cell r="A1986" t="str">
            <v>001.18.04400</v>
          </cell>
          <cell r="B1986" t="str">
            <v>Tee 90º de pvc rígido para tubo soldável 20mm ( 1/2 pol )</v>
          </cell>
          <cell r="C1986" t="str">
            <v>UN</v>
          </cell>
          <cell r="D1986">
            <v>1</v>
          </cell>
          <cell r="E1986">
            <v>1.6708000000000001</v>
          </cell>
          <cell r="F1986">
            <v>1.67</v>
          </cell>
        </row>
        <row r="1987">
          <cell r="A1987" t="str">
            <v>001.18.04420</v>
          </cell>
          <cell r="B1987" t="str">
            <v>Tee de redução de pvc rígido part tubo soldável 110 x 85mm ( 4 x 3 pol )</v>
          </cell>
          <cell r="C1987" t="str">
            <v>UN</v>
          </cell>
          <cell r="D1987">
            <v>1</v>
          </cell>
          <cell r="E1987">
            <v>52.275100000000002</v>
          </cell>
          <cell r="F1987">
            <v>52.27</v>
          </cell>
        </row>
        <row r="1988">
          <cell r="A1988" t="str">
            <v>001.18.04440</v>
          </cell>
          <cell r="B1988" t="str">
            <v>Tee de redução de pvc rígido para tubo soldável 110 x 75mm ( 4 x 2.1/2 pol )</v>
          </cell>
          <cell r="C1988" t="str">
            <v>UN</v>
          </cell>
          <cell r="D1988">
            <v>1</v>
          </cell>
          <cell r="E1988">
            <v>21.845099999999999</v>
          </cell>
          <cell r="F1988">
            <v>21.84</v>
          </cell>
        </row>
        <row r="1989">
          <cell r="A1989" t="str">
            <v>001.18.04460</v>
          </cell>
          <cell r="B1989" t="str">
            <v>Tee de redução de pvc rígido para tubo soldável 110 x 60mm ( 4 x 2 pol )</v>
          </cell>
          <cell r="C1989" t="str">
            <v>UN</v>
          </cell>
          <cell r="D1989">
            <v>1</v>
          </cell>
          <cell r="E1989">
            <v>52.275100000000002</v>
          </cell>
          <cell r="F1989">
            <v>52.27</v>
          </cell>
        </row>
        <row r="1990">
          <cell r="A1990" t="str">
            <v>001.18.04480</v>
          </cell>
          <cell r="B1990" t="str">
            <v>Tee de redução de pvc rígido para tubo soldável 85 x 75mm ( 3 x 2.1/2 pol )</v>
          </cell>
          <cell r="C1990" t="str">
            <v>UN</v>
          </cell>
          <cell r="D1990">
            <v>1</v>
          </cell>
          <cell r="E1990">
            <v>29.891100000000002</v>
          </cell>
          <cell r="F1990">
            <v>29.89</v>
          </cell>
        </row>
        <row r="1991">
          <cell r="A1991" t="str">
            <v>001.18.04500</v>
          </cell>
          <cell r="B1991" t="str">
            <v>Tee de redução de pvc rígido para tubo soldável 85 x 60mm ( 3 x 2 pol )</v>
          </cell>
          <cell r="C1991" t="str">
            <v>UN</v>
          </cell>
          <cell r="D1991">
            <v>1</v>
          </cell>
          <cell r="E1991">
            <v>29.891100000000002</v>
          </cell>
          <cell r="F1991">
            <v>29.89</v>
          </cell>
        </row>
        <row r="1992">
          <cell r="A1992" t="str">
            <v>001.18.04520</v>
          </cell>
          <cell r="B1992" t="str">
            <v>Tee de redução de pvc rígido para tubo soldável 75 x 60mm ( 2.1/2 x 2 pol )</v>
          </cell>
          <cell r="C1992" t="str">
            <v>UN</v>
          </cell>
          <cell r="D1992">
            <v>1</v>
          </cell>
          <cell r="E1992">
            <v>23.3811</v>
          </cell>
          <cell r="F1992">
            <v>23.38</v>
          </cell>
        </row>
        <row r="1993">
          <cell r="A1993" t="str">
            <v>001.18.04540</v>
          </cell>
          <cell r="B1993" t="str">
            <v>Tee de redução de pvc rígido para tubo soldável 75 x 50mm ( 2.1/2 x 1.1/2 pol )</v>
          </cell>
          <cell r="C1993" t="str">
            <v>UN</v>
          </cell>
          <cell r="D1993">
            <v>1</v>
          </cell>
          <cell r="E1993">
            <v>23.391100000000002</v>
          </cell>
          <cell r="F1993">
            <v>23.39</v>
          </cell>
        </row>
        <row r="1994">
          <cell r="A1994" t="str">
            <v>001.18.04560</v>
          </cell>
          <cell r="B1994" t="str">
            <v>Tee de redução de pvc rígido para tubo soldável 50 x 40mm ( 1.1/2 x 1.1/4 pol )</v>
          </cell>
          <cell r="C1994" t="str">
            <v>UN</v>
          </cell>
          <cell r="D1994">
            <v>1</v>
          </cell>
          <cell r="E1994">
            <v>9.1974</v>
          </cell>
          <cell r="F1994">
            <v>9.19</v>
          </cell>
        </row>
        <row r="1995">
          <cell r="A1995" t="str">
            <v>001.18.04580</v>
          </cell>
          <cell r="B1995" t="str">
            <v>Tee de redução de pvc rígido para tubo soldável 50 x 32mm ( 1.1/2 x 1 pol )</v>
          </cell>
          <cell r="C1995" t="str">
            <v>UN</v>
          </cell>
          <cell r="D1995">
            <v>1</v>
          </cell>
          <cell r="E1995">
            <v>7.8174000000000001</v>
          </cell>
          <cell r="F1995">
            <v>7.81</v>
          </cell>
        </row>
        <row r="1996">
          <cell r="A1996" t="str">
            <v>001.18.04600</v>
          </cell>
          <cell r="B1996" t="str">
            <v>Tee de redução de pvc rígido para tubo soldável 50 x 25mm (1.1/2 x 3/4 pol )</v>
          </cell>
          <cell r="C1996" t="str">
            <v>UN</v>
          </cell>
          <cell r="D1996">
            <v>1</v>
          </cell>
          <cell r="E1996">
            <v>5.8373999999999997</v>
          </cell>
          <cell r="F1996">
            <v>5.83</v>
          </cell>
        </row>
        <row r="1997">
          <cell r="A1997" t="str">
            <v>001.18.04620</v>
          </cell>
          <cell r="B1997" t="str">
            <v>Tee de redução de pvc rígido para tubo soldável 50 x 20mm (1.1/2 x 1/2 pol )</v>
          </cell>
          <cell r="C1997" t="str">
            <v>UN</v>
          </cell>
          <cell r="D1997">
            <v>1</v>
          </cell>
          <cell r="E1997">
            <v>6.2774000000000001</v>
          </cell>
          <cell r="F1997">
            <v>6.27</v>
          </cell>
        </row>
        <row r="1998">
          <cell r="A1998" t="str">
            <v>001.18.04640</v>
          </cell>
          <cell r="B1998" t="str">
            <v>Tee de redução de pvc rígido para tubo soldável 40 x 32mm ( 1.1/4 x 1 pol )</v>
          </cell>
          <cell r="C1998" t="str">
            <v>UN</v>
          </cell>
          <cell r="D1998">
            <v>1</v>
          </cell>
          <cell r="E1998">
            <v>5.5674000000000001</v>
          </cell>
          <cell r="F1998">
            <v>5.56</v>
          </cell>
        </row>
        <row r="1999">
          <cell r="A1999" t="str">
            <v>001.18.04660</v>
          </cell>
          <cell r="B1999" t="str">
            <v>Tee de redução de pvc rígido para tubo soldável 32 x 25mm ( 1 x 3/4 pol )</v>
          </cell>
          <cell r="C1999" t="str">
            <v>UN</v>
          </cell>
          <cell r="D1999">
            <v>1</v>
          </cell>
          <cell r="E1999">
            <v>4.1908000000000003</v>
          </cell>
          <cell r="F1999">
            <v>4.1900000000000004</v>
          </cell>
        </row>
        <row r="2000">
          <cell r="A2000" t="str">
            <v>001.18.04680</v>
          </cell>
          <cell r="B2000" t="str">
            <v>Tee de redução de pvc rígido para tubo soldável 25 x 20mm ( 3/4 x 1/2 pol )</v>
          </cell>
          <cell r="C2000" t="str">
            <v>UN</v>
          </cell>
          <cell r="D2000">
            <v>1</v>
          </cell>
          <cell r="E2000">
            <v>2.5908000000000002</v>
          </cell>
          <cell r="F2000">
            <v>2.59</v>
          </cell>
        </row>
        <row r="2001">
          <cell r="A2001" t="str">
            <v>001.18.04700</v>
          </cell>
          <cell r="B2001" t="str">
            <v>Bucha de redução de pvc rígido para tubo soldável 110 x 85mm ( 4 x 3 pol )</v>
          </cell>
          <cell r="C2001" t="str">
            <v>UN</v>
          </cell>
          <cell r="D2001">
            <v>1</v>
          </cell>
          <cell r="E2001">
            <v>22.781099999999999</v>
          </cell>
          <cell r="F2001">
            <v>22.78</v>
          </cell>
        </row>
        <row r="2002">
          <cell r="A2002" t="str">
            <v>001.18.04720</v>
          </cell>
          <cell r="B2002" t="str">
            <v>Bucha de redução de pvc rígido para tubo soldável 85 x 75mm ( 3 x 2.1/2 pol )</v>
          </cell>
          <cell r="C2002" t="str">
            <v>UN</v>
          </cell>
          <cell r="D2002">
            <v>1</v>
          </cell>
          <cell r="E2002">
            <v>9.3867999999999991</v>
          </cell>
          <cell r="F2002">
            <v>9.3800000000000008</v>
          </cell>
        </row>
        <row r="2003">
          <cell r="A2003" t="str">
            <v>001.18.04740</v>
          </cell>
          <cell r="B2003" t="str">
            <v>Bucha de redução de pvc rígido para tubo soldável 75 x 60mm (2.1/2 x 2 pol )</v>
          </cell>
          <cell r="C2003" t="str">
            <v>UN</v>
          </cell>
          <cell r="D2003">
            <v>1</v>
          </cell>
          <cell r="E2003">
            <v>7.8468</v>
          </cell>
          <cell r="F2003">
            <v>7.84</v>
          </cell>
        </row>
        <row r="2004">
          <cell r="A2004" t="str">
            <v>001.18.04760</v>
          </cell>
          <cell r="B2004" t="str">
            <v>Bucha de redução de pvc rígido para tubo soldável 60 x 50mm ( 2 x 1.1/2 pol )</v>
          </cell>
          <cell r="C2004" t="str">
            <v>UN</v>
          </cell>
          <cell r="D2004">
            <v>1</v>
          </cell>
          <cell r="E2004">
            <v>7.3426999999999998</v>
          </cell>
          <cell r="F2004">
            <v>7.34</v>
          </cell>
        </row>
        <row r="2005">
          <cell r="A2005" t="str">
            <v>001.18.04780</v>
          </cell>
          <cell r="B2005" t="str">
            <v>Bucha de redução de pvc rígido para tubo soldável 50 x 40mm ( 1.1/2 x 1/1/4 pol )</v>
          </cell>
          <cell r="C2005" t="str">
            <v>UN</v>
          </cell>
          <cell r="D2005">
            <v>1</v>
          </cell>
          <cell r="E2005">
            <v>3.4927000000000001</v>
          </cell>
          <cell r="F2005">
            <v>3.49</v>
          </cell>
        </row>
        <row r="2006">
          <cell r="A2006" t="str">
            <v>001.18.04800</v>
          </cell>
          <cell r="B2006" t="str">
            <v>Bucha de redução de pvc rígido para tubo soldável 40 x 32mm ( 1.1/4 x 1 pol )</v>
          </cell>
          <cell r="C2006" t="str">
            <v>UN</v>
          </cell>
          <cell r="D2006">
            <v>1</v>
          </cell>
          <cell r="E2006">
            <v>2.7427000000000001</v>
          </cell>
          <cell r="F2006">
            <v>2.74</v>
          </cell>
        </row>
        <row r="2007">
          <cell r="A2007" t="str">
            <v>001.18.04820</v>
          </cell>
          <cell r="B2007" t="str">
            <v>Bucha de redução de pvc rígido para tubo soldável 32 x 25mm ( 1 x 3/4 pol )</v>
          </cell>
          <cell r="C2007" t="str">
            <v>UN</v>
          </cell>
          <cell r="D2007">
            <v>1</v>
          </cell>
          <cell r="E2007">
            <v>1.5584</v>
          </cell>
          <cell r="F2007">
            <v>1.55</v>
          </cell>
        </row>
        <row r="2008">
          <cell r="A2008" t="str">
            <v>001.18.04840</v>
          </cell>
          <cell r="B2008" t="str">
            <v>Bucha de redução de pvc rígido para tubo soldável 25 x 20mm ( 3/4 x 1/2 pol )</v>
          </cell>
          <cell r="C2008" t="str">
            <v>UN</v>
          </cell>
          <cell r="D2008">
            <v>1</v>
          </cell>
          <cell r="E2008">
            <v>1.5284</v>
          </cell>
          <cell r="F2008">
            <v>1.52</v>
          </cell>
        </row>
        <row r="2009">
          <cell r="A2009" t="str">
            <v>001.18.04860</v>
          </cell>
          <cell r="B2009" t="str">
            <v>União de pvc rígido para tubo soldável 110mm ( 4 pol )</v>
          </cell>
          <cell r="C2009" t="str">
            <v>UN</v>
          </cell>
          <cell r="D2009">
            <v>1</v>
          </cell>
          <cell r="E2009">
            <v>106.5951</v>
          </cell>
          <cell r="F2009">
            <v>106.59</v>
          </cell>
        </row>
        <row r="2010">
          <cell r="A2010" t="str">
            <v>001.18.04880</v>
          </cell>
          <cell r="B2010" t="str">
            <v>União de pvc rígido para tubo soldável 85mm ( 3 pol )</v>
          </cell>
          <cell r="C2010" t="str">
            <v>UN</v>
          </cell>
          <cell r="D2010">
            <v>1</v>
          </cell>
          <cell r="E2010">
            <v>82.971100000000007</v>
          </cell>
          <cell r="F2010">
            <v>82.97</v>
          </cell>
        </row>
        <row r="2011">
          <cell r="A2011" t="str">
            <v>001.18.04900</v>
          </cell>
          <cell r="B2011" t="str">
            <v>União de pvc rígido para tubo soldável 75mm ( 2 1/2 pol )</v>
          </cell>
          <cell r="C2011" t="str">
            <v>UN</v>
          </cell>
          <cell r="D2011">
            <v>1</v>
          </cell>
          <cell r="E2011">
            <v>75.561099999999996</v>
          </cell>
          <cell r="F2011">
            <v>75.56</v>
          </cell>
        </row>
        <row r="2012">
          <cell r="A2012" t="str">
            <v>001.18.04920</v>
          </cell>
          <cell r="B2012" t="str">
            <v>União de pvc rígido para tubo soldável 60mm ( 2 pol )</v>
          </cell>
          <cell r="C2012" t="str">
            <v>UN</v>
          </cell>
          <cell r="D2012">
            <v>1</v>
          </cell>
          <cell r="E2012">
            <v>26.517399999999999</v>
          </cell>
          <cell r="F2012">
            <v>26.51</v>
          </cell>
        </row>
        <row r="2013">
          <cell r="A2013" t="str">
            <v>001.18.04940</v>
          </cell>
          <cell r="B2013" t="str">
            <v>União de pvc rígido para tubo soldável 50mm ( 1 1/2 pol )</v>
          </cell>
          <cell r="C2013" t="str">
            <v>UN</v>
          </cell>
          <cell r="D2013">
            <v>1</v>
          </cell>
          <cell r="E2013">
            <v>13.817399999999999</v>
          </cell>
          <cell r="F2013">
            <v>13.81</v>
          </cell>
        </row>
        <row r="2014">
          <cell r="A2014" t="str">
            <v>001.18.04960</v>
          </cell>
          <cell r="B2014" t="str">
            <v>União de pvc rígido para tubo soldável 40mm ( 1 1/4 pol )</v>
          </cell>
          <cell r="C2014" t="str">
            <v>UN</v>
          </cell>
          <cell r="D2014">
            <v>1</v>
          </cell>
          <cell r="E2014">
            <v>14.2874</v>
          </cell>
          <cell r="F2014">
            <v>14.28</v>
          </cell>
        </row>
        <row r="2015">
          <cell r="A2015" t="str">
            <v>001.18.04980</v>
          </cell>
          <cell r="B2015" t="str">
            <v>União de pvc rígido para tubo soldável 32mm ( 1 pol )</v>
          </cell>
          <cell r="C2015" t="str">
            <v>UN</v>
          </cell>
          <cell r="D2015">
            <v>1</v>
          </cell>
          <cell r="E2015">
            <v>7.1007999999999996</v>
          </cell>
          <cell r="F2015">
            <v>7.1</v>
          </cell>
        </row>
        <row r="2016">
          <cell r="A2016" t="str">
            <v>001.18.05000</v>
          </cell>
          <cell r="B2016" t="str">
            <v>União de pvc rígido para tubo soldável 25mm ( 3/4 pol )</v>
          </cell>
          <cell r="C2016" t="str">
            <v>UN</v>
          </cell>
          <cell r="D2016">
            <v>1</v>
          </cell>
          <cell r="E2016">
            <v>4.0608000000000004</v>
          </cell>
          <cell r="F2016">
            <v>4.0599999999999996</v>
          </cell>
        </row>
        <row r="2017">
          <cell r="A2017" t="str">
            <v>001.18.05020</v>
          </cell>
          <cell r="B2017" t="str">
            <v>União de pvc rígido para tubo soldável 20mm ( 1/2 pol )</v>
          </cell>
          <cell r="C2017" t="str">
            <v>UN</v>
          </cell>
          <cell r="D2017">
            <v>1</v>
          </cell>
          <cell r="E2017">
            <v>3.8008000000000002</v>
          </cell>
          <cell r="F2017">
            <v>3.8</v>
          </cell>
        </row>
        <row r="2018">
          <cell r="A2018" t="str">
            <v>001.18.05040</v>
          </cell>
          <cell r="B2018" t="str">
            <v>Redução pvc soldável de pvc rígido para tubo soldável 110mm x 85mm (4 x 3 pol)</v>
          </cell>
          <cell r="C2018" t="str">
            <v>UN</v>
          </cell>
          <cell r="D2018">
            <v>1</v>
          </cell>
          <cell r="E2018">
            <v>23.161100000000001</v>
          </cell>
          <cell r="F2018">
            <v>23.16</v>
          </cell>
        </row>
        <row r="2019">
          <cell r="A2019" t="str">
            <v>001.18.05060</v>
          </cell>
          <cell r="B2019" t="str">
            <v>Reduçao pvc soldável de pvc rígido para tubo soldável 110mm x 75mm (4 x 2.5 pol)</v>
          </cell>
          <cell r="C2019" t="str">
            <v>UN</v>
          </cell>
          <cell r="D2019">
            <v>1</v>
          </cell>
          <cell r="E2019">
            <v>21.181100000000001</v>
          </cell>
          <cell r="F2019">
            <v>21.18</v>
          </cell>
        </row>
        <row r="2020">
          <cell r="A2020" t="str">
            <v>001.18.05080</v>
          </cell>
          <cell r="B2020" t="str">
            <v>Redução pvc soldável de pvc rígido para tubo soldável 110mm x60mm (4 x 2 pol)</v>
          </cell>
          <cell r="C2020" t="str">
            <v>UN</v>
          </cell>
          <cell r="D2020">
            <v>1</v>
          </cell>
          <cell r="E2020">
            <v>20.301100000000002</v>
          </cell>
          <cell r="F2020">
            <v>20.3</v>
          </cell>
        </row>
        <row r="2021">
          <cell r="A2021" t="str">
            <v>001.18.05100</v>
          </cell>
          <cell r="B2021" t="str">
            <v>Redução pvc soldável de pvc rígido para tubo soldável 85mm x 75mm (3 x 2.5 pol)</v>
          </cell>
          <cell r="C2021" t="str">
            <v>UN</v>
          </cell>
          <cell r="D2021">
            <v>1</v>
          </cell>
          <cell r="E2021">
            <v>13.2568</v>
          </cell>
          <cell r="F2021">
            <v>13.25</v>
          </cell>
        </row>
        <row r="2022">
          <cell r="A2022" t="str">
            <v>001.18.05120</v>
          </cell>
          <cell r="B2022" t="str">
            <v>Redução pvc soldável de pvc rígido para tubo soldável 85mm x 60mm (3 x 2 pol)</v>
          </cell>
          <cell r="C2022" t="str">
            <v>UN</v>
          </cell>
          <cell r="D2022">
            <v>1</v>
          </cell>
          <cell r="E2022">
            <v>12.2768</v>
          </cell>
          <cell r="F2022">
            <v>12.27</v>
          </cell>
        </row>
        <row r="2023">
          <cell r="A2023" t="str">
            <v>001.18.05140</v>
          </cell>
          <cell r="B2023" t="str">
            <v>Redução pvc soldável de pvc rígido para tubo soldável 75mm x 60mm (2.5 x 2 pol)</v>
          </cell>
          <cell r="C2023" t="str">
            <v>UN</v>
          </cell>
          <cell r="D2023">
            <v>1</v>
          </cell>
          <cell r="E2023">
            <v>9.6668000000000003</v>
          </cell>
          <cell r="F2023">
            <v>9.66</v>
          </cell>
        </row>
        <row r="2024">
          <cell r="A2024" t="str">
            <v>001.18.05160</v>
          </cell>
          <cell r="B2024" t="str">
            <v>Redução pvc soldável de pvc rígido para tubo soldável 60mm x 50mm (2 x 1.5 pol)</v>
          </cell>
          <cell r="C2024" t="str">
            <v>UN</v>
          </cell>
          <cell r="D2024">
            <v>1</v>
          </cell>
          <cell r="E2024">
            <v>5.0827</v>
          </cell>
          <cell r="F2024">
            <v>5.08</v>
          </cell>
        </row>
        <row r="2025">
          <cell r="A2025" t="str">
            <v>001.18.05180</v>
          </cell>
          <cell r="B2025" t="str">
            <v>Redução pvc soldável de pvc rígido para tubo soldável 40mm x 32mm (1 1/4 x 1 pol)</v>
          </cell>
          <cell r="C2025" t="str">
            <v>UN</v>
          </cell>
          <cell r="D2025">
            <v>1</v>
          </cell>
          <cell r="E2025">
            <v>7.9767999999999999</v>
          </cell>
          <cell r="F2025">
            <v>7.97</v>
          </cell>
        </row>
        <row r="2026">
          <cell r="A2026" t="str">
            <v>001.18.05200</v>
          </cell>
          <cell r="B2026" t="str">
            <v>Redução pvc soldável de pvc rígido para tubo soldável 32mm x 25mm (1 x 3/4 pol)</v>
          </cell>
          <cell r="C2026" t="str">
            <v>UN</v>
          </cell>
          <cell r="D2026">
            <v>1</v>
          </cell>
          <cell r="E2026">
            <v>2.2383999999999999</v>
          </cell>
          <cell r="F2026">
            <v>2.23</v>
          </cell>
        </row>
        <row r="2027">
          <cell r="A2027" t="str">
            <v>001.18.05220</v>
          </cell>
          <cell r="B2027" t="str">
            <v>Redução pvc soldável de pvc rígido para tubo soldável 25mm x 20mm (3/4 x 1/2 pol)</v>
          </cell>
          <cell r="C2027" t="str">
            <v>UN</v>
          </cell>
          <cell r="D2027">
            <v>1</v>
          </cell>
          <cell r="E2027">
            <v>1.6783999999999999</v>
          </cell>
          <cell r="F2027">
            <v>1.67</v>
          </cell>
        </row>
        <row r="2028">
          <cell r="A2028" t="str">
            <v>001.18.05240</v>
          </cell>
          <cell r="B2028" t="str">
            <v>Adaptador soldável com bolsa e rosca para registro de pvc rígido para tubo soldável 110m x 4 pol</v>
          </cell>
          <cell r="C2028" t="str">
            <v>UN</v>
          </cell>
          <cell r="D2028">
            <v>1</v>
          </cell>
          <cell r="E2028">
            <v>24.191099999999999</v>
          </cell>
          <cell r="F2028">
            <v>24.19</v>
          </cell>
        </row>
        <row r="2029">
          <cell r="A2029" t="str">
            <v>001.18.05260</v>
          </cell>
          <cell r="B2029" t="str">
            <v>Adaptador soldável com bolsa e rosca para registro de pvc rígido para tubo soldável 85mm x 3 pol</v>
          </cell>
          <cell r="C2029" t="str">
            <v>UN</v>
          </cell>
          <cell r="D2029">
            <v>1</v>
          </cell>
          <cell r="E2029">
            <v>14.4468</v>
          </cell>
          <cell r="F2029">
            <v>14.44</v>
          </cell>
        </row>
        <row r="2030">
          <cell r="A2030" t="str">
            <v>001.18.05280</v>
          </cell>
          <cell r="B2030" t="str">
            <v>Adaptador soldável com bolsa e rosca para registro de pvc rígido para tubo soldável 75mm x 2.5 pol</v>
          </cell>
          <cell r="C2030" t="str">
            <v>UN</v>
          </cell>
          <cell r="D2030">
            <v>1</v>
          </cell>
          <cell r="E2030">
            <v>10.4268</v>
          </cell>
          <cell r="F2030">
            <v>10.42</v>
          </cell>
        </row>
        <row r="2031">
          <cell r="A2031" t="str">
            <v>001.18.05300</v>
          </cell>
          <cell r="B2031" t="str">
            <v>Adaptador soldável com bolsa e rosca para registro de pvc rígido para tubo soldável 60mm x 2 pol</v>
          </cell>
          <cell r="C2031" t="str">
            <v>UN</v>
          </cell>
          <cell r="D2031">
            <v>1</v>
          </cell>
          <cell r="E2031">
            <v>6.4027000000000003</v>
          </cell>
          <cell r="F2031">
            <v>6.4</v>
          </cell>
        </row>
        <row r="2032">
          <cell r="A2032" t="str">
            <v>001.18.05320</v>
          </cell>
          <cell r="B2032" t="str">
            <v>Adaptador soldável com bolsa e rosca para registro de pvc rígido para tubo soldável 50mm x 1.5 pol</v>
          </cell>
          <cell r="C2032" t="str">
            <v>UN</v>
          </cell>
          <cell r="D2032">
            <v>1</v>
          </cell>
          <cell r="E2032">
            <v>3.4426999999999999</v>
          </cell>
          <cell r="F2032">
            <v>3.44</v>
          </cell>
        </row>
        <row r="2033">
          <cell r="A2033" t="str">
            <v>001.18.05340</v>
          </cell>
          <cell r="B2033" t="str">
            <v>Adaptador soldável com bolsa e rosca para registro de pvc rígido para tubo soldável 50mm x 1.1/4 pol</v>
          </cell>
          <cell r="C2033" t="str">
            <v>UN</v>
          </cell>
          <cell r="D2033">
            <v>1</v>
          </cell>
          <cell r="E2033">
            <v>3.3826999999999998</v>
          </cell>
          <cell r="F2033">
            <v>3.38</v>
          </cell>
        </row>
        <row r="2034">
          <cell r="A2034" t="str">
            <v>001.18.05360</v>
          </cell>
          <cell r="B2034" t="str">
            <v>Adaptador soldável com bolsa e rosca para registro de pvc rígido para tubo soldável 40mm x 1.5 pol.</v>
          </cell>
          <cell r="C2034" t="str">
            <v>UN</v>
          </cell>
          <cell r="D2034">
            <v>1</v>
          </cell>
          <cell r="E2034">
            <v>4.3183999999999996</v>
          </cell>
          <cell r="F2034">
            <v>4.3099999999999996</v>
          </cell>
        </row>
        <row r="2035">
          <cell r="A2035" t="str">
            <v>001.18.05380</v>
          </cell>
          <cell r="B2035" t="str">
            <v>Adaptador soldável com bolsa e rosca para registro de pvc rígido para tubo soldável 40mm x 1.1/4 pol</v>
          </cell>
          <cell r="C2035" t="str">
            <v>UN</v>
          </cell>
          <cell r="D2035">
            <v>1</v>
          </cell>
          <cell r="E2035">
            <v>2.7684000000000002</v>
          </cell>
          <cell r="F2035">
            <v>2.76</v>
          </cell>
        </row>
        <row r="2036">
          <cell r="A2036" t="str">
            <v>001.18.05400</v>
          </cell>
          <cell r="B2036" t="str">
            <v>Adaptador soldável com bolsa e rosca para registro de pvc rígido para tubo soldável 32mm x 1 pol</v>
          </cell>
          <cell r="C2036" t="str">
            <v>UN</v>
          </cell>
          <cell r="D2036">
            <v>1</v>
          </cell>
          <cell r="E2036">
            <v>1.9383999999999999</v>
          </cell>
          <cell r="F2036">
            <v>1.93</v>
          </cell>
        </row>
        <row r="2037">
          <cell r="A2037" t="str">
            <v>001.18.05420</v>
          </cell>
          <cell r="B2037" t="str">
            <v>Adaptador soldável com bolsa e rosca para registro de pvc rígido para tubo soldável 25mm x 3/4 pol</v>
          </cell>
          <cell r="C2037" t="str">
            <v>UN</v>
          </cell>
          <cell r="D2037">
            <v>1</v>
          </cell>
          <cell r="E2037">
            <v>1.5184</v>
          </cell>
          <cell r="F2037">
            <v>1.51</v>
          </cell>
        </row>
        <row r="2038">
          <cell r="A2038" t="str">
            <v>001.18.05440</v>
          </cell>
          <cell r="B2038" t="str">
            <v>Adaptador soldável com bolsa e rosca para registro de pvc rígido para tubo soldável 20mm x 1/2 pol</v>
          </cell>
          <cell r="C2038" t="str">
            <v>UN</v>
          </cell>
          <cell r="D2038">
            <v>1</v>
          </cell>
          <cell r="E2038">
            <v>1.4583999999999999</v>
          </cell>
          <cell r="F2038">
            <v>1.45</v>
          </cell>
        </row>
        <row r="2039">
          <cell r="A2039" t="str">
            <v>001.18.05460</v>
          </cell>
          <cell r="B2039" t="str">
            <v>Adaptador soldável com flanges de pvc rígido para tubo soldável para caixa de água 110mm x 4 pol</v>
          </cell>
          <cell r="C2039" t="str">
            <v>UN</v>
          </cell>
          <cell r="D2039">
            <v>1</v>
          </cell>
          <cell r="E2039">
            <v>152.85509999999999</v>
          </cell>
          <cell r="F2039">
            <v>152.85</v>
          </cell>
        </row>
        <row r="2040">
          <cell r="A2040" t="str">
            <v>001.18.05480</v>
          </cell>
          <cell r="B2040" t="str">
            <v>Adaptador soldável com flanges de pvc rígido para tubo soldável para caixa de água  85mm x 3 pol</v>
          </cell>
          <cell r="C2040" t="str">
            <v>UN</v>
          </cell>
          <cell r="D2040">
            <v>1</v>
          </cell>
          <cell r="E2040">
            <v>99.7119</v>
          </cell>
          <cell r="F2040">
            <v>99.71</v>
          </cell>
        </row>
        <row r="2041">
          <cell r="A2041" t="str">
            <v>001.18.05500</v>
          </cell>
          <cell r="B2041" t="str">
            <v>Adaptador soldável com flantes de pvc rígido para tubo soldável para caixa de água 75mm x 2.5 pol</v>
          </cell>
          <cell r="C2041" t="str">
            <v>UN</v>
          </cell>
          <cell r="D2041">
            <v>1</v>
          </cell>
          <cell r="E2041">
            <v>77.7119</v>
          </cell>
          <cell r="F2041">
            <v>77.709999999999994</v>
          </cell>
        </row>
        <row r="2042">
          <cell r="A2042" t="str">
            <v>001.18.05520</v>
          </cell>
          <cell r="B2042" t="str">
            <v>Adaptador soldável com flanges de pvc rígido para tubo soldável para caixa de água 60mm x 2 pol</v>
          </cell>
          <cell r="C2042" t="str">
            <v>UN</v>
          </cell>
          <cell r="D2042">
            <v>1</v>
          </cell>
          <cell r="E2042">
            <v>26.241299999999999</v>
          </cell>
          <cell r="F2042">
            <v>26.24</v>
          </cell>
        </row>
        <row r="2043">
          <cell r="A2043" t="str">
            <v>001.18.05540</v>
          </cell>
          <cell r="B2043" t="str">
            <v>Adaptador soldável com flanges de pvc rígido para tubo soldável para caixa de água 50mm x 1.5 pol</v>
          </cell>
          <cell r="C2043" t="str">
            <v>UN</v>
          </cell>
          <cell r="D2043">
            <v>1</v>
          </cell>
          <cell r="E2043">
            <v>20.031300000000002</v>
          </cell>
          <cell r="F2043">
            <v>20.03</v>
          </cell>
        </row>
        <row r="2044">
          <cell r="A2044" t="str">
            <v>001.18.05560</v>
          </cell>
          <cell r="B2044" t="str">
            <v>Adaptador soldável com flanges de pvc rígido para tubo soldável para caixa de água 40mm x 1.1/4 pol</v>
          </cell>
          <cell r="C2044" t="str">
            <v>UN</v>
          </cell>
          <cell r="D2044">
            <v>1</v>
          </cell>
          <cell r="E2044">
            <v>19.151299999999999</v>
          </cell>
          <cell r="F2044">
            <v>19.149999999999999</v>
          </cell>
        </row>
        <row r="2045">
          <cell r="A2045" t="str">
            <v>001.18.05580</v>
          </cell>
          <cell r="B2045" t="str">
            <v>Adaptador soldável com flanges de pvc rígido para tubo soldável para caixa de água 32mm x 1 pol</v>
          </cell>
          <cell r="C2045" t="str">
            <v>UN</v>
          </cell>
          <cell r="D2045">
            <v>1</v>
          </cell>
          <cell r="E2045">
            <v>14.2178</v>
          </cell>
          <cell r="F2045">
            <v>14.21</v>
          </cell>
        </row>
        <row r="2046">
          <cell r="A2046" t="str">
            <v>001.18.05600</v>
          </cell>
          <cell r="B2046" t="str">
            <v>Adaptador soldável com flanges de pvc rígido para tubo soldável para caixa de água 25mm x 3/4</v>
          </cell>
          <cell r="C2046" t="str">
            <v>UN</v>
          </cell>
          <cell r="D2046">
            <v>1</v>
          </cell>
          <cell r="E2046">
            <v>10.527799999999999</v>
          </cell>
          <cell r="F2046">
            <v>10.52</v>
          </cell>
        </row>
        <row r="2047">
          <cell r="A2047" t="str">
            <v>001.18.05620</v>
          </cell>
          <cell r="B2047" t="str">
            <v>Adaptador soldável com flanges de pvc rígido para tubo soldável para caixa de água 20mm x 1/2 pol</v>
          </cell>
          <cell r="C2047" t="str">
            <v>UN</v>
          </cell>
          <cell r="D2047">
            <v>1</v>
          </cell>
          <cell r="E2047">
            <v>8.9377999999999993</v>
          </cell>
          <cell r="F2047">
            <v>8.93</v>
          </cell>
        </row>
        <row r="2048">
          <cell r="A2048" t="str">
            <v>001.18.05640</v>
          </cell>
          <cell r="B2048" t="str">
            <v>Bucha de redução longa de pvc rígido para tubo soldável 110 x 75 mm ( 4 x 2.1/2 pol)</v>
          </cell>
          <cell r="C2048" t="str">
            <v>UN</v>
          </cell>
          <cell r="D2048">
            <v>1</v>
          </cell>
          <cell r="E2048">
            <v>22.781099999999999</v>
          </cell>
          <cell r="F2048">
            <v>22.78</v>
          </cell>
        </row>
        <row r="2049">
          <cell r="A2049" t="str">
            <v>001.18.05660</v>
          </cell>
          <cell r="B2049" t="str">
            <v>Bucha de redução longa de pvc rígido para tubo soldável 110 x 60 mm ( 4 x 2 pol)</v>
          </cell>
          <cell r="C2049" t="str">
            <v>UN</v>
          </cell>
          <cell r="D2049">
            <v>1</v>
          </cell>
          <cell r="E2049">
            <v>13.7811</v>
          </cell>
          <cell r="F2049">
            <v>13.78</v>
          </cell>
        </row>
        <row r="2050">
          <cell r="A2050" t="str">
            <v>001.18.05680</v>
          </cell>
          <cell r="B2050" t="str">
            <v>Bucha de redução longa de pvc rígido para tubo soldável 85 x 60 mm (3 x 2 pol)</v>
          </cell>
          <cell r="C2050" t="str">
            <v>UN</v>
          </cell>
          <cell r="D2050">
            <v>1</v>
          </cell>
          <cell r="E2050">
            <v>7.3167999999999997</v>
          </cell>
          <cell r="F2050">
            <v>7.31</v>
          </cell>
        </row>
        <row r="2051">
          <cell r="A2051" t="str">
            <v>001.18.05700</v>
          </cell>
          <cell r="B2051" t="str">
            <v>Bucha de redução longa de pvc rígido para tubo soldável 75 x 50 mm ( 2.1/2 x 1.1/2 pol)</v>
          </cell>
          <cell r="C2051" t="str">
            <v>UN</v>
          </cell>
          <cell r="D2051">
            <v>1</v>
          </cell>
          <cell r="E2051">
            <v>6.9268000000000001</v>
          </cell>
          <cell r="F2051">
            <v>6.92</v>
          </cell>
        </row>
        <row r="2052">
          <cell r="A2052" t="str">
            <v>001.18.05720</v>
          </cell>
          <cell r="B2052" t="str">
            <v>Bucha de redução longa de pvc rígido para tubo soldável 60 x 50 mm (2 x 1.1/2 pol)</v>
          </cell>
          <cell r="C2052" t="str">
            <v>UN</v>
          </cell>
          <cell r="D2052">
            <v>1</v>
          </cell>
          <cell r="E2052">
            <v>5.9827000000000004</v>
          </cell>
          <cell r="F2052">
            <v>5.98</v>
          </cell>
        </row>
        <row r="2053">
          <cell r="A2053" t="str">
            <v>001.18.05740</v>
          </cell>
          <cell r="B2053" t="str">
            <v>Bucha de redução longa de pvc rígido para tubo soldável 60 x 40 mm (2 x 1.1/4 pol)</v>
          </cell>
          <cell r="C2053" t="str">
            <v>UN</v>
          </cell>
          <cell r="D2053">
            <v>1</v>
          </cell>
          <cell r="E2053">
            <v>4.8677000000000001</v>
          </cell>
          <cell r="F2053">
            <v>4.8600000000000003</v>
          </cell>
        </row>
        <row r="2054">
          <cell r="A2054" t="str">
            <v>001.18.05760</v>
          </cell>
          <cell r="B2054" t="str">
            <v>Bucha de redução longa de pvc rígido para tubo soldável 60 x 32 mm (2 x 1 pol)</v>
          </cell>
          <cell r="C2054" t="str">
            <v>UN</v>
          </cell>
          <cell r="D2054">
            <v>1</v>
          </cell>
          <cell r="E2054">
            <v>5.6927000000000003</v>
          </cell>
          <cell r="F2054">
            <v>5.69</v>
          </cell>
        </row>
        <row r="2055">
          <cell r="A2055" t="str">
            <v>001.18.05780</v>
          </cell>
          <cell r="B2055" t="str">
            <v>Bucha de redução longa de pvc rígido para tubo soldável 60 x 25 mm ( 2 x 3/4 pol)</v>
          </cell>
          <cell r="C2055" t="str">
            <v>UN</v>
          </cell>
          <cell r="D2055">
            <v>1</v>
          </cell>
          <cell r="E2055">
            <v>2.1526999999999998</v>
          </cell>
          <cell r="F2055">
            <v>2.15</v>
          </cell>
        </row>
        <row r="2056">
          <cell r="A2056" t="str">
            <v>001.18.05800</v>
          </cell>
          <cell r="B2056" t="str">
            <v>Bucha de redução longa de pvc rígido para tubo soldável 50 x 32 mm ( 1.1/2 x 1 pol)</v>
          </cell>
          <cell r="C2056" t="str">
            <v>UN</v>
          </cell>
          <cell r="D2056">
            <v>1</v>
          </cell>
          <cell r="E2056">
            <v>3.6027</v>
          </cell>
          <cell r="F2056">
            <v>3.6</v>
          </cell>
        </row>
        <row r="2057">
          <cell r="A2057" t="str">
            <v>001.18.05820</v>
          </cell>
          <cell r="B2057" t="str">
            <v>Bucha de redução longa de pvc rígido para tubo soldável 50 x 25 mm ( 1.1/2 x 3.4 pol)</v>
          </cell>
          <cell r="C2057" t="str">
            <v>UN</v>
          </cell>
          <cell r="D2057">
            <v>1</v>
          </cell>
          <cell r="E2057">
            <v>3.2726999999999999</v>
          </cell>
          <cell r="F2057">
            <v>3.27</v>
          </cell>
        </row>
        <row r="2058">
          <cell r="A2058" t="str">
            <v>001.18.05840</v>
          </cell>
          <cell r="B2058" t="str">
            <v>Bucha de redução longa de pvc rígido para tubo soldável 50 x 20 mm ( 1.1/2 x 1/2 pol)</v>
          </cell>
          <cell r="C2058" t="str">
            <v>UN</v>
          </cell>
          <cell r="D2058">
            <v>1</v>
          </cell>
          <cell r="E2058">
            <v>3.0527000000000002</v>
          </cell>
          <cell r="F2058">
            <v>3.05</v>
          </cell>
        </row>
        <row r="2059">
          <cell r="A2059" t="str">
            <v>001.18.05860</v>
          </cell>
          <cell r="B2059" t="str">
            <v>Bucha de redução longa de pvc rígido para tubo soldável 40 x 25 mm ( 1.1/4 x 3/4 pol)</v>
          </cell>
          <cell r="C2059" t="str">
            <v>UN</v>
          </cell>
          <cell r="D2059">
            <v>1</v>
          </cell>
          <cell r="E2059">
            <v>3.3227000000000002</v>
          </cell>
          <cell r="F2059">
            <v>3.32</v>
          </cell>
        </row>
        <row r="2060">
          <cell r="A2060" t="str">
            <v>001.18.05880</v>
          </cell>
          <cell r="B2060" t="str">
            <v>Bucha de redução longa de pvc rígido para tubo soldável 40 x 20 mm (1.1/4 x 1/2 pol)</v>
          </cell>
          <cell r="C2060" t="str">
            <v>UN</v>
          </cell>
          <cell r="D2060">
            <v>1</v>
          </cell>
          <cell r="E2060">
            <v>2.8826999999999998</v>
          </cell>
          <cell r="F2060">
            <v>2.88</v>
          </cell>
        </row>
        <row r="2061">
          <cell r="A2061" t="str">
            <v>001.18.05900</v>
          </cell>
          <cell r="B2061" t="str">
            <v>Bucha de redução longa de pvc rígido para tubo soldável 32 x 20 mm (1 x 1/2 pol)</v>
          </cell>
          <cell r="C2061" t="str">
            <v>UN</v>
          </cell>
          <cell r="D2061">
            <v>1</v>
          </cell>
          <cell r="E2061">
            <v>2.1284000000000001</v>
          </cell>
          <cell r="F2061">
            <v>2.12</v>
          </cell>
        </row>
        <row r="2062">
          <cell r="A2062" t="str">
            <v>001.18.05920</v>
          </cell>
          <cell r="B2062" t="str">
            <v>Cap de pvc rígido para tubo soldável 50 mm ( 1.1/2 pol)</v>
          </cell>
          <cell r="C2062" t="str">
            <v>UN</v>
          </cell>
          <cell r="D2062">
            <v>1</v>
          </cell>
          <cell r="E2062">
            <v>4.5926999999999998</v>
          </cell>
          <cell r="F2062">
            <v>4.59</v>
          </cell>
        </row>
        <row r="2063">
          <cell r="A2063" t="str">
            <v>001.18.05940</v>
          </cell>
          <cell r="B2063" t="str">
            <v>Cap de pvc rígido para tubo soldável 40 mm (1.1/4 pol)</v>
          </cell>
          <cell r="C2063" t="str">
            <v>UN</v>
          </cell>
          <cell r="D2063">
            <v>1</v>
          </cell>
          <cell r="E2063">
            <v>3.1926999999999999</v>
          </cell>
          <cell r="F2063">
            <v>3.19</v>
          </cell>
        </row>
        <row r="2064">
          <cell r="A2064" t="str">
            <v>001.18.05960</v>
          </cell>
          <cell r="B2064" t="str">
            <v>Cap de pvc rígido para tubo soldável 32 mm (1 pol)</v>
          </cell>
          <cell r="C2064" t="str">
            <v>UN</v>
          </cell>
          <cell r="D2064">
            <v>1</v>
          </cell>
          <cell r="E2064">
            <v>2.5026999999999999</v>
          </cell>
          <cell r="F2064">
            <v>2.5</v>
          </cell>
        </row>
        <row r="2065">
          <cell r="A2065" t="str">
            <v>001.18.05980</v>
          </cell>
          <cell r="B2065" t="str">
            <v>Cap de pvc rígido para tubo soldável 25 mm (3/4 pol)</v>
          </cell>
          <cell r="C2065" t="str">
            <v>UN</v>
          </cell>
          <cell r="D2065">
            <v>1</v>
          </cell>
          <cell r="E2065">
            <v>1.8884000000000001</v>
          </cell>
          <cell r="F2065">
            <v>1.88</v>
          </cell>
        </row>
        <row r="2066">
          <cell r="A2066" t="str">
            <v>001.18.06000</v>
          </cell>
          <cell r="B2066" t="str">
            <v>Cap de pvc rígido para tubo soldável 20 mm (1/2 pol)</v>
          </cell>
          <cell r="C2066" t="str">
            <v>UN</v>
          </cell>
          <cell r="D2066">
            <v>1</v>
          </cell>
          <cell r="E2066">
            <v>1.7484</v>
          </cell>
          <cell r="F2066">
            <v>1.74</v>
          </cell>
        </row>
        <row r="2067">
          <cell r="A2067" t="str">
            <v>001.18.06020</v>
          </cell>
          <cell r="B2067" t="str">
            <v>Joelho 90º soldável/rosqueável  32mm x 1 pol</v>
          </cell>
          <cell r="C2067" t="str">
            <v>UN</v>
          </cell>
          <cell r="D2067">
            <v>1</v>
          </cell>
          <cell r="E2067">
            <v>4.1026999999999996</v>
          </cell>
          <cell r="F2067">
            <v>4.0999999999999996</v>
          </cell>
        </row>
        <row r="2068">
          <cell r="A2068" t="str">
            <v>001.18.06040</v>
          </cell>
          <cell r="B2068" t="str">
            <v>Joelho 90º soldável/rosqueável 25mm x 3/4 pol</v>
          </cell>
          <cell r="C2068" t="str">
            <v>UN</v>
          </cell>
          <cell r="D2068">
            <v>1</v>
          </cell>
          <cell r="E2068">
            <v>3.2427000000000001</v>
          </cell>
          <cell r="F2068">
            <v>3.24</v>
          </cell>
        </row>
        <row r="2069">
          <cell r="A2069" t="str">
            <v>001.18.06060</v>
          </cell>
          <cell r="B2069" t="str">
            <v>Joelho 90º soldável/rosqueável  20mm x 1/2 pol</v>
          </cell>
          <cell r="C2069" t="str">
            <v>UN</v>
          </cell>
          <cell r="D2069">
            <v>1</v>
          </cell>
          <cell r="E2069">
            <v>2.6227</v>
          </cell>
          <cell r="F2069">
            <v>2.62</v>
          </cell>
        </row>
        <row r="2070">
          <cell r="A2070" t="str">
            <v>001.18.06080</v>
          </cell>
          <cell r="B2070" t="str">
            <v>Joelho de redução 90º soldável/rosqueável 32mm x 3/4 pol</v>
          </cell>
          <cell r="C2070" t="str">
            <v>UN</v>
          </cell>
          <cell r="D2070">
            <v>1</v>
          </cell>
          <cell r="E2070">
            <v>2.5627</v>
          </cell>
          <cell r="F2070">
            <v>2.56</v>
          </cell>
        </row>
        <row r="2071">
          <cell r="A2071" t="str">
            <v>001.18.06100</v>
          </cell>
          <cell r="B2071" t="str">
            <v>Joelho de redução 90º soldável/rosqueável 25mm x 1/2 pol</v>
          </cell>
          <cell r="C2071" t="str">
            <v>UN</v>
          </cell>
          <cell r="D2071">
            <v>1</v>
          </cell>
          <cell r="E2071">
            <v>2.6126999999999998</v>
          </cell>
          <cell r="F2071">
            <v>2.61</v>
          </cell>
        </row>
        <row r="2072">
          <cell r="A2072" t="str">
            <v>001.18.06120</v>
          </cell>
          <cell r="B2072" t="str">
            <v>Luva simples soldável/rosqueável 50mm x 1.5 pol</v>
          </cell>
          <cell r="C2072" t="str">
            <v>UN</v>
          </cell>
          <cell r="D2072">
            <v>1</v>
          </cell>
          <cell r="E2072">
            <v>14.306100000000001</v>
          </cell>
          <cell r="F2072">
            <v>14.3</v>
          </cell>
        </row>
        <row r="2073">
          <cell r="A2073" t="str">
            <v>001.18.06140</v>
          </cell>
          <cell r="B2073" t="str">
            <v>Luva simples soldável/rosqueável 40mm x 1.1/4 pol</v>
          </cell>
          <cell r="C2073" t="str">
            <v>UN</v>
          </cell>
          <cell r="D2073">
            <v>1</v>
          </cell>
          <cell r="E2073">
            <v>7.2061000000000002</v>
          </cell>
          <cell r="F2073">
            <v>7.2</v>
          </cell>
        </row>
        <row r="2074">
          <cell r="A2074" t="str">
            <v>001.18.06160</v>
          </cell>
          <cell r="B2074" t="str">
            <v>Luva simples soldável/rosqueável 32mm x 1 pol</v>
          </cell>
          <cell r="C2074" t="str">
            <v>UN</v>
          </cell>
          <cell r="D2074">
            <v>1</v>
          </cell>
          <cell r="E2074">
            <v>3.7126999999999999</v>
          </cell>
          <cell r="F2074">
            <v>3.71</v>
          </cell>
        </row>
        <row r="2075">
          <cell r="A2075" t="str">
            <v>001.18.06180</v>
          </cell>
          <cell r="B2075" t="str">
            <v>Luva simples soldável/rosqueável 25mm x 3/4 pol</v>
          </cell>
          <cell r="C2075" t="str">
            <v>UN</v>
          </cell>
          <cell r="D2075">
            <v>1</v>
          </cell>
          <cell r="E2075">
            <v>2.4426999999999999</v>
          </cell>
          <cell r="F2075">
            <v>2.44</v>
          </cell>
        </row>
        <row r="2076">
          <cell r="A2076" t="str">
            <v>001.18.06200</v>
          </cell>
          <cell r="B2076" t="str">
            <v>Luva simples soldável/rosqueável 20mm x 1/2 pol</v>
          </cell>
          <cell r="C2076" t="str">
            <v>UN</v>
          </cell>
          <cell r="D2076">
            <v>1</v>
          </cell>
          <cell r="E2076">
            <v>2.8327</v>
          </cell>
          <cell r="F2076">
            <v>2.83</v>
          </cell>
        </row>
        <row r="2077">
          <cell r="A2077" t="str">
            <v>001.18.06220</v>
          </cell>
          <cell r="B2077" t="str">
            <v>Luva de redução soldável/rosqueável 25mm x 1/2 pol</v>
          </cell>
          <cell r="C2077" t="str">
            <v>UN</v>
          </cell>
          <cell r="D2077">
            <v>1</v>
          </cell>
          <cell r="E2077">
            <v>2.6126999999999998</v>
          </cell>
          <cell r="F2077">
            <v>2.61</v>
          </cell>
        </row>
        <row r="2078">
          <cell r="A2078" t="str">
            <v>001.18.06240</v>
          </cell>
          <cell r="B2078" t="str">
            <v>Tee 90º com rosca na bolsa central soldável/rosqueável 32mm x 32mm x 1 pol</v>
          </cell>
          <cell r="C2078" t="str">
            <v>UN</v>
          </cell>
          <cell r="D2078">
            <v>1</v>
          </cell>
          <cell r="E2078">
            <v>3.8673999999999999</v>
          </cell>
          <cell r="F2078">
            <v>3.86</v>
          </cell>
        </row>
        <row r="2079">
          <cell r="A2079" t="str">
            <v>001.18.06260</v>
          </cell>
          <cell r="B2079" t="str">
            <v>Tee 90º com rosca na bolsa central soldável/rosqueável 25mm x 25mm 3/4 pol</v>
          </cell>
          <cell r="C2079" t="str">
            <v>UN</v>
          </cell>
          <cell r="D2079">
            <v>1</v>
          </cell>
          <cell r="E2079">
            <v>6.3874000000000004</v>
          </cell>
          <cell r="F2079">
            <v>6.38</v>
          </cell>
        </row>
        <row r="2080">
          <cell r="A2080" t="str">
            <v>001.18.06280</v>
          </cell>
          <cell r="B2080" t="str">
            <v>Tee 90º com rosca na bolsa central soldável/rosqueável 20mm x 20mm x 1/2 pol</v>
          </cell>
          <cell r="C2080" t="str">
            <v>UN</v>
          </cell>
          <cell r="D2080">
            <v>1</v>
          </cell>
          <cell r="E2080">
            <v>5.0724</v>
          </cell>
          <cell r="F2080">
            <v>5.07</v>
          </cell>
        </row>
        <row r="2081">
          <cell r="A2081" t="str">
            <v>001.18.06300</v>
          </cell>
          <cell r="B2081" t="str">
            <v>Tee 90º com rosca na bolsa central sodável/rosqueável 32mm x 32mm x 3/4 pol</v>
          </cell>
          <cell r="C2081" t="str">
            <v>UN</v>
          </cell>
          <cell r="D2081">
            <v>1</v>
          </cell>
          <cell r="E2081">
            <v>6.1173999999999999</v>
          </cell>
          <cell r="F2081">
            <v>6.11</v>
          </cell>
        </row>
        <row r="2082">
          <cell r="A2082" t="str">
            <v>001.18.06320</v>
          </cell>
          <cell r="B2082" t="str">
            <v>Tee 90º com rosca na bolsa central soldável/rosqueável 25mm x 25mm x 1/2 pol</v>
          </cell>
          <cell r="C2082" t="str">
            <v>UN</v>
          </cell>
          <cell r="D2082">
            <v>1</v>
          </cell>
          <cell r="E2082">
            <v>3.6374</v>
          </cell>
          <cell r="F2082">
            <v>3.63</v>
          </cell>
        </row>
        <row r="2083">
          <cell r="A2083" t="str">
            <v>001.18.06340</v>
          </cell>
          <cell r="B2083" t="str">
            <v>Joelho 90º soldável com bucha de latão 25mm x 3/4 pol</v>
          </cell>
          <cell r="C2083" t="str">
            <v>UN</v>
          </cell>
          <cell r="D2083">
            <v>1</v>
          </cell>
          <cell r="E2083">
            <v>4.9726999999999997</v>
          </cell>
          <cell r="F2083">
            <v>4.97</v>
          </cell>
        </row>
        <row r="2084">
          <cell r="A2084" t="str">
            <v>001.18.06360</v>
          </cell>
          <cell r="B2084" t="str">
            <v>Joelho 90º soldável com bucha de latão 20mm x 1/2 pol</v>
          </cell>
          <cell r="C2084" t="str">
            <v>UN</v>
          </cell>
          <cell r="D2084">
            <v>1</v>
          </cell>
          <cell r="E2084">
            <v>4.5327000000000002</v>
          </cell>
          <cell r="F2084">
            <v>4.53</v>
          </cell>
        </row>
        <row r="2085">
          <cell r="A2085" t="str">
            <v>001.18.06380</v>
          </cell>
          <cell r="B2085" t="str">
            <v>Joelho de redução 90º soldável com bucha de latão 32mm x 3/4 pol</v>
          </cell>
          <cell r="C2085" t="str">
            <v>UN</v>
          </cell>
          <cell r="D2085">
            <v>1</v>
          </cell>
          <cell r="E2085">
            <v>2.6227</v>
          </cell>
          <cell r="F2085">
            <v>2.62</v>
          </cell>
        </row>
        <row r="2086">
          <cell r="A2086" t="str">
            <v>001.18.06400</v>
          </cell>
          <cell r="B2086" t="str">
            <v>Joelho de redução 90º soldável com bucha de latão 25mm x 1/2 pol</v>
          </cell>
          <cell r="C2086" t="str">
            <v>UN</v>
          </cell>
          <cell r="D2086">
            <v>1</v>
          </cell>
          <cell r="E2086">
            <v>3.5226999999999999</v>
          </cell>
          <cell r="F2086">
            <v>3.52</v>
          </cell>
        </row>
        <row r="2087">
          <cell r="A2087" t="str">
            <v>001.18.06420</v>
          </cell>
          <cell r="B2087" t="str">
            <v>Luva simples soldável com bucha de latão 25mm x 3/4 pol</v>
          </cell>
          <cell r="C2087" t="str">
            <v>UN</v>
          </cell>
          <cell r="D2087">
            <v>1</v>
          </cell>
          <cell r="E2087">
            <v>4.5427</v>
          </cell>
          <cell r="F2087">
            <v>4.54</v>
          </cell>
        </row>
        <row r="2088">
          <cell r="A2088" t="str">
            <v>001.18.06440</v>
          </cell>
          <cell r="B2088" t="str">
            <v>Luva simples soldável com bucha de latão 20mm x 1/2 pol</v>
          </cell>
          <cell r="C2088" t="str">
            <v>UN</v>
          </cell>
          <cell r="D2088">
            <v>1</v>
          </cell>
          <cell r="E2088">
            <v>3.9327000000000001</v>
          </cell>
          <cell r="F2088">
            <v>3.93</v>
          </cell>
        </row>
        <row r="2089">
          <cell r="A2089" t="str">
            <v>001.18.06460</v>
          </cell>
          <cell r="B2089" t="str">
            <v>Luva de redução soldável com bucha de latão 25mm x 1/2 pol</v>
          </cell>
          <cell r="C2089" t="str">
            <v>UN</v>
          </cell>
          <cell r="D2089">
            <v>1</v>
          </cell>
          <cell r="E2089">
            <v>4.1426999999999996</v>
          </cell>
          <cell r="F2089">
            <v>4.1399999999999997</v>
          </cell>
        </row>
        <row r="2090">
          <cell r="A2090" t="str">
            <v>001.18.06480</v>
          </cell>
          <cell r="B2090" t="str">
            <v>Tee 90º com bucha de latão central 25mm x 25mm x 3/4 pol</v>
          </cell>
          <cell r="C2090" t="str">
            <v>UN</v>
          </cell>
          <cell r="D2090">
            <v>1</v>
          </cell>
          <cell r="E2090">
            <v>6.3874000000000004</v>
          </cell>
          <cell r="F2090">
            <v>6.38</v>
          </cell>
        </row>
        <row r="2091">
          <cell r="A2091" t="str">
            <v>001.18.06500</v>
          </cell>
          <cell r="B2091" t="str">
            <v>Tee 90º com bucha de latão central 20mm x 20mm x 1/2 pol</v>
          </cell>
          <cell r="C2091" t="str">
            <v>UN</v>
          </cell>
          <cell r="D2091">
            <v>1</v>
          </cell>
          <cell r="E2091">
            <v>4.4374000000000002</v>
          </cell>
          <cell r="F2091">
            <v>4.43</v>
          </cell>
        </row>
        <row r="2092">
          <cell r="A2092" t="str">
            <v>001.18.06520</v>
          </cell>
          <cell r="B2092" t="str">
            <v>Tee redução 90º com bucha de latão na bolsa central 32mm x 32mm x 3/4 pol</v>
          </cell>
          <cell r="C2092" t="str">
            <v>UN</v>
          </cell>
          <cell r="D2092">
            <v>1</v>
          </cell>
          <cell r="E2092">
            <v>6.1173999999999999</v>
          </cell>
          <cell r="F2092">
            <v>6.11</v>
          </cell>
        </row>
        <row r="2093">
          <cell r="A2093" t="str">
            <v>001.18.06540</v>
          </cell>
          <cell r="B2093" t="str">
            <v>Tee reduçao 90º com bucha de latão na bolsa central 25mm x 25mm 1/2 pol</v>
          </cell>
          <cell r="C2093" t="str">
            <v>UN</v>
          </cell>
          <cell r="D2093">
            <v>1</v>
          </cell>
          <cell r="E2093">
            <v>3.6374</v>
          </cell>
          <cell r="F2093">
            <v>3.63</v>
          </cell>
        </row>
        <row r="2094">
          <cell r="A2094" t="str">
            <v>001.18.06560</v>
          </cell>
          <cell r="B2094" t="str">
            <v>Cotovelo ou joelho de redução de ferro galvanizado 2.5x2 pol</v>
          </cell>
          <cell r="C2094" t="str">
            <v>UN</v>
          </cell>
          <cell r="D2094">
            <v>1</v>
          </cell>
          <cell r="E2094">
            <v>28.044499999999999</v>
          </cell>
          <cell r="F2094">
            <v>28.04</v>
          </cell>
        </row>
        <row r="2095">
          <cell r="A2095" t="str">
            <v>001.18.06580</v>
          </cell>
          <cell r="B2095" t="str">
            <v>Cotovelo ou joelho de redução de ferro galvanizado 2x1.5 pol</v>
          </cell>
          <cell r="C2095" t="str">
            <v>UN</v>
          </cell>
          <cell r="D2095">
            <v>1</v>
          </cell>
          <cell r="E2095">
            <v>15.0829</v>
          </cell>
          <cell r="F2095">
            <v>15.08</v>
          </cell>
        </row>
        <row r="2096">
          <cell r="A2096" t="str">
            <v>001.18.06600</v>
          </cell>
          <cell r="B2096" t="str">
            <v>Cotovelo ou joelho de redução de ferro galvanizado 1.5x1 1/4 pol</v>
          </cell>
          <cell r="C2096" t="str">
            <v>UN</v>
          </cell>
          <cell r="D2096">
            <v>1</v>
          </cell>
          <cell r="E2096">
            <v>10.882899999999999</v>
          </cell>
          <cell r="F2096">
            <v>10.88</v>
          </cell>
        </row>
        <row r="2097">
          <cell r="A2097" t="str">
            <v>001.18.06620</v>
          </cell>
          <cell r="B2097" t="str">
            <v>Cotovelo ou joelho de redução de ferro galvanizado 1.5x1 pol</v>
          </cell>
          <cell r="C2097" t="str">
            <v>UN</v>
          </cell>
          <cell r="D2097">
            <v>1</v>
          </cell>
          <cell r="E2097">
            <v>10.882899999999999</v>
          </cell>
          <cell r="F2097">
            <v>10.88</v>
          </cell>
        </row>
        <row r="2098">
          <cell r="A2098" t="str">
            <v>001.18.06640</v>
          </cell>
          <cell r="B2098" t="str">
            <v>Cotovelo ou joelho de redução de ferro galvanizado 1.5x3/4 pol</v>
          </cell>
          <cell r="C2098" t="str">
            <v>UN</v>
          </cell>
          <cell r="D2098">
            <v>1</v>
          </cell>
          <cell r="E2098">
            <v>10.882899999999999</v>
          </cell>
          <cell r="F2098">
            <v>10.88</v>
          </cell>
        </row>
        <row r="2099">
          <cell r="A2099" t="str">
            <v>001.18.06660</v>
          </cell>
          <cell r="B2099" t="str">
            <v>Cotovelo ou joelho de redução de ferro galvanizado 1 1/4x1 pol</v>
          </cell>
          <cell r="C2099" t="str">
            <v>UN</v>
          </cell>
          <cell r="D2099">
            <v>1</v>
          </cell>
          <cell r="E2099">
            <v>8.8828999999999994</v>
          </cell>
          <cell r="F2099">
            <v>8.8800000000000008</v>
          </cell>
        </row>
        <row r="2100">
          <cell r="A2100" t="str">
            <v>001.18.06680</v>
          </cell>
          <cell r="B2100" t="str">
            <v>Cotovelo ou joelho de redução de ferro galvanizado 1 1/4x3/4 pol</v>
          </cell>
          <cell r="C2100" t="str">
            <v>UN</v>
          </cell>
          <cell r="D2100">
            <v>1</v>
          </cell>
          <cell r="E2100">
            <v>8.8828999999999994</v>
          </cell>
          <cell r="F2100">
            <v>8.8800000000000008</v>
          </cell>
        </row>
        <row r="2101">
          <cell r="A2101" t="str">
            <v>001.18.06700</v>
          </cell>
          <cell r="B2101" t="str">
            <v>Cotovelo ou joelho de redução de ferro galvanizado 1x3/4 pol</v>
          </cell>
          <cell r="C2101" t="str">
            <v>UN</v>
          </cell>
          <cell r="D2101">
            <v>1</v>
          </cell>
          <cell r="E2101">
            <v>5.4474</v>
          </cell>
          <cell r="F2101">
            <v>5.44</v>
          </cell>
        </row>
        <row r="2102">
          <cell r="A2102" t="str">
            <v>001.18.06720</v>
          </cell>
          <cell r="B2102" t="str">
            <v>Cotovelo ou joelho de redução de ferro galvanizado 1x1/2 pol</v>
          </cell>
          <cell r="C2102" t="str">
            <v>UN</v>
          </cell>
          <cell r="D2102">
            <v>1</v>
          </cell>
          <cell r="E2102">
            <v>5.4474</v>
          </cell>
          <cell r="F2102">
            <v>5.44</v>
          </cell>
        </row>
        <row r="2103">
          <cell r="A2103" t="str">
            <v>001.18.06740</v>
          </cell>
          <cell r="B2103" t="str">
            <v>Cotovelo ou joelho de redução de ferro galvanizado 3/4x1/2 pol</v>
          </cell>
          <cell r="C2103" t="str">
            <v>UN</v>
          </cell>
          <cell r="D2103">
            <v>1</v>
          </cell>
          <cell r="E2103">
            <v>4.0974000000000004</v>
          </cell>
          <cell r="F2103">
            <v>4.09</v>
          </cell>
        </row>
        <row r="2104">
          <cell r="A2104" t="str">
            <v>001.18.06760</v>
          </cell>
          <cell r="B2104" t="str">
            <v>Bucha de redução de ferro galvanizado 4x3 pol</v>
          </cell>
          <cell r="C2104" t="str">
            <v>UN</v>
          </cell>
          <cell r="D2104">
            <v>1</v>
          </cell>
          <cell r="E2104">
            <v>19.618400000000001</v>
          </cell>
          <cell r="F2104">
            <v>19.61</v>
          </cell>
        </row>
        <row r="2105">
          <cell r="A2105" t="str">
            <v>001.18.06780</v>
          </cell>
          <cell r="B2105" t="str">
            <v>Bucha de redução de ferro galvanizado 4x2.5 pol</v>
          </cell>
          <cell r="C2105" t="str">
            <v>UN</v>
          </cell>
          <cell r="D2105">
            <v>1</v>
          </cell>
          <cell r="E2105">
            <v>22.788399999999999</v>
          </cell>
          <cell r="F2105">
            <v>22.78</v>
          </cell>
        </row>
        <row r="2106">
          <cell r="A2106" t="str">
            <v>001.18.06800</v>
          </cell>
          <cell r="B2106" t="str">
            <v>Bucha de redução de ferro galvanizado 4x2 pol</v>
          </cell>
          <cell r="C2106" t="str">
            <v>UN</v>
          </cell>
          <cell r="D2106">
            <v>1</v>
          </cell>
          <cell r="E2106">
            <v>22.788399999999999</v>
          </cell>
          <cell r="F2106">
            <v>22.78</v>
          </cell>
        </row>
        <row r="2107">
          <cell r="A2107" t="str">
            <v>001.18.06820</v>
          </cell>
          <cell r="B2107" t="str">
            <v>Bucha de redução de ferro galvanizado 3x2 1/2 pol</v>
          </cell>
          <cell r="C2107" t="str">
            <v>UN</v>
          </cell>
          <cell r="D2107">
            <v>1</v>
          </cell>
          <cell r="E2107">
            <v>15.294499999999999</v>
          </cell>
          <cell r="F2107">
            <v>15.29</v>
          </cell>
        </row>
        <row r="2108">
          <cell r="A2108" t="str">
            <v>001.18.06840</v>
          </cell>
          <cell r="B2108" t="str">
            <v>Bucha de redução de ferro galvanizado 3x2 pol</v>
          </cell>
          <cell r="C2108" t="str">
            <v>UN</v>
          </cell>
          <cell r="D2108">
            <v>1</v>
          </cell>
          <cell r="E2108">
            <v>13.9945</v>
          </cell>
          <cell r="F2108">
            <v>13.99</v>
          </cell>
        </row>
        <row r="2109">
          <cell r="A2109" t="str">
            <v>001.18.06860</v>
          </cell>
          <cell r="B2109" t="str">
            <v>Bucha de redução de ferro galvanizado 3x1 1/2 pol</v>
          </cell>
          <cell r="C2109" t="str">
            <v>UN</v>
          </cell>
          <cell r="D2109">
            <v>1</v>
          </cell>
          <cell r="E2109">
            <v>13.9945</v>
          </cell>
          <cell r="F2109">
            <v>13.99</v>
          </cell>
        </row>
        <row r="2110">
          <cell r="A2110" t="str">
            <v>001.18.06880</v>
          </cell>
          <cell r="B2110" t="str">
            <v>Bucha de redução de ferro galvanizado 2 1/2x2 pol</v>
          </cell>
          <cell r="C2110" t="str">
            <v>UN</v>
          </cell>
          <cell r="D2110">
            <v>1</v>
          </cell>
          <cell r="E2110">
            <v>13.5945</v>
          </cell>
          <cell r="F2110">
            <v>13.59</v>
          </cell>
        </row>
        <row r="2111">
          <cell r="A2111" t="str">
            <v>001.18.06900</v>
          </cell>
          <cell r="B2111" t="str">
            <v>Bucha de redução de ferro galvanizado 2 1/2x1.5 pol</v>
          </cell>
          <cell r="C2111" t="str">
            <v>UN</v>
          </cell>
          <cell r="D2111">
            <v>1</v>
          </cell>
          <cell r="E2111">
            <v>12.5945</v>
          </cell>
          <cell r="F2111">
            <v>12.59</v>
          </cell>
        </row>
        <row r="2112">
          <cell r="A2112" t="str">
            <v>001.18.06920</v>
          </cell>
          <cell r="B2112" t="str">
            <v>Bucha de redução de ferro galvanizado 2 1/2x1 1/4 pol</v>
          </cell>
          <cell r="C2112" t="str">
            <v>UN</v>
          </cell>
          <cell r="D2112">
            <v>1</v>
          </cell>
          <cell r="E2112">
            <v>12.5945</v>
          </cell>
          <cell r="F2112">
            <v>12.59</v>
          </cell>
        </row>
        <row r="2113">
          <cell r="A2113" t="str">
            <v>001.18.06940</v>
          </cell>
          <cell r="B2113" t="str">
            <v>Bucha de redução de ferro galvanizado 2x1.5 pol</v>
          </cell>
          <cell r="C2113" t="str">
            <v>UN</v>
          </cell>
          <cell r="D2113">
            <v>1</v>
          </cell>
          <cell r="E2113">
            <v>9.0829000000000004</v>
          </cell>
          <cell r="F2113">
            <v>9.08</v>
          </cell>
        </row>
        <row r="2114">
          <cell r="A2114" t="str">
            <v>001.18.06960</v>
          </cell>
          <cell r="B2114" t="str">
            <v>Bucha de redução de ferro galvanizado 2x1 1/4 pol</v>
          </cell>
          <cell r="C2114" t="str">
            <v>UN</v>
          </cell>
          <cell r="D2114">
            <v>1</v>
          </cell>
          <cell r="E2114">
            <v>9.0829000000000004</v>
          </cell>
          <cell r="F2114">
            <v>9.08</v>
          </cell>
        </row>
        <row r="2115">
          <cell r="A2115" t="str">
            <v>001.18.06980</v>
          </cell>
          <cell r="B2115" t="str">
            <v>Bucha de redução de ferro galvanizado 2x1 pol</v>
          </cell>
          <cell r="C2115" t="str">
            <v>UN</v>
          </cell>
          <cell r="D2115">
            <v>1</v>
          </cell>
          <cell r="E2115">
            <v>9.3828999999999994</v>
          </cell>
          <cell r="F2115">
            <v>9.3800000000000008</v>
          </cell>
        </row>
        <row r="2116">
          <cell r="A2116" t="str">
            <v>001.18.07000</v>
          </cell>
          <cell r="B2116" t="str">
            <v>Bucha de redução de ferro galvanizado 2x3/4 pol</v>
          </cell>
          <cell r="C2116" t="str">
            <v>UN</v>
          </cell>
          <cell r="D2116">
            <v>1</v>
          </cell>
          <cell r="E2116">
            <v>9.3828999999999994</v>
          </cell>
          <cell r="F2116">
            <v>9.3800000000000008</v>
          </cell>
        </row>
        <row r="2117">
          <cell r="A2117" t="str">
            <v>001.18.07020</v>
          </cell>
          <cell r="B2117" t="str">
            <v>Bucha de redução de ferro galvanizado 1 1/2x1 1/4 pol</v>
          </cell>
          <cell r="C2117" t="str">
            <v>UN</v>
          </cell>
          <cell r="D2117">
            <v>1</v>
          </cell>
          <cell r="E2117">
            <v>8.4829000000000008</v>
          </cell>
          <cell r="F2117">
            <v>8.48</v>
          </cell>
        </row>
        <row r="2118">
          <cell r="A2118" t="str">
            <v>001.18.07040</v>
          </cell>
          <cell r="B2118" t="str">
            <v>Bucha de redução de ferro galvanizado 1 1/2x1 pol</v>
          </cell>
          <cell r="C2118" t="str">
            <v>UN</v>
          </cell>
          <cell r="D2118">
            <v>1</v>
          </cell>
          <cell r="E2118">
            <v>8.2828999999999997</v>
          </cell>
          <cell r="F2118">
            <v>8.2799999999999994</v>
          </cell>
        </row>
        <row r="2119">
          <cell r="A2119" t="str">
            <v>001.18.07060</v>
          </cell>
          <cell r="B2119" t="str">
            <v>Bucha de redução de ferro galvanizado 1 1/2x3/4 pol</v>
          </cell>
          <cell r="C2119" t="str">
            <v>UN</v>
          </cell>
          <cell r="D2119">
            <v>1</v>
          </cell>
          <cell r="E2119">
            <v>8.0829000000000004</v>
          </cell>
          <cell r="F2119">
            <v>8.08</v>
          </cell>
        </row>
        <row r="2120">
          <cell r="A2120" t="str">
            <v>001.18.07080</v>
          </cell>
          <cell r="B2120" t="str">
            <v>Bucha de redução de ferro galvanizado1 1/4x1 pol</v>
          </cell>
          <cell r="C2120" t="str">
            <v>UN</v>
          </cell>
          <cell r="D2120">
            <v>1</v>
          </cell>
          <cell r="E2120">
            <v>7.3829000000000002</v>
          </cell>
          <cell r="F2120">
            <v>7.38</v>
          </cell>
        </row>
        <row r="2121">
          <cell r="A2121" t="str">
            <v>001.18.07100</v>
          </cell>
          <cell r="B2121" t="str">
            <v>Bucha de redução de ferro galvanizado 1 1/4x3/4 pol</v>
          </cell>
          <cell r="C2121" t="str">
            <v>UN</v>
          </cell>
          <cell r="D2121">
            <v>1</v>
          </cell>
          <cell r="E2121">
            <v>6.7328999999999999</v>
          </cell>
          <cell r="F2121">
            <v>6.73</v>
          </cell>
        </row>
        <row r="2122">
          <cell r="A2122" t="str">
            <v>001.18.07120</v>
          </cell>
          <cell r="B2122" t="str">
            <v>Bucha de redução de ferro galvanizado 1 1/4x1/2 pol</v>
          </cell>
          <cell r="C2122" t="str">
            <v>UN</v>
          </cell>
          <cell r="D2122">
            <v>1</v>
          </cell>
          <cell r="E2122">
            <v>7.1829000000000001</v>
          </cell>
          <cell r="F2122">
            <v>7.18</v>
          </cell>
        </row>
        <row r="2123">
          <cell r="A2123" t="str">
            <v>001.18.07140</v>
          </cell>
          <cell r="B2123" t="str">
            <v>Bucha de redução de ferro galvanizado 1x3/4 pol</v>
          </cell>
          <cell r="C2123" t="str">
            <v>UN</v>
          </cell>
          <cell r="D2123">
            <v>1</v>
          </cell>
          <cell r="E2123">
            <v>4.1474000000000002</v>
          </cell>
          <cell r="F2123">
            <v>4.1399999999999997</v>
          </cell>
        </row>
        <row r="2124">
          <cell r="A2124" t="str">
            <v>001.18.07160</v>
          </cell>
          <cell r="B2124" t="str">
            <v>Bucha de redução de ferro galvanizado 1x1/2 pol</v>
          </cell>
          <cell r="C2124" t="str">
            <v>UN</v>
          </cell>
          <cell r="D2124">
            <v>1</v>
          </cell>
          <cell r="E2124">
            <v>4.4973999999999998</v>
          </cell>
          <cell r="F2124">
            <v>4.49</v>
          </cell>
        </row>
        <row r="2125">
          <cell r="A2125" t="str">
            <v>001.18.07180</v>
          </cell>
          <cell r="B2125" t="str">
            <v>Bucha de redução de ferro galvanizado 3/4x1/2 pol</v>
          </cell>
          <cell r="C2125" t="str">
            <v>UN</v>
          </cell>
          <cell r="D2125">
            <v>1</v>
          </cell>
          <cell r="E2125">
            <v>3.4973999999999998</v>
          </cell>
          <cell r="F2125">
            <v>3.49</v>
          </cell>
        </row>
        <row r="2126">
          <cell r="A2126" t="str">
            <v>001.18.07200</v>
          </cell>
          <cell r="B2126" t="str">
            <v>Luva de redução de ferro galvanizado 4x3 pol</v>
          </cell>
          <cell r="C2126" t="str">
            <v>UN</v>
          </cell>
          <cell r="D2126">
            <v>1</v>
          </cell>
          <cell r="E2126">
            <v>33.0884</v>
          </cell>
          <cell r="F2126">
            <v>33.08</v>
          </cell>
        </row>
        <row r="2127">
          <cell r="A2127" t="str">
            <v>001.18.07220</v>
          </cell>
          <cell r="B2127" t="str">
            <v>Luva de redução de ferro galvanizado 4x2.5 pol</v>
          </cell>
          <cell r="C2127" t="str">
            <v>UN</v>
          </cell>
          <cell r="D2127">
            <v>1</v>
          </cell>
          <cell r="E2127">
            <v>24.808399999999999</v>
          </cell>
          <cell r="F2127">
            <v>24.8</v>
          </cell>
        </row>
        <row r="2128">
          <cell r="A2128" t="str">
            <v>001.18.07240</v>
          </cell>
          <cell r="B2128" t="str">
            <v>Luva de redução de ferro galvanizado 4x2 pol</v>
          </cell>
          <cell r="C2128" t="str">
            <v>UN</v>
          </cell>
          <cell r="D2128">
            <v>1</v>
          </cell>
          <cell r="E2128">
            <v>33.0884</v>
          </cell>
          <cell r="F2128">
            <v>33.08</v>
          </cell>
        </row>
        <row r="2129">
          <cell r="A2129" t="str">
            <v>001.18.07260</v>
          </cell>
          <cell r="B2129" t="str">
            <v>Luva de reduçao de ferro galvanizado 3x2 1/2 pol</v>
          </cell>
          <cell r="C2129" t="str">
            <v>UN</v>
          </cell>
          <cell r="D2129">
            <v>1</v>
          </cell>
          <cell r="E2129">
            <v>23.294499999999999</v>
          </cell>
          <cell r="F2129">
            <v>23.29</v>
          </cell>
        </row>
        <row r="2130">
          <cell r="A2130" t="str">
            <v>001.18.07280</v>
          </cell>
          <cell r="B2130" t="str">
            <v>Luva de redução de ferro galvanizado 3x2 pol</v>
          </cell>
          <cell r="C2130" t="str">
            <v>UN</v>
          </cell>
          <cell r="D2130">
            <v>1</v>
          </cell>
          <cell r="E2130">
            <v>23.294499999999999</v>
          </cell>
          <cell r="F2130">
            <v>23.29</v>
          </cell>
        </row>
        <row r="2131">
          <cell r="A2131" t="str">
            <v>001.18.07300</v>
          </cell>
          <cell r="B2131" t="str">
            <v>Luva de redução de ferro galvanizado 3x1 1/2 pol</v>
          </cell>
          <cell r="C2131" t="str">
            <v>UN</v>
          </cell>
          <cell r="D2131">
            <v>1</v>
          </cell>
          <cell r="E2131">
            <v>23.294499999999999</v>
          </cell>
          <cell r="F2131">
            <v>23.29</v>
          </cell>
        </row>
        <row r="2132">
          <cell r="A2132" t="str">
            <v>001.18.07320</v>
          </cell>
          <cell r="B2132" t="str">
            <v>Luva de redução de ferro galvanizado 2 1/2x2 pol</v>
          </cell>
          <cell r="C2132" t="str">
            <v>UN</v>
          </cell>
          <cell r="D2132">
            <v>1</v>
          </cell>
          <cell r="E2132">
            <v>13.394500000000001</v>
          </cell>
          <cell r="F2132">
            <v>13.39</v>
          </cell>
        </row>
        <row r="2133">
          <cell r="A2133" t="str">
            <v>001.18.07340</v>
          </cell>
          <cell r="B2133" t="str">
            <v>Luva de redução de ferro galvanizado 2 1/2x1 1/2 pol</v>
          </cell>
          <cell r="C2133" t="str">
            <v>UN</v>
          </cell>
          <cell r="D2133">
            <v>1</v>
          </cell>
          <cell r="E2133">
            <v>13.394500000000001</v>
          </cell>
          <cell r="F2133">
            <v>13.39</v>
          </cell>
        </row>
        <row r="2134">
          <cell r="A2134" t="str">
            <v>001.18.07360</v>
          </cell>
          <cell r="B2134" t="str">
            <v>Luva de reduçao de ferro galvanizado 2.5x1 1/4 pol</v>
          </cell>
          <cell r="C2134" t="str">
            <v>UN</v>
          </cell>
          <cell r="D2134">
            <v>1</v>
          </cell>
          <cell r="E2134">
            <v>13.394500000000001</v>
          </cell>
          <cell r="F2134">
            <v>13.39</v>
          </cell>
        </row>
        <row r="2135">
          <cell r="A2135" t="str">
            <v>001.18.07380</v>
          </cell>
          <cell r="B2135" t="str">
            <v>Luva de redução de ferro galvanizado 2x1 1/2 pol</v>
          </cell>
          <cell r="C2135" t="str">
            <v>UN</v>
          </cell>
          <cell r="D2135">
            <v>1</v>
          </cell>
          <cell r="E2135">
            <v>12.882899999999999</v>
          </cell>
          <cell r="F2135">
            <v>12.88</v>
          </cell>
        </row>
        <row r="2136">
          <cell r="A2136" t="str">
            <v>001.18.07400</v>
          </cell>
          <cell r="B2136" t="str">
            <v>Luva de redução de ferro galvanizado 2x1 1/4 pol</v>
          </cell>
          <cell r="C2136" t="str">
            <v>UN</v>
          </cell>
          <cell r="D2136">
            <v>1</v>
          </cell>
          <cell r="E2136">
            <v>12.882899999999999</v>
          </cell>
          <cell r="F2136">
            <v>12.88</v>
          </cell>
        </row>
        <row r="2137">
          <cell r="A2137" t="str">
            <v>001.18.07420</v>
          </cell>
          <cell r="B2137" t="str">
            <v>Luva de redução de ferro galvanizado 2x1 pol</v>
          </cell>
          <cell r="C2137" t="str">
            <v>UN</v>
          </cell>
          <cell r="D2137">
            <v>1</v>
          </cell>
          <cell r="E2137">
            <v>12.882899999999999</v>
          </cell>
          <cell r="F2137">
            <v>12.88</v>
          </cell>
        </row>
        <row r="2138">
          <cell r="A2138" t="str">
            <v>001.18.07440</v>
          </cell>
          <cell r="B2138" t="str">
            <v>Luva de redução de ferro galvanizado 1 1/2x1 pol</v>
          </cell>
          <cell r="C2138" t="str">
            <v>UN</v>
          </cell>
          <cell r="D2138">
            <v>1</v>
          </cell>
          <cell r="E2138">
            <v>9.0829000000000004</v>
          </cell>
          <cell r="F2138">
            <v>9.08</v>
          </cell>
        </row>
        <row r="2139">
          <cell r="A2139" t="str">
            <v>001.18.07460</v>
          </cell>
          <cell r="B2139" t="str">
            <v>Luva de redução de ferro galvanizado 1 1/2x3/4 pol</v>
          </cell>
          <cell r="C2139" t="str">
            <v>UN</v>
          </cell>
          <cell r="D2139">
            <v>1</v>
          </cell>
          <cell r="E2139">
            <v>8.2828999999999997</v>
          </cell>
          <cell r="F2139">
            <v>8.2799999999999994</v>
          </cell>
        </row>
        <row r="2140">
          <cell r="A2140" t="str">
            <v>001.18.07480</v>
          </cell>
          <cell r="B2140" t="str">
            <v>Luva de redução de ferro galvanizado 1 1/4x1 pol</v>
          </cell>
          <cell r="C2140" t="str">
            <v>UN</v>
          </cell>
          <cell r="D2140">
            <v>1</v>
          </cell>
          <cell r="E2140">
            <v>8.2828999999999997</v>
          </cell>
          <cell r="F2140">
            <v>8.2799999999999994</v>
          </cell>
        </row>
        <row r="2141">
          <cell r="A2141" t="str">
            <v>001.18.07500</v>
          </cell>
          <cell r="B2141" t="str">
            <v>Luva de redução de ferro galvanizado 1 1/4x3/4 pol</v>
          </cell>
          <cell r="C2141" t="str">
            <v>UN</v>
          </cell>
          <cell r="D2141">
            <v>1</v>
          </cell>
          <cell r="E2141">
            <v>8.2828999999999997</v>
          </cell>
          <cell r="F2141">
            <v>8.2799999999999994</v>
          </cell>
        </row>
        <row r="2142">
          <cell r="A2142" t="str">
            <v>001.18.07520</v>
          </cell>
          <cell r="B2142" t="str">
            <v>Luva de redução de ferro galvanizado 1 1/4x1/2 pol</v>
          </cell>
          <cell r="C2142" t="str">
            <v>UN</v>
          </cell>
          <cell r="D2142">
            <v>1</v>
          </cell>
          <cell r="E2142">
            <v>8.2828999999999997</v>
          </cell>
          <cell r="F2142">
            <v>8.2799999999999994</v>
          </cell>
        </row>
        <row r="2143">
          <cell r="A2143" t="str">
            <v>001.18.07540</v>
          </cell>
          <cell r="B2143" t="str">
            <v>Luva de redução de ferro galvanizado 1x3/4 pol</v>
          </cell>
          <cell r="C2143" t="str">
            <v>UN</v>
          </cell>
          <cell r="D2143">
            <v>1</v>
          </cell>
          <cell r="E2143">
            <v>5.3474000000000004</v>
          </cell>
          <cell r="F2143">
            <v>5.34</v>
          </cell>
        </row>
        <row r="2144">
          <cell r="A2144" t="str">
            <v>001.18.07560</v>
          </cell>
          <cell r="B2144" t="str">
            <v>Luva de redução de ferro galvanizado 1x1/2 pol</v>
          </cell>
          <cell r="C2144" t="str">
            <v>UN</v>
          </cell>
          <cell r="D2144">
            <v>1</v>
          </cell>
          <cell r="E2144">
            <v>4.9474</v>
          </cell>
          <cell r="F2144">
            <v>4.9400000000000004</v>
          </cell>
        </row>
        <row r="2145">
          <cell r="A2145" t="str">
            <v>001.18.07580</v>
          </cell>
          <cell r="B2145" t="str">
            <v>Luva de redução de ferro galvanizado 3/4x1/2 pol</v>
          </cell>
          <cell r="C2145" t="str">
            <v>UN</v>
          </cell>
          <cell r="D2145">
            <v>1</v>
          </cell>
          <cell r="E2145">
            <v>4.1474000000000002</v>
          </cell>
          <cell r="F2145">
            <v>4.1399999999999997</v>
          </cell>
        </row>
        <row r="2146">
          <cell r="A2146" t="str">
            <v>001.18.07600</v>
          </cell>
          <cell r="B2146" t="str">
            <v>Cotovelo ou joelho de ferro galvanizado 4 pol</v>
          </cell>
          <cell r="C2146" t="str">
            <v>UN</v>
          </cell>
          <cell r="D2146">
            <v>1</v>
          </cell>
          <cell r="E2146">
            <v>74.938400000000001</v>
          </cell>
          <cell r="F2146">
            <v>74.930000000000007</v>
          </cell>
        </row>
        <row r="2147">
          <cell r="A2147" t="str">
            <v>001.18.07620</v>
          </cell>
          <cell r="B2147" t="str">
            <v>Cotovelo ou joelho de ferro galvanizado 3 pol</v>
          </cell>
          <cell r="C2147" t="str">
            <v>UN</v>
          </cell>
          <cell r="D2147">
            <v>1</v>
          </cell>
          <cell r="E2147">
            <v>22.714500000000001</v>
          </cell>
          <cell r="F2147">
            <v>22.71</v>
          </cell>
        </row>
        <row r="2148">
          <cell r="A2148" t="str">
            <v>001.18.07640</v>
          </cell>
          <cell r="B2148" t="str">
            <v>Cotovelo ou joelho de ferro galvanizado 2 1/2 pol</v>
          </cell>
          <cell r="C2148" t="str">
            <v>UN</v>
          </cell>
          <cell r="D2148">
            <v>1</v>
          </cell>
          <cell r="E2148">
            <v>31.044499999999999</v>
          </cell>
          <cell r="F2148">
            <v>31.04</v>
          </cell>
        </row>
        <row r="2149">
          <cell r="A2149" t="str">
            <v>001.18.07660</v>
          </cell>
          <cell r="B2149" t="str">
            <v>Cotovelo ou joelho de ferro galvanizado 2 pol</v>
          </cell>
          <cell r="C2149" t="str">
            <v>UN</v>
          </cell>
          <cell r="D2149">
            <v>1</v>
          </cell>
          <cell r="E2149">
            <v>15.0829</v>
          </cell>
          <cell r="F2149">
            <v>15.08</v>
          </cell>
        </row>
        <row r="2150">
          <cell r="A2150" t="str">
            <v>001.18.07680</v>
          </cell>
          <cell r="B2150" t="str">
            <v>Cotovelo ou joelho de ferro galvanizado 1 1/2 pol</v>
          </cell>
          <cell r="C2150" t="str">
            <v>UN</v>
          </cell>
          <cell r="D2150">
            <v>1</v>
          </cell>
          <cell r="E2150">
            <v>10.882899999999999</v>
          </cell>
          <cell r="F2150">
            <v>10.88</v>
          </cell>
        </row>
        <row r="2151">
          <cell r="A2151" t="str">
            <v>001.18.07700</v>
          </cell>
          <cell r="B2151" t="str">
            <v>Cotovelo ou joelho de ferro galvanizado 1 1/4 pol</v>
          </cell>
          <cell r="C2151" t="str">
            <v>UN</v>
          </cell>
          <cell r="D2151">
            <v>1</v>
          </cell>
          <cell r="E2151">
            <v>8.8828999999999994</v>
          </cell>
          <cell r="F2151">
            <v>8.8800000000000008</v>
          </cell>
        </row>
        <row r="2152">
          <cell r="A2152" t="str">
            <v>001.18.07720</v>
          </cell>
          <cell r="B2152" t="str">
            <v>Cotovelo ou joelho de ferro galvanizado 1 pol</v>
          </cell>
          <cell r="C2152" t="str">
            <v>UN</v>
          </cell>
          <cell r="D2152">
            <v>1</v>
          </cell>
          <cell r="E2152">
            <v>5.4474</v>
          </cell>
          <cell r="F2152">
            <v>5.44</v>
          </cell>
        </row>
        <row r="2153">
          <cell r="A2153" t="str">
            <v>001.18.07740</v>
          </cell>
          <cell r="B2153" t="str">
            <v>Cotovelo ou joelho de ferro galvanizado 3/4 pol</v>
          </cell>
          <cell r="C2153" t="str">
            <v>UN</v>
          </cell>
          <cell r="D2153">
            <v>1</v>
          </cell>
          <cell r="E2153">
            <v>3.9474</v>
          </cell>
          <cell r="F2153">
            <v>3.94</v>
          </cell>
        </row>
        <row r="2154">
          <cell r="A2154" t="str">
            <v>001.18.07760</v>
          </cell>
          <cell r="B2154" t="str">
            <v>Cotovelo ou joelho de ferro galvanizado 1/2 pol</v>
          </cell>
          <cell r="C2154" t="str">
            <v>UN</v>
          </cell>
          <cell r="D2154">
            <v>1</v>
          </cell>
          <cell r="E2154">
            <v>9.6892999999999994</v>
          </cell>
          <cell r="F2154">
            <v>9.68</v>
          </cell>
        </row>
        <row r="2155">
          <cell r="A2155" t="str">
            <v>001.18.07780</v>
          </cell>
          <cell r="B2155" t="str">
            <v>Tee ferro galvanizado 6 pol</v>
          </cell>
          <cell r="C2155" t="str">
            <v>UN</v>
          </cell>
          <cell r="D2155">
            <v>1</v>
          </cell>
          <cell r="E2155">
            <v>43.689300000000003</v>
          </cell>
          <cell r="F2155">
            <v>43.68</v>
          </cell>
        </row>
        <row r="2156">
          <cell r="A2156" t="str">
            <v>001.18.07800</v>
          </cell>
          <cell r="B2156" t="str">
            <v>Tee ferro galvanizado 4 pol</v>
          </cell>
          <cell r="C2156" t="str">
            <v>UN</v>
          </cell>
          <cell r="D2156">
            <v>1</v>
          </cell>
          <cell r="E2156">
            <v>56.042099999999998</v>
          </cell>
          <cell r="F2156">
            <v>56.04</v>
          </cell>
        </row>
        <row r="2157">
          <cell r="A2157" t="str">
            <v>001.18.07820</v>
          </cell>
          <cell r="B2157" t="str">
            <v>Tee ferro galvanizado 3 pol</v>
          </cell>
          <cell r="C2157" t="str">
            <v>UN</v>
          </cell>
          <cell r="D2157">
            <v>1</v>
          </cell>
          <cell r="E2157">
            <v>40.106400000000001</v>
          </cell>
          <cell r="F2157">
            <v>40.1</v>
          </cell>
        </row>
        <row r="2158">
          <cell r="A2158" t="str">
            <v>001.18.07840</v>
          </cell>
          <cell r="B2158" t="str">
            <v>Tee ferro galvanizado 2 1/2 pol</v>
          </cell>
          <cell r="C2158" t="str">
            <v>UN</v>
          </cell>
          <cell r="D2158">
            <v>1</v>
          </cell>
          <cell r="E2158">
            <v>31.106400000000001</v>
          </cell>
          <cell r="F2158">
            <v>31.1</v>
          </cell>
        </row>
        <row r="2159">
          <cell r="A2159" t="str">
            <v>001.18.07860</v>
          </cell>
          <cell r="B2159" t="str">
            <v>Tee ferro galvanizado 2 pol</v>
          </cell>
          <cell r="C2159" t="str">
            <v>UN</v>
          </cell>
          <cell r="D2159">
            <v>1</v>
          </cell>
          <cell r="E2159">
            <v>18.394500000000001</v>
          </cell>
          <cell r="F2159">
            <v>18.39</v>
          </cell>
        </row>
        <row r="2160">
          <cell r="A2160" t="str">
            <v>001.18.07880</v>
          </cell>
          <cell r="B2160" t="str">
            <v>Tee ferro galvanizado 1 1/2 pol</v>
          </cell>
          <cell r="C2160" t="str">
            <v>UN</v>
          </cell>
          <cell r="D2160">
            <v>1</v>
          </cell>
          <cell r="E2160">
            <v>12.644500000000001</v>
          </cell>
          <cell r="F2160">
            <v>12.64</v>
          </cell>
        </row>
        <row r="2161">
          <cell r="A2161" t="str">
            <v>001.18.07900</v>
          </cell>
          <cell r="B2161" t="str">
            <v>Tee ferro galvanizado 1 1/4 pol</v>
          </cell>
          <cell r="C2161" t="str">
            <v>UN</v>
          </cell>
          <cell r="D2161">
            <v>1</v>
          </cell>
          <cell r="E2161">
            <v>11.4945</v>
          </cell>
          <cell r="F2161">
            <v>11.49</v>
          </cell>
        </row>
        <row r="2162">
          <cell r="A2162" t="str">
            <v>001.18.07920</v>
          </cell>
          <cell r="B2162" t="str">
            <v>Tee ferro galvanizado 1 pol</v>
          </cell>
          <cell r="C2162" t="str">
            <v>UN</v>
          </cell>
          <cell r="D2162">
            <v>1</v>
          </cell>
          <cell r="E2162">
            <v>7.3091999999999997</v>
          </cell>
          <cell r="F2162">
            <v>7.3</v>
          </cell>
        </row>
        <row r="2163">
          <cell r="A2163" t="str">
            <v>001.18.07940</v>
          </cell>
          <cell r="B2163" t="str">
            <v>Tee ferro galvanizado 3/4 pol</v>
          </cell>
          <cell r="C2163" t="str">
            <v>UN</v>
          </cell>
          <cell r="D2163">
            <v>1</v>
          </cell>
          <cell r="E2163">
            <v>5.2591999999999999</v>
          </cell>
          <cell r="F2163">
            <v>5.25</v>
          </cell>
        </row>
        <row r="2164">
          <cell r="A2164" t="str">
            <v>001.18.07960</v>
          </cell>
          <cell r="B2164" t="str">
            <v>Tee ferro galvanizado 1/2 pol</v>
          </cell>
          <cell r="C2164" t="str">
            <v>UN</v>
          </cell>
          <cell r="D2164">
            <v>1</v>
          </cell>
          <cell r="E2164">
            <v>3.8992</v>
          </cell>
          <cell r="F2164">
            <v>3.89</v>
          </cell>
        </row>
        <row r="2165">
          <cell r="A2165" t="str">
            <v>001.18.07980</v>
          </cell>
          <cell r="B2165" t="str">
            <v>Tee de redução ferro galvanizado 4x3 pol</v>
          </cell>
          <cell r="C2165" t="str">
            <v>UN</v>
          </cell>
          <cell r="D2165">
            <v>1</v>
          </cell>
          <cell r="E2165">
            <v>91.642099999999999</v>
          </cell>
          <cell r="F2165">
            <v>91.64</v>
          </cell>
        </row>
        <row r="2166">
          <cell r="A2166" t="str">
            <v>001.18.08000</v>
          </cell>
          <cell r="B2166" t="str">
            <v>Tee de redução ferro galvanizado 4x2 pol</v>
          </cell>
          <cell r="C2166" t="str">
            <v>UN</v>
          </cell>
          <cell r="D2166">
            <v>1</v>
          </cell>
          <cell r="E2166">
            <v>91.642099999999999</v>
          </cell>
          <cell r="F2166">
            <v>91.64</v>
          </cell>
        </row>
        <row r="2167">
          <cell r="A2167" t="str">
            <v>001.18.08020</v>
          </cell>
          <cell r="B2167" t="str">
            <v>Tee de redução ferro galvanizado 3x2.5 pol</v>
          </cell>
          <cell r="C2167" t="str">
            <v>UN</v>
          </cell>
          <cell r="D2167">
            <v>1</v>
          </cell>
          <cell r="E2167">
            <v>49.606400000000001</v>
          </cell>
          <cell r="F2167">
            <v>49.6</v>
          </cell>
        </row>
        <row r="2168">
          <cell r="A2168" t="str">
            <v>001.18.08040</v>
          </cell>
          <cell r="B2168" t="str">
            <v>Tee de redução ferro galvanizado 3x2 pol</v>
          </cell>
          <cell r="C2168" t="str">
            <v>UN</v>
          </cell>
          <cell r="D2168">
            <v>1</v>
          </cell>
          <cell r="E2168">
            <v>32.006399999999999</v>
          </cell>
          <cell r="F2168">
            <v>32</v>
          </cell>
        </row>
        <row r="2169">
          <cell r="A2169" t="str">
            <v>001.18.08060</v>
          </cell>
          <cell r="B2169" t="str">
            <v>Tee de redução ferro galvanizado 3x1.5 pol</v>
          </cell>
          <cell r="C2169" t="str">
            <v>UN</v>
          </cell>
          <cell r="D2169">
            <v>1</v>
          </cell>
          <cell r="E2169">
            <v>32.006399999999999</v>
          </cell>
          <cell r="F2169">
            <v>32</v>
          </cell>
        </row>
        <row r="2170">
          <cell r="A2170" t="str">
            <v>001.18.08080</v>
          </cell>
          <cell r="B2170" t="str">
            <v>Tee de redução ferro galvanizado 2.5x2 pol</v>
          </cell>
          <cell r="C2170" t="str">
            <v>UN</v>
          </cell>
          <cell r="D2170">
            <v>1</v>
          </cell>
          <cell r="E2170">
            <v>39.046399999999998</v>
          </cell>
          <cell r="F2170">
            <v>39.04</v>
          </cell>
        </row>
        <row r="2171">
          <cell r="A2171" t="str">
            <v>001.18.08100</v>
          </cell>
          <cell r="B2171" t="str">
            <v>Tee de redução ferro galvanizado 2.5x1.5 pol</v>
          </cell>
          <cell r="C2171" t="str">
            <v>UN</v>
          </cell>
          <cell r="D2171">
            <v>1</v>
          </cell>
          <cell r="E2171">
            <v>15.5564</v>
          </cell>
          <cell r="F2171">
            <v>15.55</v>
          </cell>
        </row>
        <row r="2172">
          <cell r="A2172" t="str">
            <v>001.18.08120</v>
          </cell>
          <cell r="B2172" t="str">
            <v>Tee de redução ferro galvanizado 2.5x1 1/4 pol</v>
          </cell>
          <cell r="C2172" t="str">
            <v>UN</v>
          </cell>
          <cell r="D2172">
            <v>1</v>
          </cell>
          <cell r="E2172">
            <v>27.106400000000001</v>
          </cell>
          <cell r="F2172">
            <v>27.1</v>
          </cell>
        </row>
        <row r="2173">
          <cell r="A2173" t="str">
            <v>001.18.08140</v>
          </cell>
          <cell r="B2173" t="str">
            <v>Tee de redução ferro galvanizado 2x1.5 pol</v>
          </cell>
          <cell r="C2173" t="str">
            <v>UN</v>
          </cell>
          <cell r="D2173">
            <v>1</v>
          </cell>
          <cell r="E2173">
            <v>15.044499999999999</v>
          </cell>
          <cell r="F2173">
            <v>15.04</v>
          </cell>
        </row>
        <row r="2174">
          <cell r="A2174" t="str">
            <v>001.18.08160</v>
          </cell>
          <cell r="B2174" t="str">
            <v>Tee de redução ferro galvanizado 2x1 1/4 pol</v>
          </cell>
          <cell r="C2174" t="str">
            <v>UN</v>
          </cell>
          <cell r="D2174">
            <v>1</v>
          </cell>
          <cell r="E2174">
            <v>18.044499999999999</v>
          </cell>
          <cell r="F2174">
            <v>18.04</v>
          </cell>
        </row>
        <row r="2175">
          <cell r="A2175" t="str">
            <v>001.18.08180</v>
          </cell>
          <cell r="B2175" t="str">
            <v>Tee de redução ferro galvanizado 2x1 pol</v>
          </cell>
          <cell r="C2175" t="str">
            <v>UN</v>
          </cell>
          <cell r="D2175">
            <v>1</v>
          </cell>
          <cell r="E2175">
            <v>14.5945</v>
          </cell>
          <cell r="F2175">
            <v>14.59</v>
          </cell>
        </row>
        <row r="2176">
          <cell r="A2176" t="str">
            <v>001.18.08200</v>
          </cell>
          <cell r="B2176" t="str">
            <v>Tee de redução ferro galvanizado 1.5x1 1/4 pol</v>
          </cell>
          <cell r="C2176" t="str">
            <v>UN</v>
          </cell>
          <cell r="D2176">
            <v>1</v>
          </cell>
          <cell r="E2176">
            <v>10.6645</v>
          </cell>
          <cell r="F2176">
            <v>10.66</v>
          </cell>
        </row>
        <row r="2177">
          <cell r="A2177" t="str">
            <v>001.18.08220</v>
          </cell>
          <cell r="B2177" t="str">
            <v>Tee de redução ferro galvanizado 1.5x1 pol</v>
          </cell>
          <cell r="C2177" t="str">
            <v>UN</v>
          </cell>
          <cell r="D2177">
            <v>1</v>
          </cell>
          <cell r="E2177">
            <v>14.9145</v>
          </cell>
          <cell r="F2177">
            <v>14.91</v>
          </cell>
        </row>
        <row r="2178">
          <cell r="A2178" t="str">
            <v>001.18.08240</v>
          </cell>
          <cell r="B2178" t="str">
            <v>Tee de redução ferro galvanizado 1.5x3/4 pol</v>
          </cell>
          <cell r="C2178" t="str">
            <v>UN</v>
          </cell>
          <cell r="D2178">
            <v>1</v>
          </cell>
          <cell r="E2178">
            <v>11.384499999999999</v>
          </cell>
          <cell r="F2178">
            <v>11.38</v>
          </cell>
        </row>
        <row r="2179">
          <cell r="A2179" t="str">
            <v>001.18.08260</v>
          </cell>
          <cell r="B2179" t="str">
            <v>Tee de redução ferro galvanizado 1 1/4x1 pol</v>
          </cell>
          <cell r="C2179" t="str">
            <v>UN</v>
          </cell>
          <cell r="D2179">
            <v>1</v>
          </cell>
          <cell r="E2179">
            <v>10.294499999999999</v>
          </cell>
          <cell r="F2179">
            <v>10.29</v>
          </cell>
        </row>
        <row r="2180">
          <cell r="A2180" t="str">
            <v>001.18.08280</v>
          </cell>
          <cell r="B2180" t="str">
            <v>Tee de redução ferro galvanizado 1 1/4x3/4 pol</v>
          </cell>
          <cell r="C2180" t="str">
            <v>UN</v>
          </cell>
          <cell r="D2180">
            <v>1</v>
          </cell>
          <cell r="E2180">
            <v>10.294499999999999</v>
          </cell>
          <cell r="F2180">
            <v>10.29</v>
          </cell>
        </row>
        <row r="2181">
          <cell r="A2181" t="str">
            <v>001.18.08300</v>
          </cell>
          <cell r="B2181" t="str">
            <v>Tee de redução ferro galvanizado 1 1/4x1/2 pol</v>
          </cell>
          <cell r="C2181" t="str">
            <v>UN</v>
          </cell>
          <cell r="D2181">
            <v>1</v>
          </cell>
          <cell r="E2181">
            <v>9.3945000000000007</v>
          </cell>
          <cell r="F2181">
            <v>9.39</v>
          </cell>
        </row>
        <row r="2182">
          <cell r="A2182" t="str">
            <v>001.18.08320</v>
          </cell>
          <cell r="B2182" t="str">
            <v>Tee de redução ferro galvanizado 1x3/4 pol</v>
          </cell>
          <cell r="C2182" t="str">
            <v>UN</v>
          </cell>
          <cell r="D2182">
            <v>1</v>
          </cell>
          <cell r="E2182">
            <v>5.5991999999999997</v>
          </cell>
          <cell r="F2182">
            <v>5.59</v>
          </cell>
        </row>
        <row r="2183">
          <cell r="A2183" t="str">
            <v>001.18.08340</v>
          </cell>
          <cell r="B2183" t="str">
            <v>Tee de redução ferro galvanizado 1x1/2 pol</v>
          </cell>
          <cell r="C2183" t="str">
            <v>UN</v>
          </cell>
          <cell r="D2183">
            <v>1</v>
          </cell>
          <cell r="E2183">
            <v>8.3491999999999997</v>
          </cell>
          <cell r="F2183">
            <v>8.34</v>
          </cell>
        </row>
        <row r="2184">
          <cell r="A2184" t="str">
            <v>001.18.08360</v>
          </cell>
          <cell r="B2184" t="str">
            <v>Tee fe redução ferro galvanizado 3/4x1/2 pol</v>
          </cell>
          <cell r="C2184" t="str">
            <v>UN</v>
          </cell>
          <cell r="D2184">
            <v>1</v>
          </cell>
          <cell r="E2184">
            <v>4.1992000000000003</v>
          </cell>
          <cell r="F2184">
            <v>4.1900000000000004</v>
          </cell>
        </row>
        <row r="2185">
          <cell r="A2185" t="str">
            <v>001.18.08380</v>
          </cell>
          <cell r="B2185" t="str">
            <v>Luva simples ferro galvanizado 4 pol</v>
          </cell>
          <cell r="C2185" t="str">
            <v>UN</v>
          </cell>
          <cell r="D2185">
            <v>1</v>
          </cell>
          <cell r="E2185">
            <v>35.068399999999997</v>
          </cell>
          <cell r="F2185">
            <v>35.06</v>
          </cell>
        </row>
        <row r="2186">
          <cell r="A2186" t="str">
            <v>001.18.08400</v>
          </cell>
          <cell r="B2186" t="str">
            <v>Luva simples ferro galvanizado 3 pol</v>
          </cell>
          <cell r="C2186" t="str">
            <v>UN</v>
          </cell>
          <cell r="D2186">
            <v>1</v>
          </cell>
          <cell r="E2186">
            <v>26.994499999999999</v>
          </cell>
          <cell r="F2186">
            <v>26.99</v>
          </cell>
        </row>
        <row r="2187">
          <cell r="A2187" t="str">
            <v>001.18.08420</v>
          </cell>
          <cell r="B2187" t="str">
            <v>Luva simples ferro galvanizado 2 1/2 pol</v>
          </cell>
          <cell r="C2187" t="str">
            <v>UN</v>
          </cell>
          <cell r="D2187">
            <v>1</v>
          </cell>
          <cell r="E2187">
            <v>19.5945</v>
          </cell>
          <cell r="F2187">
            <v>19.59</v>
          </cell>
        </row>
        <row r="2188">
          <cell r="A2188" t="str">
            <v>001.18.08440</v>
          </cell>
          <cell r="B2188" t="str">
            <v>Luva simples ferro galvanizado 2 pol</v>
          </cell>
          <cell r="C2188" t="str">
            <v>UN</v>
          </cell>
          <cell r="D2188">
            <v>1</v>
          </cell>
          <cell r="E2188">
            <v>11.6829</v>
          </cell>
          <cell r="F2188">
            <v>11.68</v>
          </cell>
        </row>
        <row r="2189">
          <cell r="A2189" t="str">
            <v>001.18.08460</v>
          </cell>
          <cell r="B2189" t="str">
            <v>Luva simples ferro galvanizado 1 1/2 pol</v>
          </cell>
          <cell r="C2189" t="str">
            <v>UN</v>
          </cell>
          <cell r="D2189">
            <v>1</v>
          </cell>
          <cell r="E2189">
            <v>9.0829000000000004</v>
          </cell>
          <cell r="F2189">
            <v>9.08</v>
          </cell>
        </row>
        <row r="2190">
          <cell r="A2190" t="str">
            <v>001.18.08480</v>
          </cell>
          <cell r="B2190" t="str">
            <v>Luva simples ferro galvanizado 1 1/4 pol</v>
          </cell>
          <cell r="C2190" t="str">
            <v>UN</v>
          </cell>
          <cell r="D2190">
            <v>1</v>
          </cell>
          <cell r="E2190">
            <v>7.5328999999999997</v>
          </cell>
          <cell r="F2190">
            <v>7.53</v>
          </cell>
        </row>
        <row r="2191">
          <cell r="A2191" t="str">
            <v>001.18.08500</v>
          </cell>
          <cell r="B2191" t="str">
            <v>Luva simples ferro galvanizado 1 pol</v>
          </cell>
          <cell r="C2191" t="str">
            <v>UN</v>
          </cell>
          <cell r="D2191">
            <v>1</v>
          </cell>
          <cell r="E2191">
            <v>5.1974</v>
          </cell>
          <cell r="F2191">
            <v>5.19</v>
          </cell>
        </row>
        <row r="2192">
          <cell r="A2192" t="str">
            <v>001.18.08520</v>
          </cell>
          <cell r="B2192" t="str">
            <v>Luva simples ferro galvanizado 3/4 pol</v>
          </cell>
          <cell r="C2192" t="str">
            <v>UN</v>
          </cell>
          <cell r="D2192">
            <v>1</v>
          </cell>
          <cell r="E2192">
            <v>3.9973999999999998</v>
          </cell>
          <cell r="F2192">
            <v>3.99</v>
          </cell>
        </row>
        <row r="2193">
          <cell r="A2193" t="str">
            <v>001.18.08540</v>
          </cell>
          <cell r="B2193" t="str">
            <v>Luva simples ferro galvanizado 1/2 pol</v>
          </cell>
          <cell r="C2193" t="str">
            <v>UN</v>
          </cell>
          <cell r="D2193">
            <v>1</v>
          </cell>
          <cell r="E2193">
            <v>3.2974000000000001</v>
          </cell>
          <cell r="F2193">
            <v>3.29</v>
          </cell>
        </row>
        <row r="2194">
          <cell r="A2194" t="str">
            <v>001.18.08560</v>
          </cell>
          <cell r="B2194" t="str">
            <v>União assento plano ferro galvanizado 4 pol</v>
          </cell>
          <cell r="C2194" t="str">
            <v>UN</v>
          </cell>
          <cell r="D2194">
            <v>1</v>
          </cell>
          <cell r="E2194">
            <v>58.642099999999999</v>
          </cell>
          <cell r="F2194">
            <v>58.64</v>
          </cell>
        </row>
        <row r="2195">
          <cell r="A2195" t="str">
            <v>001.18.08580</v>
          </cell>
          <cell r="B2195" t="str">
            <v>União assento plano ferro galvanizado 3 pol</v>
          </cell>
          <cell r="C2195" t="str">
            <v>UN</v>
          </cell>
          <cell r="D2195">
            <v>1</v>
          </cell>
          <cell r="E2195">
            <v>47.106400000000001</v>
          </cell>
          <cell r="F2195">
            <v>47.1</v>
          </cell>
        </row>
        <row r="2196">
          <cell r="A2196" t="str">
            <v>001.18.08600</v>
          </cell>
          <cell r="B2196" t="str">
            <v>União assento plano ferro galvanizado 2 1/2 pol</v>
          </cell>
          <cell r="C2196" t="str">
            <v>UN</v>
          </cell>
          <cell r="D2196">
            <v>1</v>
          </cell>
          <cell r="E2196">
            <v>38.556399999999996</v>
          </cell>
          <cell r="F2196">
            <v>38.549999999999997</v>
          </cell>
        </row>
        <row r="2197">
          <cell r="A2197" t="str">
            <v>001.18.08620</v>
          </cell>
          <cell r="B2197" t="str">
            <v>União assento plano ferro galvanizado 2 pol</v>
          </cell>
          <cell r="C2197" t="str">
            <v>UN</v>
          </cell>
          <cell r="D2197">
            <v>1</v>
          </cell>
          <cell r="E2197">
            <v>27.5945</v>
          </cell>
          <cell r="F2197">
            <v>27.59</v>
          </cell>
        </row>
        <row r="2198">
          <cell r="A2198" t="str">
            <v>001.18.08640</v>
          </cell>
          <cell r="B2198" t="str">
            <v>União assento plano ferro galvanizado 1 1/2 pol</v>
          </cell>
          <cell r="C2198" t="str">
            <v>UN</v>
          </cell>
          <cell r="D2198">
            <v>1</v>
          </cell>
          <cell r="E2198">
            <v>19.994499999999999</v>
          </cell>
          <cell r="F2198">
            <v>19.989999999999998</v>
          </cell>
        </row>
        <row r="2199">
          <cell r="A2199" t="str">
            <v>001.18.08660</v>
          </cell>
          <cell r="B2199" t="str">
            <v>União assento plano ferro galvanizado 1 1/4 pol</v>
          </cell>
          <cell r="C2199" t="str">
            <v>UN</v>
          </cell>
          <cell r="D2199">
            <v>1</v>
          </cell>
          <cell r="E2199">
            <v>16.994499999999999</v>
          </cell>
          <cell r="F2199">
            <v>16.989999999999998</v>
          </cell>
        </row>
        <row r="2200">
          <cell r="A2200" t="str">
            <v>001.18.08680</v>
          </cell>
          <cell r="B2200" t="str">
            <v>União assento plano ferro galvanizado 1 pol</v>
          </cell>
          <cell r="C2200" t="str">
            <v>UN</v>
          </cell>
          <cell r="D2200">
            <v>1</v>
          </cell>
          <cell r="E2200">
            <v>11.059200000000001</v>
          </cell>
          <cell r="F2200">
            <v>11.05</v>
          </cell>
        </row>
        <row r="2201">
          <cell r="A2201" t="str">
            <v>001.18.08700</v>
          </cell>
          <cell r="B2201" t="str">
            <v>União assento plano ferro galvanizado 3/4 pol</v>
          </cell>
          <cell r="C2201" t="str">
            <v>UN</v>
          </cell>
          <cell r="D2201">
            <v>1</v>
          </cell>
          <cell r="E2201">
            <v>10.459199999999999</v>
          </cell>
          <cell r="F2201">
            <v>10.45</v>
          </cell>
        </row>
        <row r="2202">
          <cell r="A2202" t="str">
            <v>001.18.08720</v>
          </cell>
          <cell r="B2202" t="str">
            <v>União assento plano ferro galvanizado 1/2 pol</v>
          </cell>
          <cell r="C2202" t="str">
            <v>UN</v>
          </cell>
          <cell r="D2202">
            <v>1</v>
          </cell>
          <cell r="E2202">
            <v>8.0592000000000006</v>
          </cell>
          <cell r="F2202">
            <v>8.0500000000000007</v>
          </cell>
        </row>
        <row r="2203">
          <cell r="A2203" t="str">
            <v>001.18.08740</v>
          </cell>
          <cell r="B2203" t="str">
            <v>Flange c/ sextavado ferro galvanizado 4 pol</v>
          </cell>
          <cell r="C2203" t="str">
            <v>UN</v>
          </cell>
          <cell r="D2203">
            <v>1</v>
          </cell>
          <cell r="E2203">
            <v>44.688400000000001</v>
          </cell>
          <cell r="F2203">
            <v>44.68</v>
          </cell>
        </row>
        <row r="2204">
          <cell r="A2204" t="str">
            <v>001.18.08760</v>
          </cell>
          <cell r="B2204" t="str">
            <v>Flange c/ sextavado ferro galvanizado 3 pol</v>
          </cell>
          <cell r="C2204" t="str">
            <v>UN</v>
          </cell>
          <cell r="D2204">
            <v>1</v>
          </cell>
          <cell r="E2204">
            <v>35.024500000000003</v>
          </cell>
          <cell r="F2204">
            <v>35.020000000000003</v>
          </cell>
        </row>
        <row r="2205">
          <cell r="A2205" t="str">
            <v>001.18.08780</v>
          </cell>
          <cell r="B2205" t="str">
            <v>Flange c/ sextavado ferro galvanizado 2 1/2 pol</v>
          </cell>
          <cell r="C2205" t="str">
            <v>UN</v>
          </cell>
          <cell r="D2205">
            <v>1</v>
          </cell>
          <cell r="E2205">
            <v>24.564499999999999</v>
          </cell>
          <cell r="F2205">
            <v>24.56</v>
          </cell>
        </row>
        <row r="2206">
          <cell r="A2206" t="str">
            <v>001.18.08800</v>
          </cell>
          <cell r="B2206" t="str">
            <v>Flange c/ sextavado ferro galvanizado 2 pol</v>
          </cell>
          <cell r="C2206" t="str">
            <v>UN</v>
          </cell>
          <cell r="D2206">
            <v>1</v>
          </cell>
          <cell r="E2206">
            <v>18.032900000000001</v>
          </cell>
          <cell r="F2206">
            <v>18.03</v>
          </cell>
        </row>
        <row r="2207">
          <cell r="A2207" t="str">
            <v>001.18.08820</v>
          </cell>
          <cell r="B2207" t="str">
            <v>Flange c/ sextavado ferro galvanizado 1 1/2 pol</v>
          </cell>
          <cell r="C2207" t="str">
            <v>UN</v>
          </cell>
          <cell r="D2207">
            <v>1</v>
          </cell>
          <cell r="E2207">
            <v>8.5328999999999997</v>
          </cell>
          <cell r="F2207">
            <v>8.5299999999999994</v>
          </cell>
        </row>
        <row r="2208">
          <cell r="A2208" t="str">
            <v>001.18.08840</v>
          </cell>
          <cell r="B2208" t="str">
            <v>Flange c/ sextavado ferro galvanizado 1 1/4 pol</v>
          </cell>
          <cell r="C2208" t="str">
            <v>UN</v>
          </cell>
          <cell r="D2208">
            <v>1</v>
          </cell>
          <cell r="E2208">
            <v>7.7828999999999997</v>
          </cell>
          <cell r="F2208">
            <v>7.78</v>
          </cell>
        </row>
        <row r="2209">
          <cell r="A2209" t="str">
            <v>001.18.08860</v>
          </cell>
          <cell r="B2209" t="str">
            <v>Flange c/ sextavado ferro galvanizado 1 pol</v>
          </cell>
          <cell r="C2209" t="str">
            <v>UN</v>
          </cell>
          <cell r="D2209">
            <v>1</v>
          </cell>
          <cell r="E2209">
            <v>5.8474000000000004</v>
          </cell>
          <cell r="F2209">
            <v>5.84</v>
          </cell>
        </row>
        <row r="2210">
          <cell r="A2210" t="str">
            <v>001.18.08880</v>
          </cell>
          <cell r="B2210" t="str">
            <v>Flange c/ sextavado ferro galvanizado 3/4 pol</v>
          </cell>
          <cell r="C2210" t="str">
            <v>UN</v>
          </cell>
          <cell r="D2210">
            <v>1</v>
          </cell>
          <cell r="E2210">
            <v>7.1773999999999996</v>
          </cell>
          <cell r="F2210">
            <v>7.17</v>
          </cell>
        </row>
        <row r="2211">
          <cell r="A2211" t="str">
            <v>001.18.08900</v>
          </cell>
          <cell r="B2211" t="str">
            <v>Flange c/ sextavado ferro galvanizado 1/2 pol</v>
          </cell>
          <cell r="C2211" t="str">
            <v>UN</v>
          </cell>
          <cell r="D2211">
            <v>1</v>
          </cell>
          <cell r="E2211">
            <v>6.2173999999999996</v>
          </cell>
          <cell r="F2211">
            <v>6.21</v>
          </cell>
        </row>
        <row r="2212">
          <cell r="A2212" t="str">
            <v>001.18.08920</v>
          </cell>
          <cell r="B2212" t="str">
            <v>Niple duplo ferro galvanizado 4 pol</v>
          </cell>
          <cell r="C2212" t="str">
            <v>UN</v>
          </cell>
          <cell r="D2212">
            <v>1</v>
          </cell>
          <cell r="E2212">
            <v>36.618400000000001</v>
          </cell>
          <cell r="F2212">
            <v>36.61</v>
          </cell>
        </row>
        <row r="2213">
          <cell r="A2213" t="str">
            <v>001.18.08940</v>
          </cell>
          <cell r="B2213" t="str">
            <v>Niple duplo ferro galvanizado 3 pol</v>
          </cell>
          <cell r="C2213" t="str">
            <v>UN</v>
          </cell>
          <cell r="D2213">
            <v>1</v>
          </cell>
          <cell r="E2213">
            <v>20.394500000000001</v>
          </cell>
          <cell r="F2213">
            <v>20.39</v>
          </cell>
        </row>
        <row r="2214">
          <cell r="A2214" t="str">
            <v>001.18.08960</v>
          </cell>
          <cell r="B2214" t="str">
            <v>Niple duplo ferro galvanizado 2 1/2 pol</v>
          </cell>
          <cell r="C2214" t="str">
            <v>UN</v>
          </cell>
          <cell r="D2214">
            <v>1</v>
          </cell>
          <cell r="E2214">
            <v>15.044499999999999</v>
          </cell>
          <cell r="F2214">
            <v>15.04</v>
          </cell>
        </row>
        <row r="2215">
          <cell r="A2215" t="str">
            <v>001.18.08980</v>
          </cell>
          <cell r="B2215" t="str">
            <v>Niple duplo ferro galvanizado 2 pol</v>
          </cell>
          <cell r="C2215" t="str">
            <v>UN</v>
          </cell>
          <cell r="D2215">
            <v>1</v>
          </cell>
          <cell r="E2215">
            <v>12.1829</v>
          </cell>
          <cell r="F2215">
            <v>12.18</v>
          </cell>
        </row>
        <row r="2216">
          <cell r="A2216" t="str">
            <v>001.18.09000</v>
          </cell>
          <cell r="B2216" t="str">
            <v>Niple duplo ferro galvanizado 1 1/2 pol</v>
          </cell>
          <cell r="C2216" t="str">
            <v>UN</v>
          </cell>
          <cell r="D2216">
            <v>1</v>
          </cell>
          <cell r="E2216">
            <v>7.5328999999999997</v>
          </cell>
          <cell r="F2216">
            <v>7.53</v>
          </cell>
        </row>
        <row r="2217">
          <cell r="A2217" t="str">
            <v>001.18.09020</v>
          </cell>
          <cell r="B2217" t="str">
            <v>Niple duplo ferro galvanizado 1 1/4 pol</v>
          </cell>
          <cell r="C2217" t="str">
            <v>UN</v>
          </cell>
          <cell r="D2217">
            <v>1</v>
          </cell>
          <cell r="E2217">
            <v>7.0829000000000004</v>
          </cell>
          <cell r="F2217">
            <v>7.08</v>
          </cell>
        </row>
        <row r="2218">
          <cell r="A2218" t="str">
            <v>001.18.09040</v>
          </cell>
          <cell r="B2218" t="str">
            <v>Niple duplo ferro galvanizado 1 pol</v>
          </cell>
          <cell r="C2218" t="str">
            <v>UN</v>
          </cell>
          <cell r="D2218">
            <v>1</v>
          </cell>
          <cell r="E2218">
            <v>4.6474000000000002</v>
          </cell>
          <cell r="F2218">
            <v>4.6399999999999997</v>
          </cell>
        </row>
        <row r="2219">
          <cell r="A2219" t="str">
            <v>001.18.09060</v>
          </cell>
          <cell r="B2219" t="str">
            <v>Niple duplo ferro galvanizado 3/4 pol</v>
          </cell>
          <cell r="C2219" t="str">
            <v>UN</v>
          </cell>
          <cell r="D2219">
            <v>1</v>
          </cell>
          <cell r="E2219">
            <v>3.5973999999999999</v>
          </cell>
          <cell r="F2219">
            <v>3.59</v>
          </cell>
        </row>
        <row r="2220">
          <cell r="A2220" t="str">
            <v>001.18.09080</v>
          </cell>
          <cell r="B2220" t="str">
            <v>Niple duplo ferro galvanizado 1/2 pol</v>
          </cell>
          <cell r="C2220" t="str">
            <v>UN</v>
          </cell>
          <cell r="D2220">
            <v>1</v>
          </cell>
          <cell r="E2220">
            <v>3.1474000000000002</v>
          </cell>
          <cell r="F2220">
            <v>3.14</v>
          </cell>
        </row>
        <row r="2221">
          <cell r="A2221" t="str">
            <v>001.18.09100</v>
          </cell>
          <cell r="B2221" t="str">
            <v>Plug ou bujão ferro galvanizado 4 pol</v>
          </cell>
          <cell r="C2221" t="str">
            <v>UN</v>
          </cell>
          <cell r="D2221">
            <v>1</v>
          </cell>
          <cell r="E2221">
            <v>35.594499999999996</v>
          </cell>
          <cell r="F2221">
            <v>35.590000000000003</v>
          </cell>
        </row>
        <row r="2222">
          <cell r="A2222" t="str">
            <v>001.18.09120</v>
          </cell>
          <cell r="B2222" t="str">
            <v>Tampão ou cap ferro galvanizado 4 pol</v>
          </cell>
          <cell r="C2222" t="str">
            <v>UN</v>
          </cell>
          <cell r="D2222">
            <v>1</v>
          </cell>
          <cell r="E2222">
            <v>23.994499999999999</v>
          </cell>
          <cell r="F2222">
            <v>23.99</v>
          </cell>
        </row>
        <row r="2223">
          <cell r="A2223" t="str">
            <v>001.18.09140</v>
          </cell>
          <cell r="B2223" t="str">
            <v>Plug ou bujão ferro galvanizado 3 pol</v>
          </cell>
          <cell r="C2223" t="str">
            <v>UN</v>
          </cell>
          <cell r="D2223">
            <v>1</v>
          </cell>
          <cell r="E2223">
            <v>19.371099999999998</v>
          </cell>
          <cell r="F2223">
            <v>19.37</v>
          </cell>
        </row>
        <row r="2224">
          <cell r="A2224" t="str">
            <v>001.18.09160</v>
          </cell>
          <cell r="B2224" t="str">
            <v>Tampão ou cap ferro galvanizado 3 pol</v>
          </cell>
          <cell r="C2224" t="str">
            <v>UN</v>
          </cell>
          <cell r="D2224">
            <v>1</v>
          </cell>
          <cell r="E2224">
            <v>16.771100000000001</v>
          </cell>
          <cell r="F2224">
            <v>16.77</v>
          </cell>
        </row>
        <row r="2225">
          <cell r="A2225" t="str">
            <v>001.18.09180</v>
          </cell>
          <cell r="B2225" t="str">
            <v>Plug ou bujão ferro galvanizado 2 1/2 pol</v>
          </cell>
          <cell r="C2225" t="str">
            <v>UN</v>
          </cell>
          <cell r="D2225">
            <v>1</v>
          </cell>
          <cell r="E2225">
            <v>15.021100000000001</v>
          </cell>
          <cell r="F2225">
            <v>15.02</v>
          </cell>
        </row>
        <row r="2226">
          <cell r="A2226" t="str">
            <v>001.18.09200</v>
          </cell>
          <cell r="B2226" t="str">
            <v>Plug ou bujão ferro galvanizado 2 pol</v>
          </cell>
          <cell r="C2226" t="str">
            <v>UN</v>
          </cell>
          <cell r="D2226">
            <v>1</v>
          </cell>
          <cell r="E2226">
            <v>6.6592000000000002</v>
          </cell>
          <cell r="F2226">
            <v>6.65</v>
          </cell>
        </row>
        <row r="2227">
          <cell r="A2227" t="str">
            <v>001.18.09220</v>
          </cell>
          <cell r="B2227" t="str">
            <v>Plug ou bujão ferro galvanizado 1 1/2 pol</v>
          </cell>
          <cell r="C2227" t="str">
            <v>UN</v>
          </cell>
          <cell r="D2227">
            <v>1</v>
          </cell>
          <cell r="E2227">
            <v>5.1592000000000002</v>
          </cell>
          <cell r="F2227">
            <v>5.15</v>
          </cell>
        </row>
        <row r="2228">
          <cell r="A2228" t="str">
            <v>001.18.09240</v>
          </cell>
          <cell r="B2228" t="str">
            <v>Plug ou bujão ferro galvanizado 1 1/4 pol</v>
          </cell>
          <cell r="C2228" t="str">
            <v>UN</v>
          </cell>
          <cell r="D2228">
            <v>1</v>
          </cell>
          <cell r="E2228">
            <v>4.2591999999999999</v>
          </cell>
          <cell r="F2228">
            <v>4.25</v>
          </cell>
        </row>
        <row r="2229">
          <cell r="A2229" t="str">
            <v>001.18.09260</v>
          </cell>
          <cell r="B2229" t="str">
            <v>Plug ou bujão ferro galvanizado 1 pol</v>
          </cell>
          <cell r="C2229" t="str">
            <v>UN</v>
          </cell>
          <cell r="D2229">
            <v>1</v>
          </cell>
          <cell r="E2229">
            <v>2.9352999999999998</v>
          </cell>
          <cell r="F2229">
            <v>2.93</v>
          </cell>
        </row>
        <row r="2230">
          <cell r="A2230" t="str">
            <v>001.18.09280</v>
          </cell>
          <cell r="B2230" t="str">
            <v>Plug ou bujão ferro galvanizado 3/4 pol</v>
          </cell>
          <cell r="C2230" t="str">
            <v>UN</v>
          </cell>
          <cell r="D2230">
            <v>1</v>
          </cell>
          <cell r="E2230">
            <v>2.9853000000000001</v>
          </cell>
          <cell r="F2230">
            <v>2.98</v>
          </cell>
        </row>
        <row r="2231">
          <cell r="A2231" t="str">
            <v>001.18.09300</v>
          </cell>
          <cell r="B2231" t="str">
            <v>Plug ou bujão ferro galvanizado 1/2 pol</v>
          </cell>
          <cell r="C2231" t="str">
            <v>UN</v>
          </cell>
          <cell r="D2231">
            <v>1</v>
          </cell>
          <cell r="E2231">
            <v>2.1353</v>
          </cell>
          <cell r="F2231">
            <v>2.13</v>
          </cell>
        </row>
        <row r="2232">
          <cell r="A2232" t="str">
            <v>001.18.09320</v>
          </cell>
          <cell r="B2232" t="str">
            <v>Tampão ou cap ferro galvanizado 2 1/2 pol</v>
          </cell>
          <cell r="C2232" t="str">
            <v>UN</v>
          </cell>
          <cell r="D2232">
            <v>1</v>
          </cell>
          <cell r="E2232">
            <v>10.171099999999999</v>
          </cell>
          <cell r="F2232">
            <v>10.17</v>
          </cell>
        </row>
        <row r="2233">
          <cell r="A2233" t="str">
            <v>001.18.09340</v>
          </cell>
          <cell r="B2233" t="str">
            <v>Tampão ou cap ferro galvanizado 2 pol</v>
          </cell>
          <cell r="C2233" t="str">
            <v>UN</v>
          </cell>
          <cell r="D2233">
            <v>1</v>
          </cell>
          <cell r="E2233">
            <v>7.7092000000000001</v>
          </cell>
          <cell r="F2233">
            <v>7.7</v>
          </cell>
        </row>
        <row r="2234">
          <cell r="A2234" t="str">
            <v>001.18.09360</v>
          </cell>
          <cell r="B2234" t="str">
            <v>Tampão ou cap ferro galvanizado 1 1/2 pol</v>
          </cell>
          <cell r="C2234" t="str">
            <v>UN</v>
          </cell>
          <cell r="D2234">
            <v>1</v>
          </cell>
          <cell r="E2234">
            <v>6.1592000000000002</v>
          </cell>
          <cell r="F2234">
            <v>6.15</v>
          </cell>
        </row>
        <row r="2235">
          <cell r="A2235" t="str">
            <v>001.18.09380</v>
          </cell>
          <cell r="B2235" t="str">
            <v>Tampão ou cap ferro galvanizado 1 1/4 pol</v>
          </cell>
          <cell r="C2235" t="str">
            <v>UN</v>
          </cell>
          <cell r="D2235">
            <v>1</v>
          </cell>
          <cell r="E2235">
            <v>6.2092000000000001</v>
          </cell>
          <cell r="F2235">
            <v>6.2</v>
          </cell>
        </row>
        <row r="2236">
          <cell r="A2236" t="str">
            <v>001.18.09400</v>
          </cell>
          <cell r="B2236" t="str">
            <v>Tampão ou cap ferro galvanizado 1 pol</v>
          </cell>
          <cell r="C2236" t="str">
            <v>UN</v>
          </cell>
          <cell r="D2236">
            <v>1</v>
          </cell>
          <cell r="E2236">
            <v>3.7353000000000001</v>
          </cell>
          <cell r="F2236">
            <v>3.73</v>
          </cell>
        </row>
        <row r="2237">
          <cell r="A2237" t="str">
            <v>001.18.09420</v>
          </cell>
          <cell r="B2237" t="str">
            <v>Tampão ou cap ferro galvanizado 3/4 pol</v>
          </cell>
          <cell r="C2237" t="str">
            <v>UN</v>
          </cell>
          <cell r="D2237">
            <v>1</v>
          </cell>
          <cell r="E2237">
            <v>2.8653</v>
          </cell>
          <cell r="F2237">
            <v>2.86</v>
          </cell>
        </row>
        <row r="2238">
          <cell r="A2238" t="str">
            <v>001.18.09440</v>
          </cell>
          <cell r="B2238" t="str">
            <v>Tampão ou cap ferro galvanizado 1/2 pol</v>
          </cell>
          <cell r="C2238" t="str">
            <v>UN</v>
          </cell>
          <cell r="D2238">
            <v>1</v>
          </cell>
          <cell r="E2238">
            <v>2.6353</v>
          </cell>
          <cell r="F2238">
            <v>2.63</v>
          </cell>
        </row>
        <row r="2239">
          <cell r="A2239" t="str">
            <v>001.18.09460</v>
          </cell>
          <cell r="B2239" t="str">
            <v>Execução de caixa p/abrigar torneira ou registro conf.detalhe n.20 do dop</v>
          </cell>
          <cell r="C2239" t="str">
            <v>CJ</v>
          </cell>
          <cell r="D2239">
            <v>1</v>
          </cell>
          <cell r="E2239">
            <v>97.621799999999993</v>
          </cell>
          <cell r="F2239">
            <v>97.62</v>
          </cell>
        </row>
        <row r="2240">
          <cell r="A2240" t="str">
            <v>001.18.09480</v>
          </cell>
          <cell r="B2240" t="str">
            <v>Fornecimento e instalação de tubo de descida para vávula de descarga de 1 1/2 pol de pvc rigido</v>
          </cell>
          <cell r="C2240" t="str">
            <v>UN</v>
          </cell>
          <cell r="D2240">
            <v>1</v>
          </cell>
          <cell r="E2240">
            <v>7.2283999999999997</v>
          </cell>
          <cell r="F2240">
            <v>7.22</v>
          </cell>
        </row>
        <row r="2241">
          <cell r="A2241" t="str">
            <v>001.18.09500</v>
          </cell>
          <cell r="B2241" t="str">
            <v>Fornecimento e instalação de ligação  para bacia sanitária em tubo em pvc rigido branco de 40mm</v>
          </cell>
          <cell r="C2241" t="str">
            <v>UN</v>
          </cell>
          <cell r="D2241">
            <v>1</v>
          </cell>
          <cell r="E2241">
            <v>7.2445000000000004</v>
          </cell>
          <cell r="F2241">
            <v>7.24</v>
          </cell>
        </row>
        <row r="2242">
          <cell r="A2242" t="str">
            <v>001.18.09520</v>
          </cell>
          <cell r="B2242" t="str">
            <v>Fornecimento e instalação de ligação para bacia sanitária tubo em pvc rigido cromado de 40mm</v>
          </cell>
          <cell r="C2242" t="str">
            <v>UN</v>
          </cell>
          <cell r="D2242">
            <v>1</v>
          </cell>
          <cell r="E2242">
            <v>11.294499999999999</v>
          </cell>
          <cell r="F2242">
            <v>11.29</v>
          </cell>
        </row>
        <row r="2243">
          <cell r="A2243" t="str">
            <v>001.18.09540</v>
          </cell>
          <cell r="B2243" t="str">
            <v>Fornecimento e instalação de ligação para bacia sanitária tubo em metal cromado de 40mm</v>
          </cell>
          <cell r="C2243" t="str">
            <v>UN</v>
          </cell>
          <cell r="D2243">
            <v>1</v>
          </cell>
          <cell r="E2243">
            <v>15.2445</v>
          </cell>
          <cell r="F2243">
            <v>15.24</v>
          </cell>
        </row>
        <row r="2244">
          <cell r="A2244" t="str">
            <v>001.18.09560</v>
          </cell>
          <cell r="B2244" t="str">
            <v>Fornecimento e instalação de ligação para bacia sanitária em bolsa de borracha</v>
          </cell>
          <cell r="C2244" t="str">
            <v>UN</v>
          </cell>
          <cell r="D2244">
            <v>1</v>
          </cell>
          <cell r="E2244">
            <v>3.0007999999999999</v>
          </cell>
          <cell r="F2244">
            <v>3</v>
          </cell>
        </row>
        <row r="2245">
          <cell r="A2245" t="str">
            <v>001.18.09580</v>
          </cell>
          <cell r="B2245" t="str">
            <v>Fornecimento e instalação de caixa de descarga externa inclusive tubo de descarga e acessórios</v>
          </cell>
          <cell r="C2245" t="str">
            <v>CJ</v>
          </cell>
          <cell r="D2245">
            <v>1</v>
          </cell>
          <cell r="E2245">
            <v>79.536600000000007</v>
          </cell>
          <cell r="F2245">
            <v>79.53</v>
          </cell>
        </row>
        <row r="2246">
          <cell r="A2246" t="str">
            <v>001.18.09600</v>
          </cell>
          <cell r="B2246" t="str">
            <v>Fornecimento e instalação de caixa de descarga de emb. inclusive tubo de descarga e acessórios</v>
          </cell>
          <cell r="C2246" t="str">
            <v>CJ</v>
          </cell>
          <cell r="D2246">
            <v>1</v>
          </cell>
          <cell r="E2246">
            <v>79.536600000000007</v>
          </cell>
          <cell r="F2246">
            <v>79.53</v>
          </cell>
        </row>
        <row r="2247">
          <cell r="A2247" t="str">
            <v>001.18.09620</v>
          </cell>
          <cell r="B2247" t="str">
            <v>Fornecimento e instalação de caixa de descarga para acoplar em bacia sanitária</v>
          </cell>
          <cell r="C2247" t="str">
            <v>UN</v>
          </cell>
          <cell r="D2247">
            <v>1</v>
          </cell>
          <cell r="E2247">
            <v>110.68510000000001</v>
          </cell>
          <cell r="F2247">
            <v>110.68</v>
          </cell>
        </row>
        <row r="2248">
          <cell r="A2248" t="str">
            <v>001.18.09640</v>
          </cell>
          <cell r="B2248" t="str">
            <v>Fornecimento e instalação de entrada padrão de água através de cavalete completo em tubo de fºgº, padrão sanemat - 3/4"</v>
          </cell>
          <cell r="C2248" t="str">
            <v>UN</v>
          </cell>
          <cell r="D2248">
            <v>1</v>
          </cell>
          <cell r="E2248">
            <v>34.5366</v>
          </cell>
          <cell r="F2248">
            <v>34.53</v>
          </cell>
        </row>
        <row r="2249">
          <cell r="A2249" t="str">
            <v>001.18.09660</v>
          </cell>
          <cell r="B2249" t="str">
            <v>Fornecimento e colocação de caixa de água de pvc, incl tampa de 1000 litros</v>
          </cell>
          <cell r="C2249" t="str">
            <v>UN</v>
          </cell>
          <cell r="D2249">
            <v>1</v>
          </cell>
          <cell r="E2249">
            <v>238.58330000000001</v>
          </cell>
          <cell r="F2249">
            <v>238.58</v>
          </cell>
        </row>
        <row r="2250">
          <cell r="A2250" t="str">
            <v>001.18.09680</v>
          </cell>
          <cell r="B2250" t="str">
            <v>Fornecimento e colocação de caixa de água de pvc, incl tampa de 500 litros</v>
          </cell>
          <cell r="C2250" t="str">
            <v>UN</v>
          </cell>
          <cell r="D2250">
            <v>1</v>
          </cell>
          <cell r="E2250">
            <v>141.8151</v>
          </cell>
          <cell r="F2250">
            <v>141.81</v>
          </cell>
        </row>
        <row r="2251">
          <cell r="A2251" t="str">
            <v>001.18.09700</v>
          </cell>
          <cell r="B2251" t="str">
            <v>Fornecimento e colocação de caixa de água de pvc, incl tampa de 310 litros</v>
          </cell>
          <cell r="C2251" t="str">
            <v>UN</v>
          </cell>
          <cell r="D2251">
            <v>1</v>
          </cell>
          <cell r="E2251">
            <v>138.744</v>
          </cell>
          <cell r="F2251">
            <v>138.74</v>
          </cell>
        </row>
        <row r="2252">
          <cell r="A2252" t="str">
            <v>001.18.09720</v>
          </cell>
          <cell r="B2252" t="str">
            <v>Fornecimento e colocação de caixa de água de pvc, incl tampa de 100 litros</v>
          </cell>
          <cell r="C2252" t="str">
            <v>UN</v>
          </cell>
          <cell r="D2252">
            <v>1</v>
          </cell>
          <cell r="E2252">
            <v>136.69659999999999</v>
          </cell>
          <cell r="F2252">
            <v>136.69</v>
          </cell>
        </row>
        <row r="2253">
          <cell r="A2253" t="str">
            <v>001.18.09760</v>
          </cell>
          <cell r="B2253" t="str">
            <v>Fornecimento e  instalação de caixa de água metálica tipo taça com altura total de 6.00 m inclusive pintura (interna e externa)  base de fixação e instalação, de 5.000 litros</v>
          </cell>
          <cell r="C2253" t="str">
            <v>UN</v>
          </cell>
          <cell r="D2253">
            <v>1</v>
          </cell>
          <cell r="E2253">
            <v>9800</v>
          </cell>
          <cell r="F2253">
            <v>9800</v>
          </cell>
        </row>
        <row r="2254">
          <cell r="A2254" t="str">
            <v>001.18.09780</v>
          </cell>
          <cell r="B2254" t="str">
            <v>Fornecimento e instalação de caixa de água enterrada, em concreto armado com capacidade para 5.000 litros</v>
          </cell>
          <cell r="C2254" t="str">
            <v>UN</v>
          </cell>
          <cell r="D2254">
            <v>1</v>
          </cell>
          <cell r="E2254">
            <v>1223.3800000000001</v>
          </cell>
          <cell r="F2254">
            <v>1223.3800000000001</v>
          </cell>
        </row>
        <row r="2255">
          <cell r="A2255" t="str">
            <v>001.18.09800</v>
          </cell>
          <cell r="B2255" t="str">
            <v>Fornecimento e instalação de caixa de água semi-enterrada com capacidade para 5.000 litros</v>
          </cell>
          <cell r="C2255" t="str">
            <v>UN</v>
          </cell>
          <cell r="D2255">
            <v>1</v>
          </cell>
          <cell r="E2255">
            <v>1885.8173999999999</v>
          </cell>
          <cell r="F2255">
            <v>1885.81</v>
          </cell>
        </row>
        <row r="2256">
          <cell r="A2256" t="str">
            <v>001.18.09820</v>
          </cell>
          <cell r="B2256" t="str">
            <v>Fornecimento e instalação de caixa de água de polietileno de 500 litros</v>
          </cell>
          <cell r="C2256" t="str">
            <v>UN</v>
          </cell>
          <cell r="D2256">
            <v>1</v>
          </cell>
          <cell r="E2256">
            <v>164.2791</v>
          </cell>
          <cell r="F2256">
            <v>164.27</v>
          </cell>
        </row>
        <row r="2257">
          <cell r="A2257" t="str">
            <v>001.18.09840</v>
          </cell>
          <cell r="B2257" t="str">
            <v>Fornecimento e instalação de mangueira marron de pvc para água de 3/4"x2,5 mm de espessura</v>
          </cell>
          <cell r="C2257" t="str">
            <v>ML</v>
          </cell>
          <cell r="D2257">
            <v>1</v>
          </cell>
          <cell r="E2257">
            <v>1.1698</v>
          </cell>
          <cell r="F2257">
            <v>1.1599999999999999</v>
          </cell>
        </row>
        <row r="2258">
          <cell r="A2258" t="str">
            <v>001.18.09860</v>
          </cell>
          <cell r="B2258" t="str">
            <v>Fornecimento e instalação de mangueira marron de pvc para água de  1"x3,0 mm de espessura</v>
          </cell>
          <cell r="C2258" t="str">
            <v>ML</v>
          </cell>
          <cell r="D2258">
            <v>1</v>
          </cell>
          <cell r="E2258">
            <v>1.6268</v>
          </cell>
          <cell r="F2258">
            <v>1.62</v>
          </cell>
        </row>
        <row r="2259">
          <cell r="A2259" t="str">
            <v>001.18.09880</v>
          </cell>
          <cell r="B2259" t="str">
            <v>Fornecimento e instalação de joelho de polietileno - 3/4" para mangueira de polietileno ou pvc marron</v>
          </cell>
          <cell r="C2259" t="str">
            <v>UN</v>
          </cell>
          <cell r="D2259">
            <v>1</v>
          </cell>
          <cell r="E2259">
            <v>1.3188</v>
          </cell>
          <cell r="F2259">
            <v>1.31</v>
          </cell>
        </row>
        <row r="2260">
          <cell r="A2260" t="str">
            <v>001.18.09900</v>
          </cell>
          <cell r="B2260" t="str">
            <v>Fornecimento e instalação de joelho de polietileno  - 1" para mangueira de polietileno ou pvc marron</v>
          </cell>
          <cell r="C2260" t="str">
            <v>UN</v>
          </cell>
          <cell r="D2260">
            <v>1</v>
          </cell>
          <cell r="E2260">
            <v>1.7687999999999999</v>
          </cell>
          <cell r="F2260">
            <v>1.76</v>
          </cell>
        </row>
        <row r="2261">
          <cell r="A2261" t="str">
            <v>001.18.09920</v>
          </cell>
          <cell r="B2261" t="str">
            <v>Fornecimento e instalação de tee de polietileno - 3/4" para mangueira de polietileno ou pvc marron</v>
          </cell>
          <cell r="C2261" t="str">
            <v>UN</v>
          </cell>
          <cell r="D2261">
            <v>1</v>
          </cell>
          <cell r="E2261">
            <v>1.8736999999999999</v>
          </cell>
          <cell r="F2261">
            <v>1.87</v>
          </cell>
        </row>
        <row r="2262">
          <cell r="A2262" t="str">
            <v>001.18.09940</v>
          </cell>
          <cell r="B2262" t="str">
            <v>Fornecimento e instalação de tee de polietileno  1"- para mangueira de polietileno ou pvc marron</v>
          </cell>
          <cell r="C2262" t="str">
            <v>UN</v>
          </cell>
          <cell r="D2262">
            <v>1</v>
          </cell>
          <cell r="E2262">
            <v>3.3237000000000001</v>
          </cell>
          <cell r="F2262">
            <v>3.32</v>
          </cell>
        </row>
        <row r="2263">
          <cell r="A2263" t="str">
            <v>001.18.09960</v>
          </cell>
          <cell r="B2263" t="str">
            <v>Fornecimento e instalação de uniao de polietileno - 3/4"- para mangueira de polietileno ou pvc marron</v>
          </cell>
          <cell r="C2263" t="str">
            <v>UN</v>
          </cell>
          <cell r="D2263">
            <v>1</v>
          </cell>
          <cell r="E2263">
            <v>2.2353000000000001</v>
          </cell>
          <cell r="F2263">
            <v>2.23</v>
          </cell>
        </row>
        <row r="2264">
          <cell r="A2264" t="str">
            <v>001.18.09980</v>
          </cell>
          <cell r="B2264" t="str">
            <v>Fornecimento e instalação de união de polietileno  - 1"-para mangueira de polietileno ou pvc marron</v>
          </cell>
          <cell r="C2264" t="str">
            <v>UN</v>
          </cell>
          <cell r="D2264">
            <v>1</v>
          </cell>
          <cell r="E2264">
            <v>2.6353</v>
          </cell>
          <cell r="F2264">
            <v>2.63</v>
          </cell>
        </row>
        <row r="2265">
          <cell r="A2265" t="str">
            <v>001.18.10000</v>
          </cell>
          <cell r="B2265" t="str">
            <v>Fornecimento e instalação de adaptador de polietileno  - 3/4"- para mangueira de polietileno ou pvc marron</v>
          </cell>
          <cell r="C2265" t="str">
            <v>UN</v>
          </cell>
          <cell r="D2265">
            <v>1</v>
          </cell>
          <cell r="E2265">
            <v>2.0284</v>
          </cell>
          <cell r="F2265">
            <v>2.02</v>
          </cell>
        </row>
        <row r="2266">
          <cell r="A2266" t="str">
            <v>001.18.10020</v>
          </cell>
          <cell r="B2266" t="str">
            <v>Fornecimento e instalação de adaptador de polietileno  - 1"- para mangueira de polietileno ou pvc marron</v>
          </cell>
          <cell r="C2266" t="str">
            <v>UN</v>
          </cell>
          <cell r="D2266">
            <v>1</v>
          </cell>
          <cell r="E2266">
            <v>2.2284000000000002</v>
          </cell>
          <cell r="F2266">
            <v>2.2200000000000002</v>
          </cell>
        </row>
        <row r="2267">
          <cell r="A2267" t="str">
            <v>001.18.10040</v>
          </cell>
          <cell r="B2267" t="str">
            <v>Registro de gaveta em acabamento bruto (amarelo) s/ canopla n.1502 4 pol</v>
          </cell>
          <cell r="C2267" t="str">
            <v>UN</v>
          </cell>
          <cell r="D2267">
            <v>1</v>
          </cell>
          <cell r="E2267">
            <v>266.48160000000001</v>
          </cell>
          <cell r="F2267">
            <v>266.48</v>
          </cell>
        </row>
        <row r="2268">
          <cell r="A2268" t="str">
            <v>001.18.10060</v>
          </cell>
          <cell r="B2268" t="str">
            <v>Registro de gaveta em acabamento bruto (amarelo) s/ canopla n.1502 3 pol</v>
          </cell>
          <cell r="C2268" t="str">
            <v>UN</v>
          </cell>
          <cell r="D2268">
            <v>1</v>
          </cell>
          <cell r="E2268">
            <v>160.52789999999999</v>
          </cell>
          <cell r="F2268">
            <v>160.52000000000001</v>
          </cell>
        </row>
        <row r="2269">
          <cell r="A2269" t="str">
            <v>001.18.10080</v>
          </cell>
          <cell r="B2269" t="str">
            <v>Registro de gaveta em acabamento bruto (amarelo) s/ canopla n.1502 2 1/2 pol</v>
          </cell>
          <cell r="C2269" t="str">
            <v>UN</v>
          </cell>
          <cell r="D2269">
            <v>1</v>
          </cell>
          <cell r="E2269">
            <v>105.44750000000001</v>
          </cell>
          <cell r="F2269">
            <v>105.44</v>
          </cell>
        </row>
        <row r="2270">
          <cell r="A2270" t="str">
            <v>001.18.10100</v>
          </cell>
          <cell r="B2270" t="str">
            <v>Registro de gaveta em acabamento bruto (amarelo) s/ canopla n.1502 2 pol</v>
          </cell>
          <cell r="C2270" t="str">
            <v>UN</v>
          </cell>
          <cell r="D2270">
            <v>1</v>
          </cell>
          <cell r="E2270">
            <v>50.472099999999998</v>
          </cell>
          <cell r="F2270">
            <v>50.47</v>
          </cell>
        </row>
        <row r="2271">
          <cell r="A2271" t="str">
            <v>001.18.10120</v>
          </cell>
          <cell r="B2271" t="str">
            <v>Registro de gaveta em acabamento bruto (amarelo) s/ canopla n.1502 1 1/2 pol</v>
          </cell>
          <cell r="C2271" t="str">
            <v>UN</v>
          </cell>
          <cell r="D2271">
            <v>1</v>
          </cell>
          <cell r="E2271">
            <v>34.041699999999999</v>
          </cell>
          <cell r="F2271">
            <v>34.04</v>
          </cell>
        </row>
        <row r="2272">
          <cell r="A2272" t="str">
            <v>001.18.10140</v>
          </cell>
          <cell r="B2272" t="str">
            <v>Registro de gaveta em acabamento bruto (amarelo) s/ canopla n.1502 1 1/4 pol</v>
          </cell>
          <cell r="C2272" t="str">
            <v>UN</v>
          </cell>
          <cell r="D2272">
            <v>1</v>
          </cell>
          <cell r="E2272">
            <v>29.171299999999999</v>
          </cell>
          <cell r="F2272">
            <v>29.17</v>
          </cell>
        </row>
        <row r="2273">
          <cell r="A2273" t="str">
            <v>001.18.10160</v>
          </cell>
          <cell r="B2273" t="str">
            <v>Registro de gaveta em acabamento bruto (amarelo) s/ canopla n.1502 1 pol</v>
          </cell>
          <cell r="C2273" t="str">
            <v>UN</v>
          </cell>
          <cell r="D2273">
            <v>1</v>
          </cell>
          <cell r="E2273">
            <v>22.0138</v>
          </cell>
          <cell r="F2273">
            <v>22.01</v>
          </cell>
        </row>
        <row r="2274">
          <cell r="A2274" t="str">
            <v>001.18.10180</v>
          </cell>
          <cell r="B2274" t="str">
            <v>Registro de gaveta em acabamento bruto (amarelo) s/ canopla n.1502 3/4 pol</v>
          </cell>
          <cell r="C2274" t="str">
            <v>UN</v>
          </cell>
          <cell r="D2274">
            <v>1</v>
          </cell>
          <cell r="E2274">
            <v>16.542999999999999</v>
          </cell>
          <cell r="F2274">
            <v>16.54</v>
          </cell>
        </row>
        <row r="2275">
          <cell r="A2275" t="str">
            <v>001.18.10200</v>
          </cell>
          <cell r="B2275" t="str">
            <v>Registro de gaveta em acabamento bruto (amarelo) s/ canopla n.1502 1/2 pol</v>
          </cell>
          <cell r="C2275" t="str">
            <v>UN</v>
          </cell>
          <cell r="D2275">
            <v>1</v>
          </cell>
          <cell r="E2275">
            <v>30.762599999999999</v>
          </cell>
          <cell r="F2275">
            <v>30.76</v>
          </cell>
        </row>
        <row r="2276">
          <cell r="A2276" t="str">
            <v>001.18.10240</v>
          </cell>
          <cell r="B2276" t="str">
            <v>Registro de gaveta cromado linha gemini embutir c/ canopla mod 44 n. 1509 deca 1 1/4 pol</v>
          </cell>
          <cell r="C2276" t="str">
            <v>UN</v>
          </cell>
          <cell r="D2276">
            <v>1</v>
          </cell>
          <cell r="E2276">
            <v>57.821300000000001</v>
          </cell>
          <cell r="F2276">
            <v>57.82</v>
          </cell>
        </row>
        <row r="2277">
          <cell r="A2277" t="str">
            <v>001.18.10260</v>
          </cell>
          <cell r="B2277" t="str">
            <v>Registro de gaveta cromado linha gemini embutir c/ canopla mod 44 n. 1509 deca 1  pol</v>
          </cell>
          <cell r="C2277" t="str">
            <v>UN</v>
          </cell>
          <cell r="D2277">
            <v>1</v>
          </cell>
          <cell r="E2277">
            <v>47.623800000000003</v>
          </cell>
          <cell r="F2277">
            <v>47.62</v>
          </cell>
        </row>
        <row r="2278">
          <cell r="A2278" t="str">
            <v>001.18.10280</v>
          </cell>
          <cell r="B2278" t="str">
            <v>Registro de gaveta cromado linha gemini embutir c/ canopla mod 44 n. 1509 deca 3/4 pol</v>
          </cell>
          <cell r="C2278" t="str">
            <v>UN</v>
          </cell>
          <cell r="D2278">
            <v>1</v>
          </cell>
          <cell r="E2278">
            <v>42.012999999999998</v>
          </cell>
          <cell r="F2278">
            <v>42.01</v>
          </cell>
        </row>
        <row r="2279">
          <cell r="A2279" t="str">
            <v>001.18.10300</v>
          </cell>
          <cell r="B2279" t="str">
            <v>Registro de gaveta cromado linha gemini embutir c/ canopla mod 44 n. 1509 deca  1/2 pol</v>
          </cell>
          <cell r="C2279" t="str">
            <v>UN</v>
          </cell>
          <cell r="D2279">
            <v>1</v>
          </cell>
          <cell r="E2279">
            <v>38.462600000000002</v>
          </cell>
          <cell r="F2279">
            <v>38.46</v>
          </cell>
        </row>
        <row r="2280">
          <cell r="A2280" t="str">
            <v>001.18.10320</v>
          </cell>
          <cell r="B2280" t="str">
            <v>Registro de gaveta cromado linha prata de embutir c/ canopla modelo 50 n 1509 deca 2 pol</v>
          </cell>
          <cell r="C2280" t="str">
            <v>UN</v>
          </cell>
          <cell r="D2280">
            <v>1</v>
          </cell>
          <cell r="E2280">
            <v>46.342100000000002</v>
          </cell>
          <cell r="F2280">
            <v>46.34</v>
          </cell>
        </row>
        <row r="2281">
          <cell r="A2281" t="str">
            <v>001.18.10340</v>
          </cell>
          <cell r="B2281" t="str">
            <v>Registro de gaveta cromado linha prata de embutir c/ canopla modelo 50 n 1509 deca 1 1/2 pol</v>
          </cell>
          <cell r="C2281" t="str">
            <v>UN</v>
          </cell>
          <cell r="D2281">
            <v>1</v>
          </cell>
          <cell r="E2281">
            <v>46.3093</v>
          </cell>
          <cell r="F2281">
            <v>46.3</v>
          </cell>
        </row>
        <row r="2282">
          <cell r="A2282" t="str">
            <v>001.18.10360</v>
          </cell>
          <cell r="B2282" t="str">
            <v>Registro de gaveta cromado linha prata de embutir c/ canopla modelo 50 n 1509 deca 1 1/4 pol</v>
          </cell>
          <cell r="C2282" t="str">
            <v>UN</v>
          </cell>
          <cell r="D2282">
            <v>1</v>
          </cell>
          <cell r="E2282">
            <v>45.161299999999997</v>
          </cell>
          <cell r="F2282">
            <v>45.16</v>
          </cell>
        </row>
        <row r="2283">
          <cell r="A2283" t="str">
            <v>001.18.10380</v>
          </cell>
          <cell r="B2283" t="str">
            <v>Registro de gaveta cromado linha prata de embutir c/ canopla modelo 50 n 1509 deca 1 pol</v>
          </cell>
          <cell r="C2283" t="str">
            <v>UN</v>
          </cell>
          <cell r="D2283">
            <v>1</v>
          </cell>
          <cell r="E2283">
            <v>31.413799999999998</v>
          </cell>
          <cell r="F2283">
            <v>31.41</v>
          </cell>
        </row>
        <row r="2284">
          <cell r="A2284" t="str">
            <v>001.18.10400</v>
          </cell>
          <cell r="B2284" t="str">
            <v>Registro de gaveta cromado linha prata de embutir c/ canopla modelo 50 n 1509 deca 3/4 pol</v>
          </cell>
          <cell r="C2284" t="str">
            <v>UN</v>
          </cell>
          <cell r="D2284">
            <v>1</v>
          </cell>
          <cell r="E2284">
            <v>34.143000000000001</v>
          </cell>
          <cell r="F2284">
            <v>34.14</v>
          </cell>
        </row>
        <row r="2285">
          <cell r="A2285" t="str">
            <v>001.18.10420</v>
          </cell>
          <cell r="B2285" t="str">
            <v>Registro de gaveta cromado linha prata de embutir c/ canopla modelo 50 n 1509 deca 1/2 pol</v>
          </cell>
          <cell r="C2285" t="str">
            <v>UN</v>
          </cell>
          <cell r="D2285">
            <v>1</v>
          </cell>
          <cell r="E2285">
            <v>26.832599999999999</v>
          </cell>
          <cell r="F2285">
            <v>26.83</v>
          </cell>
        </row>
        <row r="2286">
          <cell r="A2286" t="str">
            <v>001.18.10440</v>
          </cell>
          <cell r="B2286" t="str">
            <v>Registro de gaveta  cromado - c 39 - deca c/ canopla 1 1/2 pol</v>
          </cell>
          <cell r="C2286" t="str">
            <v>UN</v>
          </cell>
          <cell r="D2286">
            <v>1</v>
          </cell>
          <cell r="E2286">
            <v>57.471699999999998</v>
          </cell>
          <cell r="F2286">
            <v>57.47</v>
          </cell>
        </row>
        <row r="2287">
          <cell r="A2287" t="str">
            <v>001.18.10460</v>
          </cell>
          <cell r="B2287" t="str">
            <v>Registro de gaveta  cromado - c 39 - deca c/ canopla 1 pol</v>
          </cell>
          <cell r="C2287" t="str">
            <v>UN</v>
          </cell>
          <cell r="D2287">
            <v>1</v>
          </cell>
          <cell r="E2287">
            <v>34.553800000000003</v>
          </cell>
          <cell r="F2287">
            <v>34.549999999999997</v>
          </cell>
        </row>
        <row r="2288">
          <cell r="A2288" t="str">
            <v>001.18.10480</v>
          </cell>
          <cell r="B2288" t="str">
            <v>Registro de gaveta  cromado - c 39 - deca c/ canopla 3/4 pol</v>
          </cell>
          <cell r="C2288" t="str">
            <v>UN</v>
          </cell>
          <cell r="D2288">
            <v>1</v>
          </cell>
          <cell r="E2288">
            <v>29.803000000000001</v>
          </cell>
          <cell r="F2288">
            <v>29.8</v>
          </cell>
        </row>
        <row r="2289">
          <cell r="A2289" t="str">
            <v>001.18.10500</v>
          </cell>
          <cell r="B2289" t="str">
            <v>Registro de gaveta c/ acabamento bruto (amarelo) sem canopla abnt - docol -3 pol</v>
          </cell>
          <cell r="C2289" t="str">
            <v>UN</v>
          </cell>
          <cell r="D2289">
            <v>1</v>
          </cell>
          <cell r="E2289">
            <v>102.6879</v>
          </cell>
          <cell r="F2289">
            <v>102.68</v>
          </cell>
        </row>
        <row r="2290">
          <cell r="A2290" t="str">
            <v>001.18.10520</v>
          </cell>
          <cell r="B2290" t="str">
            <v>Registro de gaveta c/ acabamento bruto (amarelo) sem canopla abnt - docol -2pol</v>
          </cell>
          <cell r="C2290" t="str">
            <v>UN</v>
          </cell>
          <cell r="D2290">
            <v>1</v>
          </cell>
          <cell r="E2290">
            <v>34.262099999999997</v>
          </cell>
          <cell r="F2290">
            <v>34.26</v>
          </cell>
        </row>
        <row r="2291">
          <cell r="A2291" t="str">
            <v>001.18.10540</v>
          </cell>
          <cell r="B2291" t="str">
            <v>Registro de gaveta c/ acabamento bruto (amarelo) sem canopla abnt - docol -1 pol</v>
          </cell>
          <cell r="C2291" t="str">
            <v>UN</v>
          </cell>
          <cell r="D2291">
            <v>1</v>
          </cell>
          <cell r="E2291">
            <v>14.293799999999999</v>
          </cell>
          <cell r="F2291">
            <v>14.29</v>
          </cell>
        </row>
        <row r="2292">
          <cell r="A2292" t="str">
            <v>001.18.10560</v>
          </cell>
          <cell r="B2292" t="str">
            <v>Registro de gaveta c/ acabamento bruto (amarelo) sem canopla abnt - docol -3/4 pol</v>
          </cell>
          <cell r="C2292" t="str">
            <v>UN</v>
          </cell>
          <cell r="D2292">
            <v>1</v>
          </cell>
          <cell r="E2292">
            <v>11.683</v>
          </cell>
          <cell r="F2292">
            <v>11.68</v>
          </cell>
        </row>
        <row r="2293">
          <cell r="A2293" t="str">
            <v>001.18.10580</v>
          </cell>
          <cell r="B2293" t="str">
            <v>Acabamento cromado - linha prata de embutir c/ canopla mod itapema - docol -2 pol</v>
          </cell>
          <cell r="C2293" t="str">
            <v>UN</v>
          </cell>
          <cell r="D2293">
            <v>1</v>
          </cell>
          <cell r="E2293">
            <v>36.382100000000001</v>
          </cell>
          <cell r="F2293">
            <v>36.380000000000003</v>
          </cell>
        </row>
        <row r="2294">
          <cell r="A2294" t="str">
            <v>001.18.10600</v>
          </cell>
          <cell r="B2294" t="str">
            <v>Acabamento cromado - linha prata de embutir c/ canopla mod itapema - docol -1 1/2 pol</v>
          </cell>
          <cell r="C2294" t="str">
            <v>UN</v>
          </cell>
          <cell r="D2294">
            <v>1</v>
          </cell>
          <cell r="E2294">
            <v>37.722099999999998</v>
          </cell>
          <cell r="F2294">
            <v>37.72</v>
          </cell>
        </row>
        <row r="2295">
          <cell r="A2295" t="str">
            <v>001.18.10620</v>
          </cell>
          <cell r="B2295" t="str">
            <v>Acabamento cromado - linha prata de embutir c/ canopla mod itapema - docol -1  pol</v>
          </cell>
          <cell r="C2295" t="str">
            <v>UN</v>
          </cell>
          <cell r="D2295">
            <v>1</v>
          </cell>
          <cell r="E2295">
            <v>28.1938</v>
          </cell>
          <cell r="F2295">
            <v>28.19</v>
          </cell>
        </row>
        <row r="2296">
          <cell r="A2296" t="str">
            <v>001.18.10640</v>
          </cell>
          <cell r="B2296" t="str">
            <v>Acabamento cromado - linha prata de embutir c/ canopla mod itapema - docol -3/4  pol</v>
          </cell>
          <cell r="C2296" t="str">
            <v>UN</v>
          </cell>
          <cell r="D2296">
            <v>1</v>
          </cell>
          <cell r="E2296">
            <v>25.713000000000001</v>
          </cell>
          <cell r="F2296">
            <v>25.71</v>
          </cell>
        </row>
        <row r="2297">
          <cell r="A2297" t="str">
            <v>001.18.10660</v>
          </cell>
          <cell r="B2297" t="str">
            <v>Acabamento bruto linha popular 3/4 pol</v>
          </cell>
          <cell r="C2297" t="str">
            <v>UN</v>
          </cell>
          <cell r="D2297">
            <v>1</v>
          </cell>
          <cell r="E2297">
            <v>15.103</v>
          </cell>
          <cell r="F2297">
            <v>15.1</v>
          </cell>
        </row>
        <row r="2298">
          <cell r="A2298" t="str">
            <v>001.18.10680</v>
          </cell>
          <cell r="B2298" t="str">
            <v>Acabamento bruto linha popular 1/2 pol</v>
          </cell>
          <cell r="C2298" t="str">
            <v>UN</v>
          </cell>
          <cell r="D2298">
            <v>1</v>
          </cell>
          <cell r="E2298">
            <v>13.503</v>
          </cell>
          <cell r="F2298">
            <v>13.5</v>
          </cell>
        </row>
        <row r="2299">
          <cell r="A2299" t="str">
            <v>001.18.10700</v>
          </cell>
          <cell r="B2299" t="str">
            <v>Registro de pressão cromado linha gemini de embutir c/ canopla mod 44 n 1416 3/4 pol</v>
          </cell>
          <cell r="C2299" t="str">
            <v>UN</v>
          </cell>
          <cell r="D2299">
            <v>1</v>
          </cell>
          <cell r="E2299">
            <v>38.703000000000003</v>
          </cell>
          <cell r="F2299">
            <v>38.700000000000003</v>
          </cell>
        </row>
        <row r="2300">
          <cell r="A2300" t="str">
            <v>001.18.10720</v>
          </cell>
          <cell r="B2300" t="str">
            <v>Registro de pressão cromado linha gemini de embutir c/ canopla mod 44 n 1416 1/2 pol</v>
          </cell>
          <cell r="C2300" t="str">
            <v>UN</v>
          </cell>
          <cell r="D2300">
            <v>1</v>
          </cell>
          <cell r="E2300">
            <v>37.782600000000002</v>
          </cell>
          <cell r="F2300">
            <v>37.78</v>
          </cell>
        </row>
        <row r="2301">
          <cell r="A2301" t="str">
            <v>001.18.10740</v>
          </cell>
          <cell r="B2301" t="str">
            <v>Registro de pressão cromado linha italiana de embutir c/ canopla mod 45 n 1416 deca 3/4 pol</v>
          </cell>
          <cell r="C2301" t="str">
            <v>UN</v>
          </cell>
          <cell r="D2301">
            <v>1</v>
          </cell>
          <cell r="E2301">
            <v>53.902999999999999</v>
          </cell>
          <cell r="F2301">
            <v>53.9</v>
          </cell>
        </row>
        <row r="2302">
          <cell r="A2302" t="str">
            <v>001.18.10760</v>
          </cell>
          <cell r="B2302" t="str">
            <v>Registro de pressão cromado linha italiana de embutir c/ canopla mod 45 n 1416 deca 1/2 pol</v>
          </cell>
          <cell r="C2302" t="str">
            <v>UN</v>
          </cell>
          <cell r="D2302">
            <v>1</v>
          </cell>
          <cell r="E2302">
            <v>48.272599999999997</v>
          </cell>
          <cell r="F2302">
            <v>48.27</v>
          </cell>
        </row>
        <row r="2303">
          <cell r="A2303" t="str">
            <v>001.18.10780</v>
          </cell>
          <cell r="B2303" t="str">
            <v>Registro de pressão cromado linha prata embutir c/ canopla mod 50 n 1416 deca 3/4 pol</v>
          </cell>
          <cell r="C2303" t="str">
            <v>UN</v>
          </cell>
          <cell r="D2303">
            <v>1</v>
          </cell>
          <cell r="E2303">
            <v>34.802999999999997</v>
          </cell>
          <cell r="F2303">
            <v>34.799999999999997</v>
          </cell>
        </row>
        <row r="2304">
          <cell r="A2304" t="str">
            <v>001.18.10800</v>
          </cell>
          <cell r="B2304" t="str">
            <v>Registro de pressão cromado linha prata embutir c/ canopla mod 50 n 1416 deca 1/2 pol</v>
          </cell>
          <cell r="C2304" t="str">
            <v>UN</v>
          </cell>
          <cell r="D2304">
            <v>1</v>
          </cell>
          <cell r="E2304">
            <v>26.102599999999999</v>
          </cell>
          <cell r="F2304">
            <v>26.1</v>
          </cell>
        </row>
        <row r="2305">
          <cell r="A2305" t="str">
            <v>001.18.10820</v>
          </cell>
          <cell r="B2305" t="str">
            <v>Registro de pressão cromado de embutir c/ canopla 1193 - c 39 deca 3/4 pol</v>
          </cell>
          <cell r="C2305" t="str">
            <v>UN</v>
          </cell>
          <cell r="D2305">
            <v>1</v>
          </cell>
          <cell r="E2305">
            <v>38.493000000000002</v>
          </cell>
          <cell r="F2305">
            <v>38.49</v>
          </cell>
        </row>
        <row r="2306">
          <cell r="A2306" t="str">
            <v>001.18.10840</v>
          </cell>
          <cell r="B2306" t="str">
            <v>Registro de pressão cromado de embutir c/ canopla 1193 - c 39 deca 1/2 pol</v>
          </cell>
          <cell r="C2306" t="str">
            <v>UN</v>
          </cell>
          <cell r="D2306">
            <v>1</v>
          </cell>
          <cell r="E2306">
            <v>38.493000000000002</v>
          </cell>
          <cell r="F2306">
            <v>38.49</v>
          </cell>
        </row>
        <row r="2307">
          <cell r="A2307" t="str">
            <v>001.18.10860</v>
          </cell>
          <cell r="B2307" t="str">
            <v>Registro de pressão acabamento cromado - linha prata de embutir c/ canopla modelo itapema  - docol - 3/4 pol</v>
          </cell>
          <cell r="C2307" t="str">
            <v>UN</v>
          </cell>
          <cell r="D2307">
            <v>1</v>
          </cell>
          <cell r="E2307">
            <v>27.693000000000001</v>
          </cell>
          <cell r="F2307">
            <v>27.69</v>
          </cell>
        </row>
        <row r="2308">
          <cell r="A2308" t="str">
            <v>001.18.10880</v>
          </cell>
          <cell r="B2308" t="str">
            <v>Registro de pressão acabamento cromado - linha prata de embutir c/ canopla modelo itapema  - docol - 1/2 pol</v>
          </cell>
          <cell r="C2308" t="str">
            <v>UN</v>
          </cell>
          <cell r="D2308">
            <v>1</v>
          </cell>
          <cell r="E2308">
            <v>27.669</v>
          </cell>
          <cell r="F2308">
            <v>27.66</v>
          </cell>
        </row>
        <row r="2309">
          <cell r="A2309" t="str">
            <v>001.18.10900</v>
          </cell>
          <cell r="B2309" t="str">
            <v>Registro de pressão acabamento simples linha popular 1/2 pol</v>
          </cell>
          <cell r="C2309" t="str">
            <v>UN</v>
          </cell>
          <cell r="D2309">
            <v>1</v>
          </cell>
          <cell r="E2309">
            <v>20.603000000000002</v>
          </cell>
          <cell r="F2309">
            <v>20.6</v>
          </cell>
        </row>
        <row r="2310">
          <cell r="A2310" t="str">
            <v>001.18.10920</v>
          </cell>
          <cell r="B2310" t="str">
            <v>Registro de pressão de 1/2" (chuveiro) (mic)</v>
          </cell>
          <cell r="C2310" t="str">
            <v>UN</v>
          </cell>
          <cell r="D2310">
            <v>1</v>
          </cell>
          <cell r="E2310">
            <v>38.493000000000002</v>
          </cell>
          <cell r="F2310">
            <v>38.49</v>
          </cell>
        </row>
        <row r="2311">
          <cell r="A2311" t="str">
            <v>001.18.10940</v>
          </cell>
          <cell r="B2311" t="str">
            <v>Válvula p/ pia cromada deca n.1600 p/ lav 1x2 pol</v>
          </cell>
          <cell r="C2311" t="str">
            <v>UN</v>
          </cell>
          <cell r="D2311">
            <v>1</v>
          </cell>
          <cell r="E2311">
            <v>32.6721</v>
          </cell>
          <cell r="F2311">
            <v>32.67</v>
          </cell>
        </row>
        <row r="2312">
          <cell r="A2312" t="str">
            <v>001.18.10960</v>
          </cell>
          <cell r="B2312" t="str">
            <v>Valvula p/pia americana cromada n.1623 marca deca 1.5x3 3/4 pol</v>
          </cell>
          <cell r="C2312" t="str">
            <v>UN</v>
          </cell>
          <cell r="D2312">
            <v>1</v>
          </cell>
          <cell r="E2312">
            <v>58.8371</v>
          </cell>
          <cell r="F2312">
            <v>58.83</v>
          </cell>
        </row>
        <row r="2313">
          <cell r="A2313" t="str">
            <v>001.18.10980</v>
          </cell>
          <cell r="B2313" t="str">
            <v>Válvula de pvc para pia</v>
          </cell>
          <cell r="C2313" t="str">
            <v>UN</v>
          </cell>
          <cell r="D2313">
            <v>1</v>
          </cell>
          <cell r="E2313">
            <v>5.9752999999999998</v>
          </cell>
          <cell r="F2313">
            <v>5.97</v>
          </cell>
        </row>
        <row r="2314">
          <cell r="A2314" t="str">
            <v>001.18.11000</v>
          </cell>
          <cell r="B2314" t="str">
            <v>Válvula para lavatorio</v>
          </cell>
          <cell r="C2314" t="str">
            <v>UN</v>
          </cell>
          <cell r="D2314">
            <v>1</v>
          </cell>
          <cell r="E2314">
            <v>6.4752999999999998</v>
          </cell>
          <cell r="F2314">
            <v>6.47</v>
          </cell>
        </row>
        <row r="2315">
          <cell r="A2315" t="str">
            <v>001.18.11020</v>
          </cell>
          <cell r="B2315" t="str">
            <v>Válvula para pia n. 1600 - steves 1 x 2 pol</v>
          </cell>
          <cell r="C2315" t="str">
            <v>UN</v>
          </cell>
          <cell r="D2315">
            <v>1</v>
          </cell>
          <cell r="E2315">
            <v>29.742100000000001</v>
          </cell>
          <cell r="F2315">
            <v>29.74</v>
          </cell>
        </row>
        <row r="2316">
          <cell r="A2316" t="str">
            <v>001.18.11040</v>
          </cell>
          <cell r="B2316" t="str">
            <v>Válvula para pia n. 1600 - steves 1 1/2 x 3.3/4</v>
          </cell>
          <cell r="C2316" t="str">
            <v>UN</v>
          </cell>
          <cell r="D2316">
            <v>1</v>
          </cell>
          <cell r="E2316">
            <v>30.332100000000001</v>
          </cell>
          <cell r="F2316">
            <v>30.33</v>
          </cell>
        </row>
        <row r="2317">
          <cell r="A2317" t="str">
            <v>001.18.11060</v>
          </cell>
          <cell r="B2317" t="str">
            <v>Válvula  de pé com crivo de pvc tipo rosqueável 3/4 pol</v>
          </cell>
          <cell r="C2317" t="str">
            <v>UN</v>
          </cell>
          <cell r="D2317">
            <v>1</v>
          </cell>
          <cell r="E2317">
            <v>15.013</v>
          </cell>
          <cell r="F2317">
            <v>15.01</v>
          </cell>
        </row>
        <row r="2318">
          <cell r="A2318" t="str">
            <v>001.18.11080</v>
          </cell>
          <cell r="B2318" t="str">
            <v>Válvula  de pé com crivo de pvc tipo rosqueável 1 pol</v>
          </cell>
          <cell r="C2318" t="str">
            <v>UN</v>
          </cell>
          <cell r="D2318">
            <v>1</v>
          </cell>
          <cell r="E2318">
            <v>17.383800000000001</v>
          </cell>
          <cell r="F2318">
            <v>17.38</v>
          </cell>
        </row>
        <row r="2319">
          <cell r="A2319" t="str">
            <v>001.18.11100</v>
          </cell>
          <cell r="B2319" t="str">
            <v>Válvula  de pé com crivo de pvc tipo rosqueável 1 1/4 pol</v>
          </cell>
          <cell r="C2319" t="str">
            <v>UN</v>
          </cell>
          <cell r="D2319">
            <v>1</v>
          </cell>
          <cell r="E2319">
            <v>22.461300000000001</v>
          </cell>
          <cell r="F2319">
            <v>22.46</v>
          </cell>
        </row>
        <row r="2320">
          <cell r="A2320" t="str">
            <v>001.18.11120</v>
          </cell>
          <cell r="B2320" t="str">
            <v>Válvula de pé com crivo de pvc tipo rosqueável 1 1/2 pol</v>
          </cell>
          <cell r="C2320" t="str">
            <v>UN</v>
          </cell>
          <cell r="D2320">
            <v>1</v>
          </cell>
          <cell r="E2320">
            <v>22.0657</v>
          </cell>
          <cell r="F2320">
            <v>22.06</v>
          </cell>
        </row>
        <row r="2321">
          <cell r="A2321" t="str">
            <v>001.18.11140</v>
          </cell>
          <cell r="B2321" t="str">
            <v>Válvula de pé c/ crivo de bronze tipo rosqueável 3/4 pol</v>
          </cell>
          <cell r="C2321" t="str">
            <v>UN</v>
          </cell>
          <cell r="D2321">
            <v>1</v>
          </cell>
          <cell r="E2321">
            <v>16.573</v>
          </cell>
          <cell r="F2321">
            <v>16.57</v>
          </cell>
        </row>
        <row r="2322">
          <cell r="A2322" t="str">
            <v>001.18.11160</v>
          </cell>
          <cell r="B2322" t="str">
            <v>Válvula de pé c/ crivo de bronze tipo rosqueável 1 pol</v>
          </cell>
          <cell r="C2322" t="str">
            <v>UN</v>
          </cell>
          <cell r="D2322">
            <v>1</v>
          </cell>
          <cell r="E2322">
            <v>18.4238</v>
          </cell>
          <cell r="F2322">
            <v>18.420000000000002</v>
          </cell>
        </row>
        <row r="2323">
          <cell r="A2323" t="str">
            <v>001.18.11180</v>
          </cell>
          <cell r="B2323" t="str">
            <v>Válvula de pé c/ crivo de bronze tipo rosqueável 1 1/2 pol</v>
          </cell>
          <cell r="C2323" t="str">
            <v>UN</v>
          </cell>
          <cell r="D2323">
            <v>1</v>
          </cell>
          <cell r="E2323">
            <v>26.351700000000001</v>
          </cell>
          <cell r="F2323">
            <v>26.35</v>
          </cell>
        </row>
        <row r="2324">
          <cell r="A2324" t="str">
            <v>001.18.11200</v>
          </cell>
          <cell r="B2324" t="str">
            <v>Válvula de pé c/ crivo de bronze tipo rosqueável 2 pol</v>
          </cell>
          <cell r="C2324" t="str">
            <v>UN</v>
          </cell>
          <cell r="D2324">
            <v>1</v>
          </cell>
          <cell r="E2324">
            <v>35.9621</v>
          </cell>
          <cell r="F2324">
            <v>35.96</v>
          </cell>
        </row>
        <row r="2325">
          <cell r="A2325" t="str">
            <v>001.18.11220</v>
          </cell>
          <cell r="B2325" t="str">
            <v>Válvula de pé c/ crivo de bronze tipo rosqueável 2 1/2 pol</v>
          </cell>
          <cell r="C2325" t="str">
            <v>UN</v>
          </cell>
          <cell r="D2325">
            <v>1</v>
          </cell>
          <cell r="E2325">
            <v>53.337499999999999</v>
          </cell>
          <cell r="F2325">
            <v>53.33</v>
          </cell>
        </row>
        <row r="2326">
          <cell r="A2326" t="str">
            <v>001.18.11240</v>
          </cell>
          <cell r="B2326" t="str">
            <v>Válvula de retenção de bronze tipo rosqueável tipo vertical 3/4 pol</v>
          </cell>
          <cell r="C2326" t="str">
            <v>UN</v>
          </cell>
          <cell r="D2326">
            <v>1</v>
          </cell>
          <cell r="E2326">
            <v>17.143000000000001</v>
          </cell>
          <cell r="F2326">
            <v>17.14</v>
          </cell>
        </row>
        <row r="2327">
          <cell r="A2327" t="str">
            <v>001.18.11260</v>
          </cell>
          <cell r="B2327" t="str">
            <v>Válvula de retenção de bronze tipo rosqueável tipo vertical 1 pol</v>
          </cell>
          <cell r="C2327" t="str">
            <v>UN</v>
          </cell>
          <cell r="D2327">
            <v>1</v>
          </cell>
          <cell r="E2327">
            <v>21.623799999999999</v>
          </cell>
          <cell r="F2327">
            <v>21.62</v>
          </cell>
        </row>
        <row r="2328">
          <cell r="A2328" t="str">
            <v>001.18.11280</v>
          </cell>
          <cell r="B2328" t="str">
            <v>Válvula de retenção de bronze tipo rosqueável tipo vertical 1 1/2 pol</v>
          </cell>
          <cell r="C2328" t="str">
            <v>UN</v>
          </cell>
          <cell r="D2328">
            <v>1</v>
          </cell>
          <cell r="E2328">
            <v>29.851700000000001</v>
          </cell>
          <cell r="F2328">
            <v>29.85</v>
          </cell>
        </row>
        <row r="2329">
          <cell r="A2329" t="str">
            <v>001.18.11300</v>
          </cell>
          <cell r="B2329" t="str">
            <v>Válvula de retenção de bronze tipo rosqueável tipo vertical 2 pol</v>
          </cell>
          <cell r="C2329" t="str">
            <v>UN</v>
          </cell>
          <cell r="D2329">
            <v>1</v>
          </cell>
          <cell r="E2329">
            <v>35.882100000000001</v>
          </cell>
          <cell r="F2329">
            <v>35.880000000000003</v>
          </cell>
        </row>
        <row r="2330">
          <cell r="A2330" t="str">
            <v>001.18.11320</v>
          </cell>
          <cell r="B2330" t="str">
            <v>Válvula de retenção de bronze tipo rosqueável tipo vertical 2 1/2 pol</v>
          </cell>
          <cell r="C2330" t="str">
            <v>UN</v>
          </cell>
          <cell r="D2330">
            <v>1</v>
          </cell>
          <cell r="E2330">
            <v>64.777500000000003</v>
          </cell>
          <cell r="F2330">
            <v>64.77</v>
          </cell>
        </row>
        <row r="2331">
          <cell r="A2331" t="str">
            <v>001.18.11340</v>
          </cell>
          <cell r="B2331" t="str">
            <v>Válvula de retenção de bronze tipo rosqueável tipo horizontal 3/4 pol</v>
          </cell>
          <cell r="C2331" t="str">
            <v>UN</v>
          </cell>
          <cell r="D2331">
            <v>1</v>
          </cell>
          <cell r="E2331">
            <v>29.603000000000002</v>
          </cell>
          <cell r="F2331">
            <v>29.6</v>
          </cell>
        </row>
        <row r="2332">
          <cell r="A2332" t="str">
            <v>001.18.11360</v>
          </cell>
          <cell r="B2332" t="str">
            <v>Válvula de retenção de bronze tipo rosqueável tipo horizontal 1 pol</v>
          </cell>
          <cell r="C2332" t="str">
            <v>UN</v>
          </cell>
          <cell r="D2332">
            <v>1</v>
          </cell>
          <cell r="E2332">
            <v>37.623800000000003</v>
          </cell>
          <cell r="F2332">
            <v>37.619999999999997</v>
          </cell>
        </row>
        <row r="2333">
          <cell r="A2333" t="str">
            <v>001.18.11380</v>
          </cell>
          <cell r="B2333" t="str">
            <v>Válvula de retenção de bronze tipo rosqueável tipo horizontal 1 1/2 pol</v>
          </cell>
          <cell r="C2333" t="str">
            <v>UN</v>
          </cell>
          <cell r="D2333">
            <v>1</v>
          </cell>
          <cell r="E2333">
            <v>54.5017</v>
          </cell>
          <cell r="F2333">
            <v>54.5</v>
          </cell>
        </row>
        <row r="2334">
          <cell r="A2334" t="str">
            <v>001.18.11400</v>
          </cell>
          <cell r="B2334" t="str">
            <v>Válvula de retenção de bronze tipo rosqueável tipo horizontal 2 pol</v>
          </cell>
          <cell r="C2334" t="str">
            <v>UN</v>
          </cell>
          <cell r="D2334">
            <v>1</v>
          </cell>
          <cell r="E2334">
            <v>68.382099999999994</v>
          </cell>
          <cell r="F2334">
            <v>68.38</v>
          </cell>
        </row>
        <row r="2335">
          <cell r="A2335" t="str">
            <v>001.18.11420</v>
          </cell>
          <cell r="B2335" t="str">
            <v>Válvula de retenção de bronze tipo rosqueável tipo horizontal 2 1/2 pol</v>
          </cell>
          <cell r="C2335" t="str">
            <v>UN</v>
          </cell>
          <cell r="D2335">
            <v>1</v>
          </cell>
          <cell r="E2335">
            <v>119.7675</v>
          </cell>
          <cell r="F2335">
            <v>119.76</v>
          </cell>
        </row>
        <row r="2336">
          <cell r="A2336" t="str">
            <v>001.18.11440</v>
          </cell>
          <cell r="B2336" t="str">
            <v>Válvula de descarga hydra c/ embolo de bronze n.2515 canopla lisa cromada deca 1 1/2 pol</v>
          </cell>
          <cell r="C2336" t="str">
            <v>UN</v>
          </cell>
          <cell r="D2336">
            <v>1</v>
          </cell>
          <cell r="E2336">
            <v>92.085099999999997</v>
          </cell>
          <cell r="F2336">
            <v>92.08</v>
          </cell>
        </row>
        <row r="2337">
          <cell r="A2337" t="str">
            <v>001.18.11460</v>
          </cell>
          <cell r="B2337" t="str">
            <v>Válvula de descarga hydra c/ embolo de bronze n.2515 canopla lisa cromada deca 1 1/4 pol</v>
          </cell>
          <cell r="C2337" t="str">
            <v>UN</v>
          </cell>
          <cell r="D2337">
            <v>1</v>
          </cell>
          <cell r="E2337">
            <v>95.025099999999995</v>
          </cell>
          <cell r="F2337">
            <v>95.02</v>
          </cell>
        </row>
        <row r="2338">
          <cell r="A2338" t="str">
            <v>001.18.11480</v>
          </cell>
          <cell r="B2338" t="str">
            <v>Válvula de descarga hydra master n.2530 cromada deca 1 1/2 pol</v>
          </cell>
          <cell r="C2338" t="str">
            <v>UN</v>
          </cell>
          <cell r="D2338">
            <v>1</v>
          </cell>
          <cell r="E2338">
            <v>72.0655</v>
          </cell>
          <cell r="F2338">
            <v>72.06</v>
          </cell>
        </row>
        <row r="2339">
          <cell r="A2339" t="str">
            <v>001.18.11500</v>
          </cell>
          <cell r="B2339" t="str">
            <v>Válvula de descarga hydra master n.2530 cromada deca 1 1/4 pol</v>
          </cell>
          <cell r="C2339" t="str">
            <v>UN</v>
          </cell>
          <cell r="D2339">
            <v>1</v>
          </cell>
          <cell r="E2339">
            <v>72.0351</v>
          </cell>
          <cell r="F2339">
            <v>72.03</v>
          </cell>
        </row>
        <row r="2340">
          <cell r="A2340" t="str">
            <v>001.18.11520</v>
          </cell>
          <cell r="B2340" t="str">
            <v>Válvula de descarga docol-stander 1 1/2 pol</v>
          </cell>
          <cell r="C2340" t="str">
            <v>UN</v>
          </cell>
          <cell r="D2340">
            <v>1</v>
          </cell>
          <cell r="E2340">
            <v>60.125500000000002</v>
          </cell>
          <cell r="F2340">
            <v>60.12</v>
          </cell>
        </row>
        <row r="2341">
          <cell r="A2341" t="str">
            <v>001.18.11540</v>
          </cell>
          <cell r="B2341" t="str">
            <v>Fornecimento e instalação de torneira de pressão para pia marca deca ref. c 1157 comprimento 210mm com arejador</v>
          </cell>
          <cell r="C2341" t="str">
            <v>UN</v>
          </cell>
          <cell r="D2341">
            <v>1</v>
          </cell>
          <cell r="E2341">
            <v>70.476100000000002</v>
          </cell>
          <cell r="F2341">
            <v>70.47</v>
          </cell>
        </row>
        <row r="2342">
          <cell r="A2342" t="str">
            <v>001.18.11560</v>
          </cell>
          <cell r="B2342" t="str">
            <v>Fornecimento e instalação de torneira de pressão para pia marca deca ref. 1158 c 39 de 1/2 pol</v>
          </cell>
          <cell r="C2342" t="str">
            <v>UN</v>
          </cell>
          <cell r="D2342">
            <v>1</v>
          </cell>
          <cell r="E2342">
            <v>44.566099999999999</v>
          </cell>
          <cell r="F2342">
            <v>44.56</v>
          </cell>
        </row>
        <row r="2343">
          <cell r="A2343" t="str">
            <v>001.18.11580</v>
          </cell>
          <cell r="B2343" t="str">
            <v>Fornecimento e instalação de torneira de pressão para pia marca deca ref. 1158 c 39 de 3/4 pol</v>
          </cell>
          <cell r="C2343" t="str">
            <v>UN</v>
          </cell>
          <cell r="D2343">
            <v>1</v>
          </cell>
          <cell r="E2343">
            <v>50.616100000000003</v>
          </cell>
          <cell r="F2343">
            <v>50.61</v>
          </cell>
        </row>
        <row r="2344">
          <cell r="A2344" t="str">
            <v>001.18.11600</v>
          </cell>
          <cell r="B2344" t="str">
            <v>Fornecimento e instalação de torneira de pressão para pia marca deca ref. 1159 c 39 de 1/2 pol com arejador</v>
          </cell>
          <cell r="C2344" t="str">
            <v>UN</v>
          </cell>
          <cell r="D2344">
            <v>1</v>
          </cell>
          <cell r="E2344">
            <v>58.676099999999998</v>
          </cell>
          <cell r="F2344">
            <v>58.67</v>
          </cell>
        </row>
        <row r="2345">
          <cell r="A2345" t="str">
            <v>001.18.11620</v>
          </cell>
          <cell r="B2345" t="str">
            <v>Fornecimento e instalação de torneira de pressão para pia marca deca ref. 1159 c 39 de 3/4 pol com arejador</v>
          </cell>
          <cell r="C2345" t="str">
            <v>UN</v>
          </cell>
          <cell r="D2345">
            <v>1</v>
          </cell>
          <cell r="E2345">
            <v>58.676099999999998</v>
          </cell>
          <cell r="F2345">
            <v>58.67</v>
          </cell>
        </row>
        <row r="2346">
          <cell r="A2346" t="str">
            <v>001.18.11640</v>
          </cell>
          <cell r="B2346" t="str">
            <v>Fornecimento e instalação de torneira de pressão para pia marca deca ref. 1167 c 40 tip mesa bica móvel</v>
          </cell>
          <cell r="C2346" t="str">
            <v>UN</v>
          </cell>
          <cell r="D2346">
            <v>1</v>
          </cell>
          <cell r="E2346">
            <v>82.576099999999997</v>
          </cell>
          <cell r="F2346">
            <v>82.57</v>
          </cell>
        </row>
        <row r="2347">
          <cell r="A2347" t="str">
            <v>001.18.11660</v>
          </cell>
          <cell r="B2347" t="str">
            <v>Fornecimento e instalação de torneira de pressão para pia marca deca cromada - tipo parede - bica móvelc 50 1168</v>
          </cell>
          <cell r="C2347" t="str">
            <v>UN</v>
          </cell>
          <cell r="D2347">
            <v>1</v>
          </cell>
          <cell r="E2347">
            <v>81.676100000000005</v>
          </cell>
          <cell r="F2347">
            <v>81.67</v>
          </cell>
        </row>
        <row r="2348">
          <cell r="A2348" t="str">
            <v>001.18.11680</v>
          </cell>
          <cell r="B2348" t="str">
            <v>Fornecimento e instalação de torneira de pressao p/ pia de cozinha - tipo parede - c 39 - bica móvel de 3/4 pol</v>
          </cell>
          <cell r="C2348" t="str">
            <v>UN</v>
          </cell>
          <cell r="D2348">
            <v>1</v>
          </cell>
          <cell r="E2348">
            <v>51.556100000000001</v>
          </cell>
          <cell r="F2348">
            <v>51.55</v>
          </cell>
        </row>
        <row r="2349">
          <cell r="A2349" t="str">
            <v>001.18.11700</v>
          </cell>
          <cell r="B2349" t="str">
            <v>Fornecimento e instalação de torneira de pressão para lavatório marca deca ref. 1193 c 39 de 1/2 pol</v>
          </cell>
          <cell r="C2349" t="str">
            <v>UN</v>
          </cell>
          <cell r="D2349">
            <v>1</v>
          </cell>
          <cell r="E2349">
            <v>44.076099999999997</v>
          </cell>
          <cell r="F2349">
            <v>44.07</v>
          </cell>
        </row>
        <row r="2350">
          <cell r="A2350" t="str">
            <v>001.18.11720</v>
          </cell>
          <cell r="B2350" t="str">
            <v>Fornecimento e instalação de torneira de pressão para lavatório marca deca ref. 1194 c 45 de 1/2 pol</v>
          </cell>
          <cell r="C2350" t="str">
            <v>UN</v>
          </cell>
          <cell r="D2350">
            <v>1</v>
          </cell>
          <cell r="E2350">
            <v>117.1661</v>
          </cell>
          <cell r="F2350">
            <v>117.16</v>
          </cell>
        </row>
        <row r="2351">
          <cell r="A2351" t="str">
            <v>001.18.11740</v>
          </cell>
          <cell r="B2351" t="str">
            <v>Fornecimento e instalação de torneira de pressão para lavatório marca deca ref. 1199 c 50 de 1/2 pol</v>
          </cell>
          <cell r="C2351" t="str">
            <v>UN</v>
          </cell>
          <cell r="D2351">
            <v>1</v>
          </cell>
          <cell r="E2351">
            <v>62.186100000000003</v>
          </cell>
          <cell r="F2351">
            <v>62.18</v>
          </cell>
        </row>
        <row r="2352">
          <cell r="A2352" t="str">
            <v>001.18.11760</v>
          </cell>
          <cell r="B2352" t="str">
            <v>Fornecimento e instalação de torneira para uso geral marca deca ref. 1152 c 39 de 1/2 pol</v>
          </cell>
          <cell r="C2352" t="str">
            <v>UN</v>
          </cell>
          <cell r="D2352">
            <v>1</v>
          </cell>
          <cell r="E2352">
            <v>37.296100000000003</v>
          </cell>
          <cell r="F2352">
            <v>37.29</v>
          </cell>
        </row>
        <row r="2353">
          <cell r="A2353" t="str">
            <v>001.18.11780</v>
          </cell>
          <cell r="B2353" t="str">
            <v>Fornecimento e instalação de torneira para uso geral marca deca ref. 1152 c 39 de 3/4 pol</v>
          </cell>
          <cell r="C2353" t="str">
            <v>UN</v>
          </cell>
          <cell r="D2353">
            <v>1</v>
          </cell>
          <cell r="E2353">
            <v>40.356099999999998</v>
          </cell>
          <cell r="F2353">
            <v>40.35</v>
          </cell>
        </row>
        <row r="2354">
          <cell r="A2354" t="str">
            <v>001.18.11800</v>
          </cell>
          <cell r="B2354" t="str">
            <v>Fornecimento e instalação de torneira para uso geral marca deca ref. 1154 c 39 de 1/2 pol com arejador</v>
          </cell>
          <cell r="C2354" t="str">
            <v>UN</v>
          </cell>
          <cell r="D2354">
            <v>1</v>
          </cell>
          <cell r="E2354">
            <v>43.726100000000002</v>
          </cell>
          <cell r="F2354">
            <v>43.72</v>
          </cell>
        </row>
        <row r="2355">
          <cell r="A2355" t="str">
            <v>001.18.11820</v>
          </cell>
          <cell r="B2355" t="str">
            <v>Fornecimento e instalação de torneira para uso geral marca deca ref. 1154 c 39 de 3/4 pol com arejador</v>
          </cell>
          <cell r="C2355" t="str">
            <v>UN</v>
          </cell>
          <cell r="D2355">
            <v>1</v>
          </cell>
          <cell r="E2355">
            <v>43.726100000000002</v>
          </cell>
          <cell r="F2355">
            <v>43.72</v>
          </cell>
        </row>
        <row r="2356">
          <cell r="A2356" t="str">
            <v>001.18.11840</v>
          </cell>
          <cell r="B2356" t="str">
            <v>Fornecimento e instalação de torneira para uso geral marca deca metalica para jardim com adaptador para mangueira</v>
          </cell>
          <cell r="C2356" t="str">
            <v>UN</v>
          </cell>
          <cell r="D2356">
            <v>1</v>
          </cell>
          <cell r="E2356">
            <v>29.926100000000002</v>
          </cell>
          <cell r="F2356">
            <v>29.92</v>
          </cell>
        </row>
        <row r="2357">
          <cell r="A2357" t="str">
            <v>001.18.11860</v>
          </cell>
          <cell r="B2357" t="str">
            <v>Fornecimento e instalação de torneira para uso geral marca deca ref. 1153 c 39 com adaptador para mangueira</v>
          </cell>
          <cell r="C2357" t="str">
            <v>UN</v>
          </cell>
          <cell r="D2357">
            <v>1</v>
          </cell>
          <cell r="E2357">
            <v>47.408299999999997</v>
          </cell>
          <cell r="F2357">
            <v>47.4</v>
          </cell>
        </row>
        <row r="2358">
          <cell r="A2358" t="str">
            <v>001.18.11880</v>
          </cell>
          <cell r="B2358" t="str">
            <v>Fornecimento e instalação de torneira para uso geral marca deca ref. 1153 c 39 de 1/2 pol (maq tauque)</v>
          </cell>
          <cell r="C2358" t="str">
            <v>UN</v>
          </cell>
          <cell r="D2358">
            <v>1</v>
          </cell>
          <cell r="E2358">
            <v>40.686100000000003</v>
          </cell>
          <cell r="F2358">
            <v>40.68</v>
          </cell>
        </row>
        <row r="2359">
          <cell r="A2359" t="str">
            <v>001.18.11900</v>
          </cell>
          <cell r="B2359" t="str">
            <v>Fornecimento e instalação de bóia interna tipo (são paulo) p/ caixa de água  amarelo bruto n.1350 marca deca 2 pol</v>
          </cell>
          <cell r="C2359" t="str">
            <v>UN</v>
          </cell>
          <cell r="D2359">
            <v>1</v>
          </cell>
          <cell r="E2359">
            <v>62.978200000000001</v>
          </cell>
          <cell r="F2359">
            <v>62.97</v>
          </cell>
        </row>
        <row r="2360">
          <cell r="A2360" t="str">
            <v>001.18.11920</v>
          </cell>
          <cell r="B2360" t="str">
            <v>Fornecimento e instalação de torneira de pressão para lavatório 1/2 pol - mod. itapema - docol</v>
          </cell>
          <cell r="C2360" t="str">
            <v>UN</v>
          </cell>
          <cell r="D2360">
            <v>1</v>
          </cell>
          <cell r="E2360">
            <v>37.976100000000002</v>
          </cell>
          <cell r="F2360">
            <v>37.97</v>
          </cell>
        </row>
        <row r="2361">
          <cell r="A2361" t="str">
            <v>001.18.11940</v>
          </cell>
          <cell r="B2361" t="str">
            <v>Fornecimento e instalação de bóia interna tipo (são paulo) p/ caixa de água  amarelo bruto n.1350 marca deca 1 1/2 pol</v>
          </cell>
          <cell r="C2361" t="str">
            <v>UN</v>
          </cell>
          <cell r="D2361">
            <v>1</v>
          </cell>
          <cell r="E2361">
            <v>52.971600000000002</v>
          </cell>
          <cell r="F2361">
            <v>52.97</v>
          </cell>
        </row>
        <row r="2362">
          <cell r="A2362" t="str">
            <v>001.18.11960</v>
          </cell>
          <cell r="B2362" t="str">
            <v>Fornecimento e instalação de bóia interna tipo (são paulo) p/ caixa de água  amarelo bruto n.1350 marca deca 1 1/4 pol</v>
          </cell>
          <cell r="C2362" t="str">
            <v>UN</v>
          </cell>
          <cell r="D2362">
            <v>1</v>
          </cell>
          <cell r="E2362">
            <v>42.104500000000002</v>
          </cell>
          <cell r="F2362">
            <v>42.1</v>
          </cell>
        </row>
        <row r="2363">
          <cell r="A2363" t="str">
            <v>001.18.11980</v>
          </cell>
          <cell r="B2363" t="str">
            <v>Fornecimento e instalação de bóia interna tipo (são paulo) p/ caixa de água  amarelo bruto n.1350 marca deca 1 pol</v>
          </cell>
          <cell r="C2363" t="str">
            <v>UN</v>
          </cell>
          <cell r="D2363">
            <v>1</v>
          </cell>
          <cell r="E2363">
            <v>30.848400000000002</v>
          </cell>
          <cell r="F2363">
            <v>30.84</v>
          </cell>
        </row>
        <row r="2364">
          <cell r="A2364" t="str">
            <v>001.18.12000</v>
          </cell>
          <cell r="B2364" t="str">
            <v>Fornecimento e instalação de bóia interna tipo (são paulo) p/ caixa de água  amarelo bruto n.1350 marca deca 3/4 pol</v>
          </cell>
          <cell r="C2364" t="str">
            <v>UN</v>
          </cell>
          <cell r="D2364">
            <v>1</v>
          </cell>
          <cell r="E2364">
            <v>24.903700000000001</v>
          </cell>
          <cell r="F2364">
            <v>24.9</v>
          </cell>
        </row>
        <row r="2365">
          <cell r="A2365" t="str">
            <v>001.18.12020</v>
          </cell>
          <cell r="B2365" t="str">
            <v>Fornecimento e instalação de bóia interna tipo (são paulo) p/ caixa de água  amarelo bruto n.1350 marca deca 1/2 pol</v>
          </cell>
          <cell r="C2365" t="str">
            <v>UN</v>
          </cell>
          <cell r="D2365">
            <v>1</v>
          </cell>
          <cell r="E2365">
            <v>22.883700000000001</v>
          </cell>
          <cell r="F2365">
            <v>22.88</v>
          </cell>
        </row>
        <row r="2366">
          <cell r="A2366" t="str">
            <v>001.18.12040</v>
          </cell>
          <cell r="B2366" t="str">
            <v>Fornecimento e instalação de torneira bóia p/ caixa de água em pvc marca cipla 1 pol</v>
          </cell>
          <cell r="C2366" t="str">
            <v>UN</v>
          </cell>
          <cell r="D2366">
            <v>1</v>
          </cell>
          <cell r="E2366">
            <v>11.4284</v>
          </cell>
          <cell r="F2366">
            <v>11.42</v>
          </cell>
        </row>
        <row r="2367">
          <cell r="A2367" t="str">
            <v>001.18.12060</v>
          </cell>
          <cell r="B2367" t="str">
            <v>Fornecimento e instalação de torneira bóia p/ caixa de água em pvc marca cipla 3/4 pol</v>
          </cell>
          <cell r="C2367" t="str">
            <v>UN</v>
          </cell>
          <cell r="D2367">
            <v>1</v>
          </cell>
          <cell r="E2367">
            <v>10.733700000000001</v>
          </cell>
          <cell r="F2367">
            <v>10.73</v>
          </cell>
        </row>
        <row r="2368">
          <cell r="A2368" t="str">
            <v>001.18.12080</v>
          </cell>
          <cell r="B2368" t="str">
            <v>Fornecimento e instalação de torneira bóia p/ caixa de água em pvc marca cipla 1/2 pol</v>
          </cell>
          <cell r="C2368" t="str">
            <v>UN</v>
          </cell>
          <cell r="D2368">
            <v>1</v>
          </cell>
          <cell r="E2368">
            <v>10.733700000000001</v>
          </cell>
          <cell r="F2368">
            <v>10.73</v>
          </cell>
        </row>
        <row r="2369">
          <cell r="A2369" t="str">
            <v>001.18.12100</v>
          </cell>
          <cell r="B2369" t="str">
            <v>Fornecimento e instalação de torneira para cela conforme det. n 24 do dop</v>
          </cell>
          <cell r="C2369" t="str">
            <v>UN</v>
          </cell>
          <cell r="D2369">
            <v>1</v>
          </cell>
          <cell r="E2369">
            <v>24.2407</v>
          </cell>
          <cell r="F2369">
            <v>24.24</v>
          </cell>
        </row>
        <row r="2370">
          <cell r="A2370" t="str">
            <v>001.18.12120</v>
          </cell>
          <cell r="B2370" t="str">
            <v>Fornecimento e instalação de torneira de pressão c/ esguicho para bebedouro 1/4 pol.</v>
          </cell>
          <cell r="C2370" t="str">
            <v>UN</v>
          </cell>
          <cell r="D2370">
            <v>1</v>
          </cell>
          <cell r="E2370">
            <v>12.4861</v>
          </cell>
          <cell r="F2370">
            <v>12.48</v>
          </cell>
        </row>
        <row r="2371">
          <cell r="A2371" t="str">
            <v>001.18.12140</v>
          </cell>
          <cell r="B2371" t="str">
            <v>Fornecimento e instalação de torneira p/ uso geral metálica p/ jardim c/ adaptador p/ mangueira mod.1130 -</v>
          </cell>
          <cell r="C2371" t="str">
            <v>UN</v>
          </cell>
          <cell r="D2371">
            <v>1</v>
          </cell>
          <cell r="E2371">
            <v>39.566099999999999</v>
          </cell>
          <cell r="F2371">
            <v>39.56</v>
          </cell>
        </row>
        <row r="2372">
          <cell r="A2372" t="str">
            <v>001.18.12160</v>
          </cell>
          <cell r="B2372" t="str">
            <v>Fornecimento e instalação de torneira p/ uso geral  metálica p/ tanque mod. 1130</v>
          </cell>
          <cell r="C2372" t="str">
            <v>UN</v>
          </cell>
          <cell r="D2372">
            <v>1</v>
          </cell>
          <cell r="E2372">
            <v>39.566099999999999</v>
          </cell>
          <cell r="F2372">
            <v>39.56</v>
          </cell>
        </row>
        <row r="2373">
          <cell r="A2373" t="str">
            <v>001.18.12180</v>
          </cell>
          <cell r="B2373" t="str">
            <v>Fornecmento e instalação de torneira de pressão para pia de cozinha - docol mod. 1158 - 1/2 pol</v>
          </cell>
          <cell r="C2373" t="str">
            <v>UN</v>
          </cell>
          <cell r="D2373">
            <v>1</v>
          </cell>
          <cell r="E2373">
            <v>37.766100000000002</v>
          </cell>
          <cell r="F2373">
            <v>37.76</v>
          </cell>
        </row>
        <row r="2374">
          <cell r="A2374" t="str">
            <v>001.18.12200</v>
          </cell>
          <cell r="B2374" t="str">
            <v>Fornecimento e instalação de torneira de pressão para pia de cozinha mod. 1544 - tipo parede - bica movel</v>
          </cell>
          <cell r="C2374" t="str">
            <v>UN</v>
          </cell>
          <cell r="D2374">
            <v>1</v>
          </cell>
          <cell r="E2374">
            <v>84.7761</v>
          </cell>
          <cell r="F2374">
            <v>84.77</v>
          </cell>
        </row>
        <row r="2375">
          <cell r="A2375" t="str">
            <v>001.18.12220</v>
          </cell>
          <cell r="B2375" t="str">
            <v>Fornecimento e instalação de torneira de pressão para pia de cozinha - marca docol mod. 1158 - 3/4 pol</v>
          </cell>
          <cell r="C2375" t="str">
            <v>UN</v>
          </cell>
          <cell r="D2375">
            <v>1</v>
          </cell>
          <cell r="E2375">
            <v>37.716099999999997</v>
          </cell>
          <cell r="F2375">
            <v>37.71</v>
          </cell>
        </row>
        <row r="2376">
          <cell r="A2376" t="str">
            <v>001.18.12240</v>
          </cell>
          <cell r="B2376" t="str">
            <v>Fornecimento e instalação de torneira de pressão para pia de cozinha  - marca docol  mod. 1542 - tipo misturador p/ pia</v>
          </cell>
          <cell r="C2376" t="str">
            <v>UN</v>
          </cell>
          <cell r="D2376">
            <v>1</v>
          </cell>
          <cell r="E2376">
            <v>382.85109999999997</v>
          </cell>
          <cell r="F2376">
            <v>382.85</v>
          </cell>
        </row>
        <row r="2377">
          <cell r="A2377" t="str">
            <v>001.18.12260</v>
          </cell>
          <cell r="B2377" t="str">
            <v>Fornecimento e instalação de torneira de pvc para pia</v>
          </cell>
          <cell r="C2377" t="str">
            <v>UN</v>
          </cell>
          <cell r="D2377">
            <v>1</v>
          </cell>
          <cell r="E2377">
            <v>4.9004000000000003</v>
          </cell>
          <cell r="F2377">
            <v>4.9000000000000004</v>
          </cell>
        </row>
        <row r="2378">
          <cell r="A2378" t="str">
            <v>001.18.12280</v>
          </cell>
          <cell r="B2378" t="str">
            <v>Fornecimento e instalação de torneira de pvc para lavatorio</v>
          </cell>
          <cell r="C2378" t="str">
            <v>UN</v>
          </cell>
          <cell r="D2378">
            <v>1</v>
          </cell>
          <cell r="E2378">
            <v>7.3003999999999998</v>
          </cell>
          <cell r="F2378">
            <v>7.3</v>
          </cell>
        </row>
        <row r="2379">
          <cell r="A2379" t="str">
            <v>001.18.12300</v>
          </cell>
          <cell r="B2379" t="str">
            <v>Fornecimento e instalação de torneira de pvc para tanque</v>
          </cell>
          <cell r="C2379" t="str">
            <v>UN</v>
          </cell>
          <cell r="D2379">
            <v>1</v>
          </cell>
          <cell r="E2379">
            <v>5.3003999999999998</v>
          </cell>
          <cell r="F2379">
            <v>5.3</v>
          </cell>
        </row>
        <row r="2380">
          <cell r="A2380" t="str">
            <v>001.18.12320</v>
          </cell>
          <cell r="B2380" t="str">
            <v>Fornecimento e instalação de torneira de pvc para uso geral</v>
          </cell>
          <cell r="C2380" t="str">
            <v>UN</v>
          </cell>
          <cell r="D2380">
            <v>1</v>
          </cell>
          <cell r="E2380">
            <v>4.9004000000000003</v>
          </cell>
          <cell r="F2380">
            <v>4.9000000000000004</v>
          </cell>
        </row>
        <row r="2381">
          <cell r="A2381" t="str">
            <v>001.18.12340</v>
          </cell>
          <cell r="B2381" t="str">
            <v>Fornecimento e instalação de conjunto de metais deca para lavatório incl aparelho misturador com válvula simples ref.1875 c-45 cromado linha italiana</v>
          </cell>
          <cell r="C2381" t="str">
            <v>CJ</v>
          </cell>
          <cell r="D2381">
            <v>1</v>
          </cell>
          <cell r="E2381">
            <v>234.09110000000001</v>
          </cell>
          <cell r="F2381">
            <v>234.09</v>
          </cell>
        </row>
        <row r="2382">
          <cell r="A2382" t="str">
            <v>001.18.12360</v>
          </cell>
          <cell r="B2382" t="str">
            <v>Fornecimento e instalação de conjunto de metais deca para lavatório incl aparelho misturador com válvula simples ref 1875 c-44 cromado linha gemini</v>
          </cell>
          <cell r="C2382" t="str">
            <v>CJ</v>
          </cell>
          <cell r="D2382">
            <v>1</v>
          </cell>
          <cell r="E2382">
            <v>140.8511</v>
          </cell>
          <cell r="F2382">
            <v>140.85</v>
          </cell>
        </row>
        <row r="2383">
          <cell r="A2383" t="str">
            <v>001.18.12380</v>
          </cell>
          <cell r="B2383" t="str">
            <v>Fornecimento e instalação de conjunto de metais deca para lavatório incl aparelho misturador com válvula ref.1875 c-50 cromado linha prata</v>
          </cell>
          <cell r="C2383" t="str">
            <v>CJ</v>
          </cell>
          <cell r="D2383">
            <v>1</v>
          </cell>
          <cell r="E2383">
            <v>134.25110000000001</v>
          </cell>
          <cell r="F2383">
            <v>134.25</v>
          </cell>
        </row>
        <row r="2384">
          <cell r="A2384" t="str">
            <v>001.18.12400</v>
          </cell>
          <cell r="B2384" t="str">
            <v>Fornecimento e instalação de conjunto de metais deca para bide incl aparelho misturador c/ ducha e válvula simples ref.1895 c-45 cromado linha italiana</v>
          </cell>
          <cell r="C2384" t="str">
            <v>CJ</v>
          </cell>
          <cell r="D2384">
            <v>1</v>
          </cell>
          <cell r="E2384">
            <v>299.25110000000001</v>
          </cell>
          <cell r="F2384">
            <v>299.25</v>
          </cell>
        </row>
        <row r="2385">
          <cell r="A2385" t="str">
            <v>001.18.12420</v>
          </cell>
          <cell r="B2385" t="str">
            <v>Fornecimento e instalação de conjunto de metais deca para bide incl aparelho misturador c/ ducha e válvula simples ref. 1895 c 44 cromado linha gemini</v>
          </cell>
          <cell r="C2385" t="str">
            <v>CJ</v>
          </cell>
          <cell r="D2385">
            <v>1</v>
          </cell>
          <cell r="E2385">
            <v>179.2611</v>
          </cell>
          <cell r="F2385">
            <v>179.26</v>
          </cell>
        </row>
        <row r="2386">
          <cell r="A2386" t="str">
            <v>001.18.12440</v>
          </cell>
          <cell r="B2386" t="str">
            <v>Fornecimento e instalação de conjunto de metais deca para bide incl aparelho misturador c/ ducha e válvula simples ref.1895 c-50 cromado linha prata</v>
          </cell>
          <cell r="C2386" t="str">
            <v>CJ</v>
          </cell>
          <cell r="D2386">
            <v>1</v>
          </cell>
          <cell r="E2386">
            <v>171.27109999999999</v>
          </cell>
          <cell r="F2386">
            <v>171.27</v>
          </cell>
        </row>
        <row r="2387">
          <cell r="A2387" t="str">
            <v>001.18.12460</v>
          </cell>
          <cell r="B2387" t="str">
            <v>Fornecimento e instalação de aparelho misturador para pias com bica móvel e arejador (tipo mesa) ref 1256 c-50 cromado linha prata</v>
          </cell>
          <cell r="C2387" t="str">
            <v>UN</v>
          </cell>
          <cell r="D2387">
            <v>1</v>
          </cell>
          <cell r="E2387">
            <v>213.39109999999999</v>
          </cell>
          <cell r="F2387">
            <v>213.39</v>
          </cell>
        </row>
        <row r="2388">
          <cell r="A2388" t="str">
            <v>001.18.12480</v>
          </cell>
          <cell r="B2388" t="str">
            <v>Fornecimento e instalação de aparelho misturador p/ pia com bica móvel e arejador (tipo parede) ref 1258 c-50 cromado linha prata</v>
          </cell>
          <cell r="C2388" t="str">
            <v>UN</v>
          </cell>
          <cell r="D2388">
            <v>1</v>
          </cell>
          <cell r="E2388">
            <v>213.39109999999999</v>
          </cell>
          <cell r="F2388">
            <v>213.39</v>
          </cell>
        </row>
        <row r="2389">
          <cell r="A2389" t="str">
            <v>001.18.12500</v>
          </cell>
          <cell r="B2389" t="str">
            <v>Fornecimento e instalação de aparelho misturador p/ pia com bica móvel e arejador (tipo parede) reparo para válvula hidra</v>
          </cell>
          <cell r="C2389" t="str">
            <v>CJ</v>
          </cell>
          <cell r="D2389">
            <v>1</v>
          </cell>
          <cell r="E2389">
            <v>28.473299999999998</v>
          </cell>
          <cell r="F2389">
            <v>28.47</v>
          </cell>
        </row>
        <row r="2390">
          <cell r="A2390" t="str">
            <v>001.18.12520</v>
          </cell>
          <cell r="B2390" t="str">
            <v>Fornecimento e instalação de ducha manual linha prata mod. c-50</v>
          </cell>
          <cell r="C2390" t="str">
            <v>UN</v>
          </cell>
          <cell r="D2390">
            <v>1</v>
          </cell>
          <cell r="E2390">
            <v>77.696100000000001</v>
          </cell>
          <cell r="F2390">
            <v>77.69</v>
          </cell>
        </row>
        <row r="2391">
          <cell r="A2391" t="str">
            <v>001.18.12540</v>
          </cell>
          <cell r="B2391" t="str">
            <v>Fornecimento e instalação de torneira para uso hospitalar para lavatório com comando no piso, incluindo válvula e bica cromada</v>
          </cell>
          <cell r="C2391" t="str">
            <v>UN</v>
          </cell>
          <cell r="D2391">
            <v>1</v>
          </cell>
          <cell r="E2391">
            <v>270.2405</v>
          </cell>
          <cell r="F2391">
            <v>270.24</v>
          </cell>
        </row>
        <row r="2392">
          <cell r="A2392" t="str">
            <v>001.18.12560</v>
          </cell>
          <cell r="B2392" t="str">
            <v>Fornecimento e instalação de torneira para uso hospitalar válvula para água fria, especial para laboratório, da mont lab ou similar mod wl 08 (parede)</v>
          </cell>
          <cell r="C2392" t="str">
            <v>UN</v>
          </cell>
          <cell r="D2392">
            <v>1</v>
          </cell>
          <cell r="E2392">
            <v>115.626</v>
          </cell>
          <cell r="F2392">
            <v>115.62</v>
          </cell>
        </row>
        <row r="2393">
          <cell r="A2393" t="str">
            <v>001.18.12580</v>
          </cell>
          <cell r="B2393" t="str">
            <v>Fornecimento e instalação de torneira para uso hospitalar válvula para água fria, especial para laboratório, da mont lab ou similar mod wl 07 (bica móvel)</v>
          </cell>
          <cell r="C2393" t="str">
            <v>UN</v>
          </cell>
          <cell r="D2393">
            <v>1</v>
          </cell>
          <cell r="E2393">
            <v>151.6191</v>
          </cell>
          <cell r="F2393">
            <v>151.61000000000001</v>
          </cell>
        </row>
        <row r="2394">
          <cell r="A2394" t="str">
            <v>001.18.12600</v>
          </cell>
          <cell r="B2394" t="str">
            <v>Fornecimento e instalação sistema conjugado chuveiro lava olhos acionamento instantãneo ref. wl-1cl5 da mont lab ou similar</v>
          </cell>
          <cell r="C2394" t="str">
            <v>UN</v>
          </cell>
          <cell r="D2394">
            <v>1</v>
          </cell>
          <cell r="E2394">
            <v>1422.6664000000001</v>
          </cell>
          <cell r="F2394">
            <v>1422.66</v>
          </cell>
        </row>
        <row r="2395">
          <cell r="A2395" t="str">
            <v>001.18.12620</v>
          </cell>
          <cell r="B2395" t="str">
            <v>Fornecimento e instalação de descarga automática para mictórios - montada em caixa plástica ou metálica com tampa em aço inox escovado 190x150x80 modelo ecomax c1</v>
          </cell>
          <cell r="C2395" t="str">
            <v>UN</v>
          </cell>
          <cell r="D2395">
            <v>1</v>
          </cell>
          <cell r="E2395">
            <v>52.1417</v>
          </cell>
          <cell r="F2395">
            <v>52.14</v>
          </cell>
        </row>
        <row r="2396">
          <cell r="A2396" t="str">
            <v>001.18.12640</v>
          </cell>
          <cell r="B2396" t="str">
            <v>Fornecimento e instalação de aspersor ou irrigador para jardim de metal - diamentro 3/4"</v>
          </cell>
          <cell r="C2396" t="str">
            <v>UN</v>
          </cell>
          <cell r="D2396">
            <v>1</v>
          </cell>
          <cell r="E2396">
            <v>15</v>
          </cell>
          <cell r="F2396">
            <v>15</v>
          </cell>
        </row>
        <row r="2397">
          <cell r="A2397" t="str">
            <v>001.18.12660</v>
          </cell>
          <cell r="B2397" t="str">
            <v>Tubo cpva, aquatherm - 22 mm - 3/4" em barras de 3.00 m</v>
          </cell>
          <cell r="C2397" t="str">
            <v>ML</v>
          </cell>
          <cell r="D2397">
            <v>1</v>
          </cell>
          <cell r="E2397">
            <v>8.8134999999999994</v>
          </cell>
          <cell r="F2397">
            <v>8.81</v>
          </cell>
        </row>
        <row r="2398">
          <cell r="A2398" t="str">
            <v>001.18.12680</v>
          </cell>
          <cell r="B2398" t="str">
            <v>Tubo cpva, aquatherm - 28 mm - 1" em barras de 3.00 m</v>
          </cell>
          <cell r="C2398" t="str">
            <v>ML</v>
          </cell>
          <cell r="D2398">
            <v>1</v>
          </cell>
          <cell r="E2398">
            <v>11.75</v>
          </cell>
          <cell r="F2398">
            <v>11.75</v>
          </cell>
        </row>
        <row r="2399">
          <cell r="A2399" t="str">
            <v>001.18.12700</v>
          </cell>
          <cell r="B2399" t="str">
            <v>Joelho de 90º, aquatherm - 22 mm 3/4"</v>
          </cell>
          <cell r="C2399" t="str">
            <v>UN</v>
          </cell>
          <cell r="D2399">
            <v>1</v>
          </cell>
          <cell r="E2399">
            <v>3.6526999999999998</v>
          </cell>
          <cell r="F2399">
            <v>3.65</v>
          </cell>
        </row>
        <row r="2400">
          <cell r="A2400" t="str">
            <v>001.18.12720</v>
          </cell>
          <cell r="B2400" t="str">
            <v>Joelho de 90º, aquatherm - 28 mm 1"</v>
          </cell>
          <cell r="C2400" t="str">
            <v>UN</v>
          </cell>
          <cell r="D2400">
            <v>1</v>
          </cell>
          <cell r="E2400">
            <v>5.7949000000000002</v>
          </cell>
          <cell r="F2400">
            <v>5.79</v>
          </cell>
        </row>
        <row r="2401">
          <cell r="A2401" t="str">
            <v>001.18.12740</v>
          </cell>
          <cell r="B2401" t="str">
            <v>Tee de 90º, aquatherm - 22 mm - 3/4 "</v>
          </cell>
          <cell r="C2401" t="str">
            <v>UN</v>
          </cell>
          <cell r="D2401">
            <v>1</v>
          </cell>
          <cell r="E2401">
            <v>3.9249000000000001</v>
          </cell>
          <cell r="F2401">
            <v>3.92</v>
          </cell>
        </row>
        <row r="2402">
          <cell r="A2402" t="str">
            <v>001.18.12760</v>
          </cell>
          <cell r="B2402" t="str">
            <v>Tee de 90º, aquatherm 28 mm - 1"</v>
          </cell>
          <cell r="C2402" t="str">
            <v>UN</v>
          </cell>
          <cell r="D2402">
            <v>1</v>
          </cell>
          <cell r="E2402">
            <v>5.7873999999999999</v>
          </cell>
          <cell r="F2402">
            <v>5.78</v>
          </cell>
        </row>
        <row r="2403">
          <cell r="A2403" t="str">
            <v>001.18.12780</v>
          </cell>
          <cell r="B2403" t="str">
            <v>Conector aquatherm - 28 mm - 1"</v>
          </cell>
          <cell r="C2403" t="str">
            <v>UN</v>
          </cell>
          <cell r="D2403">
            <v>1</v>
          </cell>
          <cell r="E2403">
            <v>8.9191000000000003</v>
          </cell>
          <cell r="F2403">
            <v>8.91</v>
          </cell>
        </row>
        <row r="2404">
          <cell r="A2404" t="str">
            <v>001.18.12800</v>
          </cell>
          <cell r="B2404" t="str">
            <v>Fornecimento e instalação de louça sanitária composto por bacia, lavatório com coluna da linha ravena deca ou similar inclusive assento ap oo nas cores normais</v>
          </cell>
          <cell r="C2404" t="str">
            <v>CJ</v>
          </cell>
          <cell r="D2404">
            <v>1</v>
          </cell>
          <cell r="E2404">
            <v>289.69229999999999</v>
          </cell>
          <cell r="F2404">
            <v>289.69</v>
          </cell>
        </row>
        <row r="2405">
          <cell r="A2405" t="str">
            <v>001.18.12820</v>
          </cell>
          <cell r="B2405" t="str">
            <v>Fornecimento e instalação de bacia santária de louça ravena deca ou similar na cor normal inclusive acessorios de fixacao</v>
          </cell>
          <cell r="C2405" t="str">
            <v>UN</v>
          </cell>
          <cell r="D2405">
            <v>1</v>
          </cell>
          <cell r="E2405">
            <v>111.0167</v>
          </cell>
          <cell r="F2405">
            <v>111.01</v>
          </cell>
        </row>
        <row r="2406">
          <cell r="A2406" t="str">
            <v>001.18.12840</v>
          </cell>
          <cell r="B2406" t="str">
            <v>Fornecimento e instalação de assento plastico p/ vaso sanitario, "astra" ou similar</v>
          </cell>
          <cell r="C2406" t="str">
            <v>UN</v>
          </cell>
          <cell r="D2406">
            <v>1</v>
          </cell>
          <cell r="E2406">
            <v>15.071099999999999</v>
          </cell>
          <cell r="F2406">
            <v>15.07</v>
          </cell>
        </row>
        <row r="2407">
          <cell r="A2407" t="str">
            <v>001.18.12860</v>
          </cell>
          <cell r="B2407" t="str">
            <v>Fornecimento e instalação de assento celite mondiale - 090 gelo polar</v>
          </cell>
          <cell r="C2407" t="str">
            <v>UN</v>
          </cell>
          <cell r="D2407">
            <v>1</v>
          </cell>
          <cell r="E2407">
            <v>118.7711</v>
          </cell>
          <cell r="F2407">
            <v>118.77</v>
          </cell>
        </row>
        <row r="2408">
          <cell r="A2408" t="str">
            <v>001.18.12880</v>
          </cell>
          <cell r="B2408" t="str">
            <v>Fornecimento e instalação de assento azalia - celite</v>
          </cell>
          <cell r="C2408" t="str">
            <v>UN</v>
          </cell>
          <cell r="D2408">
            <v>1</v>
          </cell>
          <cell r="E2408">
            <v>28.101099999999999</v>
          </cell>
          <cell r="F2408">
            <v>28.1</v>
          </cell>
        </row>
        <row r="2409">
          <cell r="A2409" t="str">
            <v>001.18.12900</v>
          </cell>
          <cell r="B2409" t="str">
            <v>Fornecimento e instalação de caixa de descarga para acoplar em bacia sanitaria</v>
          </cell>
          <cell r="C2409" t="str">
            <v>UN</v>
          </cell>
          <cell r="D2409">
            <v>1</v>
          </cell>
          <cell r="E2409">
            <v>110.68510000000001</v>
          </cell>
          <cell r="F2409">
            <v>110.68</v>
          </cell>
        </row>
        <row r="2410">
          <cell r="A2410" t="str">
            <v>001.18.12920</v>
          </cell>
          <cell r="B2410" t="str">
            <v>Fornecimento e instalação de tampo em aco inox, para expurgo - 40x40 cm</v>
          </cell>
          <cell r="C2410" t="str">
            <v>UN</v>
          </cell>
          <cell r="D2410">
            <v>1</v>
          </cell>
          <cell r="E2410">
            <v>53.1066</v>
          </cell>
          <cell r="F2410">
            <v>53.1</v>
          </cell>
        </row>
        <row r="2411">
          <cell r="A2411" t="str">
            <v>001.18.12940</v>
          </cell>
          <cell r="B2411" t="str">
            <v>Fornecimento e instalação de bidê de louça linha ravena deca ou similar na cor normal inclusive acessórios de fixação</v>
          </cell>
          <cell r="C2411" t="str">
            <v>UN</v>
          </cell>
          <cell r="D2411">
            <v>1</v>
          </cell>
          <cell r="E2411">
            <v>80.653300000000002</v>
          </cell>
          <cell r="F2411">
            <v>80.650000000000006</v>
          </cell>
        </row>
        <row r="2412">
          <cell r="A2412" t="str">
            <v>001.18.12960</v>
          </cell>
          <cell r="B2412" t="str">
            <v>Fornecimento e instalação de bidê de louça branca inclusive acessórios de fixação</v>
          </cell>
          <cell r="C2412" t="str">
            <v>UN</v>
          </cell>
          <cell r="D2412">
            <v>1</v>
          </cell>
          <cell r="E2412">
            <v>69.533299999999997</v>
          </cell>
          <cell r="F2412">
            <v>69.53</v>
          </cell>
        </row>
        <row r="2413">
          <cell r="A2413" t="str">
            <v>001.18.12980</v>
          </cell>
          <cell r="B2413" t="str">
            <v>Fornecimento e instalação de lavatório c/ coluna mondiale - azalia - celite</v>
          </cell>
          <cell r="C2413" t="str">
            <v>UN</v>
          </cell>
          <cell r="D2413">
            <v>1</v>
          </cell>
          <cell r="E2413">
            <v>135.83330000000001</v>
          </cell>
          <cell r="F2413">
            <v>135.83000000000001</v>
          </cell>
        </row>
        <row r="2414">
          <cell r="A2414" t="str">
            <v>001.18.13000</v>
          </cell>
          <cell r="B2414" t="str">
            <v>Fornecimento e instalação de lavatório de plastico</v>
          </cell>
          <cell r="C2414" t="str">
            <v>UN</v>
          </cell>
          <cell r="D2414">
            <v>1</v>
          </cell>
          <cell r="E2414">
            <v>35.153300000000002</v>
          </cell>
          <cell r="F2414">
            <v>35.15</v>
          </cell>
        </row>
        <row r="2415">
          <cell r="A2415" t="str">
            <v>001.18.13020</v>
          </cell>
          <cell r="B2415" t="str">
            <v>Fornecimento e instalação de lavatório de louça l. ravena deca ou similar c/ col. na cor normal inclusive acessórios de fixação</v>
          </cell>
          <cell r="C2415" t="str">
            <v>UN</v>
          </cell>
          <cell r="D2415">
            <v>1</v>
          </cell>
          <cell r="E2415">
            <v>97.803299999999993</v>
          </cell>
          <cell r="F2415">
            <v>97.8</v>
          </cell>
        </row>
        <row r="2416">
          <cell r="A2416" t="str">
            <v>001.18.13040</v>
          </cell>
          <cell r="B2416" t="str">
            <v>Fornecimento e instalação de lavatório de louça ravena deca ou similar s/ coluna na cor normal inclusive acessorios de fixacao</v>
          </cell>
          <cell r="C2416" t="str">
            <v>UN</v>
          </cell>
          <cell r="D2416">
            <v>1</v>
          </cell>
          <cell r="E2416">
            <v>63.103299999999997</v>
          </cell>
          <cell r="F2416">
            <v>63.1</v>
          </cell>
        </row>
        <row r="2417">
          <cell r="A2417" t="str">
            <v>001.18.13060</v>
          </cell>
          <cell r="B2417" t="str">
            <v>Fornecimento e instalação de louça branca com coluna de primeira inclusive acessórios de fixação</v>
          </cell>
          <cell r="C2417" t="str">
            <v>UN</v>
          </cell>
          <cell r="D2417">
            <v>1</v>
          </cell>
          <cell r="E2417">
            <v>69.2333</v>
          </cell>
          <cell r="F2417">
            <v>69.23</v>
          </cell>
        </row>
        <row r="2418">
          <cell r="A2418" t="str">
            <v>001.18.13080</v>
          </cell>
          <cell r="B2418" t="str">
            <v>Fornecimento e instalação de lavatório de louça branca sem coluna de primeira inclusive acessórios de fixação</v>
          </cell>
          <cell r="C2418" t="str">
            <v>UN</v>
          </cell>
          <cell r="D2418">
            <v>1</v>
          </cell>
          <cell r="E2418">
            <v>46.023299999999999</v>
          </cell>
          <cell r="F2418">
            <v>46.02</v>
          </cell>
        </row>
        <row r="2419">
          <cell r="A2419" t="str">
            <v>001.18.13100</v>
          </cell>
          <cell r="B2419" t="str">
            <v>Fornecimento e instalação de cuba de sobrepor mod. l 35 da deca</v>
          </cell>
          <cell r="C2419" t="str">
            <v>UN</v>
          </cell>
          <cell r="D2419">
            <v>1</v>
          </cell>
          <cell r="E2419">
            <v>84.743300000000005</v>
          </cell>
          <cell r="F2419">
            <v>84.74</v>
          </cell>
        </row>
        <row r="2420">
          <cell r="A2420" t="str">
            <v>001.18.13120</v>
          </cell>
          <cell r="B2420" t="str">
            <v>Fornecimento e instalação de cuba de embutir(oval)mod.l.33</v>
          </cell>
          <cell r="C2420" t="str">
            <v>UN</v>
          </cell>
          <cell r="D2420">
            <v>1</v>
          </cell>
          <cell r="E2420">
            <v>53.3733</v>
          </cell>
          <cell r="F2420">
            <v>53.37</v>
          </cell>
        </row>
        <row r="2421">
          <cell r="A2421" t="str">
            <v>001.18.13140</v>
          </cell>
          <cell r="B2421" t="str">
            <v>Fornecimento e instalação de louça branca de primeira modelo m 712 com sifão integrado da deca ou similar, inclusive acessorios de fixacao</v>
          </cell>
          <cell r="C2421" t="str">
            <v>UN</v>
          </cell>
          <cell r="D2421">
            <v>1</v>
          </cell>
          <cell r="E2421">
            <v>121.5333</v>
          </cell>
          <cell r="F2421">
            <v>121.53</v>
          </cell>
        </row>
        <row r="2422">
          <cell r="A2422" t="str">
            <v>001.18.13160</v>
          </cell>
          <cell r="B2422" t="str">
            <v>Fornecimento e instalação de mictório de aço inoxidável de 1.20 m inclusive acessórios de fixação</v>
          </cell>
          <cell r="C2422" t="str">
            <v>UN</v>
          </cell>
          <cell r="D2422">
            <v>1</v>
          </cell>
          <cell r="E2422">
            <v>370.77659999999997</v>
          </cell>
          <cell r="F2422">
            <v>370.77</v>
          </cell>
        </row>
        <row r="2423">
          <cell r="A2423" t="str">
            <v>001.18.13180</v>
          </cell>
          <cell r="B2423" t="str">
            <v>Fornecimento e instalação de bacia sanitária modelo ravena com cx. acoplada</v>
          </cell>
          <cell r="C2423" t="str">
            <v>UN</v>
          </cell>
          <cell r="D2423">
            <v>1</v>
          </cell>
          <cell r="E2423">
            <v>176.2099</v>
          </cell>
          <cell r="F2423">
            <v>176.2</v>
          </cell>
        </row>
        <row r="2424">
          <cell r="A2424" t="str">
            <v>001.18.13200</v>
          </cell>
          <cell r="B2424" t="str">
            <v>Fornecimento e instalação de bacia sanitária modelo vogue  com cx. acoplada</v>
          </cell>
          <cell r="C2424" t="str">
            <v>UN</v>
          </cell>
          <cell r="D2424">
            <v>1</v>
          </cell>
          <cell r="E2424">
            <v>176.2099</v>
          </cell>
          <cell r="F2424">
            <v>176.2</v>
          </cell>
        </row>
        <row r="2425">
          <cell r="A2425" t="str">
            <v>001.18.13220</v>
          </cell>
          <cell r="B2425" t="str">
            <v>Fornecimento e instalação de bacia sanitária de louça - celite mondiale marfim - incl. acessório para fixação</v>
          </cell>
          <cell r="C2425" t="str">
            <v>UN</v>
          </cell>
          <cell r="D2425">
            <v>1</v>
          </cell>
          <cell r="E2425">
            <v>121.3717</v>
          </cell>
          <cell r="F2425">
            <v>121.37</v>
          </cell>
        </row>
        <row r="2426">
          <cell r="A2426" t="str">
            <v>001.18.13240</v>
          </cell>
          <cell r="B2426" t="str">
            <v>Fornecimento e instalação de bacia sanitária de louça - celite azalia com acessórios</v>
          </cell>
          <cell r="C2426" t="str">
            <v>UN</v>
          </cell>
          <cell r="D2426">
            <v>1</v>
          </cell>
          <cell r="E2426">
            <v>93.091700000000003</v>
          </cell>
          <cell r="F2426">
            <v>93.09</v>
          </cell>
        </row>
        <row r="2427">
          <cell r="A2427" t="str">
            <v>001.18.13260</v>
          </cell>
          <cell r="B2427" t="str">
            <v>Fornecimento e instalação de porta papel de louça  com rolete</v>
          </cell>
          <cell r="C2427" t="str">
            <v>UN</v>
          </cell>
          <cell r="D2427">
            <v>1</v>
          </cell>
          <cell r="E2427">
            <v>20.117999999999999</v>
          </cell>
          <cell r="F2427">
            <v>20.11</v>
          </cell>
        </row>
        <row r="2428">
          <cell r="A2428" t="str">
            <v>001.18.13280</v>
          </cell>
          <cell r="B2428" t="str">
            <v>Fornecimento e instalação de saboneteira de louça de primeira sem alça</v>
          </cell>
          <cell r="C2428" t="str">
            <v>UN</v>
          </cell>
          <cell r="D2428">
            <v>1</v>
          </cell>
          <cell r="E2428">
            <v>19.949100000000001</v>
          </cell>
          <cell r="F2428">
            <v>19.940000000000001</v>
          </cell>
        </row>
        <row r="2429">
          <cell r="A2429" t="str">
            <v>001.18.13300</v>
          </cell>
          <cell r="B2429" t="str">
            <v>Fornecimento e instalação de porta toalha de louça tipo cabide simples</v>
          </cell>
          <cell r="C2429" t="str">
            <v>UN</v>
          </cell>
          <cell r="D2429">
            <v>1</v>
          </cell>
          <cell r="E2429">
            <v>13.8308</v>
          </cell>
          <cell r="F2429">
            <v>13.83</v>
          </cell>
        </row>
        <row r="2430">
          <cell r="A2430" t="str">
            <v>001.18.13320</v>
          </cell>
          <cell r="B2430" t="str">
            <v>Fornecimento e instalação de cabide de louça simples - celite</v>
          </cell>
          <cell r="C2430" t="str">
            <v>UND</v>
          </cell>
          <cell r="D2430">
            <v>1</v>
          </cell>
          <cell r="E2430">
            <v>33.294699999999999</v>
          </cell>
          <cell r="F2430">
            <v>33.29</v>
          </cell>
        </row>
        <row r="2431">
          <cell r="A2431" t="str">
            <v>001.18.13340</v>
          </cell>
          <cell r="B2431" t="str">
            <v>Fornecimento e instalação de porta toalha de louça c/ barra de plástico</v>
          </cell>
          <cell r="C2431" t="str">
            <v>UN</v>
          </cell>
          <cell r="D2431">
            <v>1</v>
          </cell>
          <cell r="E2431">
            <v>28.521699999999999</v>
          </cell>
          <cell r="F2431">
            <v>28.52</v>
          </cell>
        </row>
        <row r="2432">
          <cell r="A2432" t="str">
            <v>001.18.13360</v>
          </cell>
          <cell r="B2432" t="str">
            <v>Fornecimento e instalação de saboneteira para sabão líquido marca lalekla ou similar</v>
          </cell>
          <cell r="C2432" t="str">
            <v>UN</v>
          </cell>
          <cell r="D2432">
            <v>1</v>
          </cell>
          <cell r="E2432">
            <v>24.956600000000002</v>
          </cell>
          <cell r="F2432">
            <v>24.95</v>
          </cell>
        </row>
        <row r="2433">
          <cell r="A2433" t="str">
            <v>001.18.13380</v>
          </cell>
          <cell r="B2433" t="str">
            <v>Fornecimento e instalação de porta toalha metálica para papel marca lalekla ou similar</v>
          </cell>
          <cell r="C2433" t="str">
            <v>UN</v>
          </cell>
          <cell r="D2433">
            <v>1</v>
          </cell>
          <cell r="E2433">
            <v>31.926600000000001</v>
          </cell>
          <cell r="F2433">
            <v>31.92</v>
          </cell>
        </row>
        <row r="2434">
          <cell r="A2434" t="str">
            <v>001.18.13400</v>
          </cell>
          <cell r="B2434" t="str">
            <v>Fornecimento e instalação de porta papel de metal cromado, fixado com bucha e parafuso</v>
          </cell>
          <cell r="C2434" t="str">
            <v>UN</v>
          </cell>
          <cell r="D2434">
            <v>1</v>
          </cell>
          <cell r="E2434">
            <v>13.4199</v>
          </cell>
          <cell r="F2434">
            <v>13.41</v>
          </cell>
        </row>
        <row r="2435">
          <cell r="A2435" t="str">
            <v>001.18.13420</v>
          </cell>
          <cell r="B2435" t="str">
            <v>Fornecimento e instalação de saboneteira de metal cromado, fixada com bucha e parafuso</v>
          </cell>
          <cell r="C2435" t="str">
            <v>UN</v>
          </cell>
          <cell r="D2435">
            <v>1</v>
          </cell>
          <cell r="E2435">
            <v>10.1099</v>
          </cell>
          <cell r="F2435">
            <v>10.1</v>
          </cell>
        </row>
        <row r="2436">
          <cell r="A2436" t="str">
            <v>001.18.13440</v>
          </cell>
          <cell r="B2436" t="str">
            <v>Fornecimento e instalação de cabide de metal cromado, fixado com bucha e parafuso</v>
          </cell>
          <cell r="C2436" t="str">
            <v>UN</v>
          </cell>
          <cell r="D2436">
            <v>1</v>
          </cell>
          <cell r="E2436">
            <v>16.189900000000002</v>
          </cell>
          <cell r="F2436">
            <v>16.18</v>
          </cell>
        </row>
        <row r="2437">
          <cell r="A2437" t="str">
            <v>001.18.13460</v>
          </cell>
          <cell r="B2437" t="str">
            <v>Fornecimento e instalação  de espelho para lavatorio com moldura simples e proteção de madeira na parte não espelhada dimensão 0.50 x 0.60 m</v>
          </cell>
          <cell r="C2437" t="str">
            <v>UN</v>
          </cell>
          <cell r="D2437">
            <v>1</v>
          </cell>
          <cell r="E2437">
            <v>37.387099999999997</v>
          </cell>
          <cell r="F2437">
            <v>37.380000000000003</v>
          </cell>
        </row>
        <row r="2438">
          <cell r="A2438" t="str">
            <v>001.18.13480</v>
          </cell>
          <cell r="B2438" t="str">
            <v>Fornecimento e instalação de espelho  para lavatório com moldura simples e proteção de madeira na parte não espelhada dim. 1.50 x 0.60 m</v>
          </cell>
          <cell r="C2438" t="str">
            <v>UN</v>
          </cell>
          <cell r="D2438">
            <v>1</v>
          </cell>
          <cell r="E2438">
            <v>50.143999999999998</v>
          </cell>
          <cell r="F2438">
            <v>50.14</v>
          </cell>
        </row>
        <row r="2439">
          <cell r="A2439" t="str">
            <v>001.18.13500</v>
          </cell>
          <cell r="B2439" t="str">
            <v>Fornecimento e instalação de porta papel de louça c/ rolete - celite</v>
          </cell>
          <cell r="C2439" t="str">
            <v>UN</v>
          </cell>
          <cell r="D2439">
            <v>1</v>
          </cell>
          <cell r="E2439">
            <v>28.521699999999999</v>
          </cell>
          <cell r="F2439">
            <v>28.52</v>
          </cell>
        </row>
        <row r="2440">
          <cell r="A2440" t="str">
            <v>001.18.13520</v>
          </cell>
          <cell r="B2440" t="str">
            <v>Fornecimento e instalação de porta papel de louça c/ rolete elegant - celite</v>
          </cell>
          <cell r="C2440" t="str">
            <v>UN</v>
          </cell>
          <cell r="D2440">
            <v>1</v>
          </cell>
          <cell r="E2440">
            <v>34.911700000000003</v>
          </cell>
          <cell r="F2440">
            <v>34.909999999999997</v>
          </cell>
        </row>
        <row r="2441">
          <cell r="A2441" t="str">
            <v>001.18.13540</v>
          </cell>
          <cell r="B2441" t="str">
            <v>Fornecimento e instalação de toalheiro - celite - argola</v>
          </cell>
          <cell r="C2441" t="str">
            <v>UN</v>
          </cell>
          <cell r="D2441">
            <v>1</v>
          </cell>
          <cell r="E2441">
            <v>26.110800000000001</v>
          </cell>
          <cell r="F2441">
            <v>26.11</v>
          </cell>
        </row>
        <row r="2442">
          <cell r="A2442" t="str">
            <v>001.18.13560</v>
          </cell>
          <cell r="B2442" t="str">
            <v>Fornecimento e instalação de chuveiro de pvc branco n. 1 da cipla ou similar</v>
          </cell>
          <cell r="C2442" t="str">
            <v>UN</v>
          </cell>
          <cell r="D2442">
            <v>1</v>
          </cell>
          <cell r="E2442">
            <v>7.4058999999999999</v>
          </cell>
          <cell r="F2442">
            <v>7.4</v>
          </cell>
        </row>
        <row r="2443">
          <cell r="A2443" t="str">
            <v>001.18.13580</v>
          </cell>
          <cell r="B2443" t="str">
            <v>Fornecimento e instalação de chuveiro de pvc cromado n. 2 da cipla ou similar</v>
          </cell>
          <cell r="C2443" t="str">
            <v>UN</v>
          </cell>
          <cell r="D2443">
            <v>1</v>
          </cell>
          <cell r="E2443">
            <v>15.0959</v>
          </cell>
          <cell r="F2443">
            <v>15.09</v>
          </cell>
        </row>
        <row r="2444">
          <cell r="A2444" t="str">
            <v>001.18.13600</v>
          </cell>
          <cell r="B2444" t="str">
            <v>Fornecimento e instalação de chuveiro de luxo com articulacao cromada ref. 1994 deca ou similar 1/2 pol</v>
          </cell>
          <cell r="C2444" t="str">
            <v>UN</v>
          </cell>
          <cell r="D2444">
            <v>1</v>
          </cell>
          <cell r="E2444">
            <v>148.01929999999999</v>
          </cell>
          <cell r="F2444">
            <v>148.01</v>
          </cell>
        </row>
        <row r="2445">
          <cell r="A2445" t="str">
            <v>001.18.13620</v>
          </cell>
          <cell r="B2445" t="str">
            <v>Fornecimento e instalação de chuveiro simples com articulacao cromada ref. 1995 deca ou similar 1/2 pol</v>
          </cell>
          <cell r="C2445" t="str">
            <v>UN</v>
          </cell>
          <cell r="D2445">
            <v>1</v>
          </cell>
          <cell r="E2445">
            <v>109.0193</v>
          </cell>
          <cell r="F2445">
            <v>109.01</v>
          </cell>
        </row>
        <row r="2446">
          <cell r="A2446" t="str">
            <v>001.18.13640</v>
          </cell>
          <cell r="B2446" t="str">
            <v>Fornecimento e instalação de chuveiro eletrico para 2500 w / 220 v lorenzetti ou similar</v>
          </cell>
          <cell r="C2446" t="str">
            <v>UN</v>
          </cell>
          <cell r="D2446">
            <v>1</v>
          </cell>
          <cell r="E2446">
            <v>98.663200000000003</v>
          </cell>
          <cell r="F2446">
            <v>98.66</v>
          </cell>
        </row>
        <row r="2447">
          <cell r="A2447" t="str">
            <v>001.18.13660</v>
          </cell>
          <cell r="B2447" t="str">
            <v>Fornecimento e instalação de ducha de pvc cromado articulavel 1/2 pol cipla ou similar</v>
          </cell>
          <cell r="C2447" t="str">
            <v>UN</v>
          </cell>
          <cell r="D2447">
            <v>1</v>
          </cell>
          <cell r="E2447">
            <v>7.4058999999999999</v>
          </cell>
          <cell r="F2447">
            <v>7.4</v>
          </cell>
        </row>
        <row r="2448">
          <cell r="A2448" t="str">
            <v>001.18.13680</v>
          </cell>
          <cell r="B2448" t="str">
            <v>Fornecimento e instalação de ducha ss corona com 3 temperaturas</v>
          </cell>
          <cell r="C2448" t="str">
            <v>UN</v>
          </cell>
          <cell r="D2448">
            <v>1</v>
          </cell>
          <cell r="E2448">
            <v>27.713200000000001</v>
          </cell>
          <cell r="F2448">
            <v>27.71</v>
          </cell>
        </row>
        <row r="2449">
          <cell r="A2449" t="str">
            <v>001.18.13700</v>
          </cell>
          <cell r="B2449" t="str">
            <v>Fornecimento e instalação de cuba de aço inox inclusive válvula americana n.1 - 46.5 x 31 x 15 cm</v>
          </cell>
          <cell r="C2449" t="str">
            <v>UN</v>
          </cell>
          <cell r="D2449">
            <v>1</v>
          </cell>
          <cell r="E2449">
            <v>102.1066</v>
          </cell>
          <cell r="F2449">
            <v>102.1</v>
          </cell>
        </row>
        <row r="2450">
          <cell r="A2450" t="str">
            <v>001.18.13720</v>
          </cell>
          <cell r="B2450" t="str">
            <v>Fornecimento e instalação de cuba de aço inox inclusive válvula americana n.2 - 56.0 x 33.5 x 15 cm</v>
          </cell>
          <cell r="C2450" t="str">
            <v>UN</v>
          </cell>
          <cell r="D2450">
            <v>1</v>
          </cell>
          <cell r="E2450">
            <v>118.1066</v>
          </cell>
          <cell r="F2450">
            <v>118.1</v>
          </cell>
        </row>
        <row r="2451">
          <cell r="A2451" t="str">
            <v>001.18.13740</v>
          </cell>
          <cell r="B2451" t="str">
            <v>Forneicmento e instalação de cuba de aço inox inclusive válvula americana - 40x40x20 cm</v>
          </cell>
          <cell r="C2451" t="str">
            <v>UN</v>
          </cell>
          <cell r="D2451">
            <v>1</v>
          </cell>
          <cell r="E2451">
            <v>46.061900000000001</v>
          </cell>
          <cell r="F2451">
            <v>46.06</v>
          </cell>
        </row>
        <row r="2452">
          <cell r="A2452" t="str">
            <v>001.18.13760</v>
          </cell>
          <cell r="B2452" t="str">
            <v>Fornecimento e instalação de cuba de aço inox inclusive válvula americana dupla 82 x 34 x 15 cm</v>
          </cell>
          <cell r="C2452" t="str">
            <v>UN</v>
          </cell>
          <cell r="D2452">
            <v>1</v>
          </cell>
          <cell r="E2452">
            <v>114.8351</v>
          </cell>
          <cell r="F2452">
            <v>114.83</v>
          </cell>
        </row>
        <row r="2453">
          <cell r="A2453" t="str">
            <v>001.18.13780</v>
          </cell>
          <cell r="B2453" t="str">
            <v>Fornecimento e instalação de filtro de pressão tipo salus ou similar</v>
          </cell>
          <cell r="C2453" t="str">
            <v>UN</v>
          </cell>
          <cell r="D2453">
            <v>1</v>
          </cell>
          <cell r="E2453">
            <v>16.110199999999999</v>
          </cell>
          <cell r="F2453">
            <v>16.11</v>
          </cell>
        </row>
        <row r="2454">
          <cell r="A2454" t="str">
            <v>001.18.13800</v>
          </cell>
          <cell r="B2454" t="str">
            <v>Fornecimento e instalação de tanque para lavar roupa pré-moldado de concreto modelo simples dim. 60 x 60 cm</v>
          </cell>
          <cell r="C2454" t="str">
            <v>UN</v>
          </cell>
          <cell r="D2454">
            <v>1</v>
          </cell>
          <cell r="E2454">
            <v>37.123199999999997</v>
          </cell>
          <cell r="F2454">
            <v>37.119999999999997</v>
          </cell>
        </row>
        <row r="2455">
          <cell r="A2455" t="str">
            <v>001.18.13820</v>
          </cell>
          <cell r="B2455" t="str">
            <v>Fornecimento e instalação de tanque para lavar roupa pre-moldado de concreto, 3 cubas, dim. 0,60x1,80m</v>
          </cell>
          <cell r="C2455" t="str">
            <v>UN</v>
          </cell>
          <cell r="D2455">
            <v>1</v>
          </cell>
          <cell r="E2455">
            <v>62.556899999999999</v>
          </cell>
          <cell r="F2455">
            <v>62.55</v>
          </cell>
        </row>
        <row r="2456">
          <cell r="A2456" t="str">
            <v>001.18.13840</v>
          </cell>
          <cell r="B2456" t="str">
            <v>Fornecimento e instalação de tanque para lavar roupa de louca branca tamanho médio com coluna</v>
          </cell>
          <cell r="C2456" t="str">
            <v>UN</v>
          </cell>
          <cell r="D2456">
            <v>1</v>
          </cell>
          <cell r="E2456">
            <v>180.03200000000001</v>
          </cell>
          <cell r="F2456">
            <v>180.03</v>
          </cell>
        </row>
        <row r="2457">
          <cell r="A2457" t="str">
            <v>001.18.13860</v>
          </cell>
          <cell r="B2457" t="str">
            <v>Fornecimento e instalação de tanque para lavar roupa de louca branca tamanho médio sem coluna</v>
          </cell>
          <cell r="C2457" t="str">
            <v>UN</v>
          </cell>
          <cell r="D2457">
            <v>1</v>
          </cell>
          <cell r="E2457">
            <v>149.43199999999999</v>
          </cell>
          <cell r="F2457">
            <v>149.43</v>
          </cell>
        </row>
        <row r="2458">
          <cell r="A2458" t="str">
            <v>001.18.13880</v>
          </cell>
          <cell r="B2458" t="str">
            <v>Fornecimento e instalação de tanque - celite - medio branco - c/ coluna r-002.05 c/ válvula</v>
          </cell>
          <cell r="C2458" t="str">
            <v>UN</v>
          </cell>
          <cell r="D2458">
            <v>1</v>
          </cell>
          <cell r="E2458">
            <v>144.3432</v>
          </cell>
          <cell r="F2458">
            <v>144.34</v>
          </cell>
        </row>
        <row r="2459">
          <cell r="A2459" t="str">
            <v>001.18.13900</v>
          </cell>
          <cell r="B2459" t="str">
            <v>Fornecimento e instalação de tanque decoralite simples - tam-03 - c/ valvula</v>
          </cell>
          <cell r="C2459" t="str">
            <v>UN</v>
          </cell>
          <cell r="D2459">
            <v>1</v>
          </cell>
          <cell r="E2459">
            <v>181.84530000000001</v>
          </cell>
          <cell r="F2459">
            <v>181.84</v>
          </cell>
        </row>
        <row r="2460">
          <cell r="A2460" t="str">
            <v>001.18.13920</v>
          </cell>
          <cell r="B2460" t="str">
            <v>Fornecimento e instalação de tanque de plástico - pequeno</v>
          </cell>
          <cell r="C2460" t="str">
            <v>UN</v>
          </cell>
          <cell r="D2460">
            <v>1</v>
          </cell>
          <cell r="E2460">
            <v>36.073300000000003</v>
          </cell>
          <cell r="F2460">
            <v>36.07</v>
          </cell>
        </row>
        <row r="2461">
          <cell r="A2461" t="str">
            <v>001.18.13940</v>
          </cell>
          <cell r="B2461" t="str">
            <v>Fornecimento e instalação de bebedouro -mictório - lavatório tipo cocho conforme det. num.11 - a do dop</v>
          </cell>
          <cell r="C2461" t="str">
            <v>ML</v>
          </cell>
          <cell r="D2461">
            <v>1</v>
          </cell>
          <cell r="E2461">
            <v>66.138499999999993</v>
          </cell>
          <cell r="F2461">
            <v>66.13</v>
          </cell>
        </row>
        <row r="2462">
          <cell r="A2462" t="str">
            <v>001.18.13960</v>
          </cell>
          <cell r="B2462" t="str">
            <v>Fornecimento e instalação de bebedouro elétrico elege de 40 litros</v>
          </cell>
          <cell r="C2462" t="str">
            <v>UN</v>
          </cell>
          <cell r="D2462">
            <v>1</v>
          </cell>
          <cell r="E2462">
            <v>493.88659999999999</v>
          </cell>
          <cell r="F2462">
            <v>493.88</v>
          </cell>
        </row>
        <row r="2463">
          <cell r="A2463" t="str">
            <v>001.18.13980</v>
          </cell>
          <cell r="B2463" t="str">
            <v>Fornecimento e instalação de bebedouro elétrico com filtro interno mod. bvi 040 ( 40 litros )</v>
          </cell>
          <cell r="C2463" t="str">
            <v>UN</v>
          </cell>
          <cell r="D2463">
            <v>1</v>
          </cell>
          <cell r="E2463">
            <v>703.23659999999995</v>
          </cell>
          <cell r="F2463">
            <v>703.23</v>
          </cell>
        </row>
        <row r="2464">
          <cell r="A2464" t="str">
            <v>001.18.14000</v>
          </cell>
          <cell r="B2464" t="str">
            <v>Fornecimento e instalação de bebedouro elétrico com filtro interno mod. bvi 080 ( 80 litros )</v>
          </cell>
          <cell r="C2464" t="str">
            <v>UN</v>
          </cell>
          <cell r="D2464">
            <v>1</v>
          </cell>
          <cell r="E2464">
            <v>868.23659999999995</v>
          </cell>
          <cell r="F2464">
            <v>868.23</v>
          </cell>
        </row>
        <row r="2465">
          <cell r="A2465" t="str">
            <v>001.18.14020</v>
          </cell>
          <cell r="B2465" t="str">
            <v>Tubo de ferro fundido tipo esgoto com ponta e bolsa 50 mm</v>
          </cell>
          <cell r="C2465" t="str">
            <v>ML</v>
          </cell>
          <cell r="D2465">
            <v>1</v>
          </cell>
          <cell r="E2465">
            <v>30.222000000000001</v>
          </cell>
          <cell r="F2465">
            <v>30.22</v>
          </cell>
        </row>
        <row r="2466">
          <cell r="A2466" t="str">
            <v>001.18.14040</v>
          </cell>
          <cell r="B2466" t="str">
            <v>Fornecimento e instalação de tubo de pvc rígido cor branca com ponta e bolsa em barra de 6 m diâmetro 100 mm</v>
          </cell>
          <cell r="C2466" t="str">
            <v>ML</v>
          </cell>
          <cell r="D2466">
            <v>1</v>
          </cell>
          <cell r="E2466">
            <v>8.6328999999999994</v>
          </cell>
          <cell r="F2466">
            <v>8.6300000000000008</v>
          </cell>
        </row>
        <row r="2467">
          <cell r="A2467" t="str">
            <v>001.18.14060</v>
          </cell>
          <cell r="B2467" t="str">
            <v>Fornecimento e instalação de tubo de pvc rígido cor branca com ponta e bolsa em barra de 6 m diâmetro 75 mm</v>
          </cell>
          <cell r="C2467" t="str">
            <v>ML</v>
          </cell>
          <cell r="D2467">
            <v>1</v>
          </cell>
          <cell r="E2467">
            <v>9.0402000000000005</v>
          </cell>
          <cell r="F2467">
            <v>9.0399999999999991</v>
          </cell>
        </row>
        <row r="2468">
          <cell r="A2468" t="str">
            <v>001.18.14080</v>
          </cell>
          <cell r="B2468" t="str">
            <v>Fornecimento e instalação de tubo de pvc rígido cor branca com ponta e bolsa em barra de 6 m diâmetro 50 mm</v>
          </cell>
          <cell r="C2468" t="str">
            <v>ML</v>
          </cell>
          <cell r="D2468">
            <v>1</v>
          </cell>
          <cell r="E2468">
            <v>6.6933999999999996</v>
          </cell>
          <cell r="F2468">
            <v>6.69</v>
          </cell>
        </row>
        <row r="2469">
          <cell r="A2469" t="str">
            <v>001.18.14100</v>
          </cell>
          <cell r="B2469" t="str">
            <v>Tubo de ferro fundido tipo esgoto com ponta e bolsa 150 mm</v>
          </cell>
          <cell r="C2469" t="str">
            <v>ML</v>
          </cell>
          <cell r="D2469">
            <v>1</v>
          </cell>
          <cell r="E2469">
            <v>111.3096</v>
          </cell>
          <cell r="F2469">
            <v>111.3</v>
          </cell>
        </row>
        <row r="2470">
          <cell r="A2470" t="str">
            <v>001.18.14120</v>
          </cell>
          <cell r="B2470" t="str">
            <v>Fornecimento e instalação de tubo de pvc rígido cor branca com ponta e bolsa em barra de 6m diâmetro 40 mm</v>
          </cell>
          <cell r="C2470" t="str">
            <v>ML</v>
          </cell>
          <cell r="D2470">
            <v>1</v>
          </cell>
          <cell r="E2470">
            <v>4.2640000000000002</v>
          </cell>
          <cell r="F2470">
            <v>4.26</v>
          </cell>
        </row>
        <row r="2471">
          <cell r="A2471" t="str">
            <v>001.18.14140</v>
          </cell>
          <cell r="B2471" t="str">
            <v>Tubo de ferro fundido tipo esgoto com ponta e bolsa 100 mm</v>
          </cell>
          <cell r="C2471" t="str">
            <v>ML</v>
          </cell>
          <cell r="D2471">
            <v>1</v>
          </cell>
          <cell r="E2471">
            <v>62.589599999999997</v>
          </cell>
          <cell r="F2471">
            <v>62.58</v>
          </cell>
        </row>
        <row r="2472">
          <cell r="A2472" t="str">
            <v>001.18.14160</v>
          </cell>
          <cell r="B2472" t="str">
            <v>Tubo de ferro fundido tipo esgoto com ponta e bolsa 75 mm</v>
          </cell>
          <cell r="C2472" t="str">
            <v>ML</v>
          </cell>
          <cell r="D2472">
            <v>1</v>
          </cell>
          <cell r="E2472">
            <v>45.003300000000003</v>
          </cell>
          <cell r="F2472">
            <v>45</v>
          </cell>
        </row>
        <row r="2473">
          <cell r="A2473" t="str">
            <v>001.18.14180</v>
          </cell>
          <cell r="B2473" t="str">
            <v>Joelho 90º  de ferro fundido tipo esgoto diam.150 mm</v>
          </cell>
          <cell r="C2473" t="str">
            <v>UN</v>
          </cell>
          <cell r="D2473">
            <v>1</v>
          </cell>
          <cell r="E2473">
            <v>76.886499999999998</v>
          </cell>
          <cell r="F2473">
            <v>76.88</v>
          </cell>
        </row>
        <row r="2474">
          <cell r="A2474" t="str">
            <v>001.18.14200</v>
          </cell>
          <cell r="B2474" t="str">
            <v>Joelho 90º  de ferro fundido tipo esgoto diam.100 mm</v>
          </cell>
          <cell r="C2474" t="str">
            <v>UN</v>
          </cell>
          <cell r="D2474">
            <v>1</v>
          </cell>
          <cell r="E2474">
            <v>52.619</v>
          </cell>
          <cell r="F2474">
            <v>52.61</v>
          </cell>
        </row>
        <row r="2475">
          <cell r="A2475" t="str">
            <v>001.18.14220</v>
          </cell>
          <cell r="B2475" t="str">
            <v>Joelho 90º  de ferro fundido tipo esgoto diam. 75 mm</v>
          </cell>
          <cell r="C2475" t="str">
            <v>UN</v>
          </cell>
          <cell r="D2475">
            <v>1</v>
          </cell>
          <cell r="E2475">
            <v>37.807200000000002</v>
          </cell>
          <cell r="F2475">
            <v>37.799999999999997</v>
          </cell>
        </row>
        <row r="2476">
          <cell r="A2476" t="str">
            <v>001.18.14240</v>
          </cell>
          <cell r="B2476" t="str">
            <v>Joelho 90º  de ferro fundido tipo esgoto diam. 50 mm</v>
          </cell>
          <cell r="C2476" t="str">
            <v>UN</v>
          </cell>
          <cell r="D2476">
            <v>1</v>
          </cell>
          <cell r="E2476">
            <v>24.280999999999999</v>
          </cell>
          <cell r="F2476">
            <v>24.28</v>
          </cell>
        </row>
        <row r="2477">
          <cell r="A2477" t="str">
            <v>001.18.14260</v>
          </cell>
          <cell r="B2477" t="str">
            <v>Junção de 45º  de ferro fundido tipo esgoto diam. 50x50   mm</v>
          </cell>
          <cell r="C2477" t="str">
            <v>UN</v>
          </cell>
          <cell r="D2477">
            <v>1</v>
          </cell>
          <cell r="E2477">
            <v>34.475700000000003</v>
          </cell>
          <cell r="F2477">
            <v>34.47</v>
          </cell>
        </row>
        <row r="2478">
          <cell r="A2478" t="str">
            <v>001.18.14280</v>
          </cell>
          <cell r="B2478" t="str">
            <v>Junção de 45º  de ferro fundido tipo esgoto diam. 75x50   mm</v>
          </cell>
          <cell r="C2478" t="str">
            <v>UN</v>
          </cell>
          <cell r="D2478">
            <v>1</v>
          </cell>
          <cell r="E2478">
            <v>37.825699999999998</v>
          </cell>
          <cell r="F2478">
            <v>37.82</v>
          </cell>
        </row>
        <row r="2479">
          <cell r="A2479" t="str">
            <v>001.18.14300</v>
          </cell>
          <cell r="B2479" t="str">
            <v>Junção de 45º  de ferro fundido tipo esgoto diam. 75x75   mm</v>
          </cell>
          <cell r="C2479" t="str">
            <v>UN</v>
          </cell>
          <cell r="D2479">
            <v>1</v>
          </cell>
          <cell r="E2479">
            <v>51.588000000000001</v>
          </cell>
          <cell r="F2479">
            <v>51.58</v>
          </cell>
        </row>
        <row r="2480">
          <cell r="A2480" t="str">
            <v>001.18.14320</v>
          </cell>
          <cell r="B2480" t="str">
            <v>Junção de 45º  de ferro fundido tipo esgoto diam. 100x50  mm</v>
          </cell>
          <cell r="C2480" t="str">
            <v>UN</v>
          </cell>
          <cell r="D2480">
            <v>1</v>
          </cell>
          <cell r="E2480">
            <v>54.3352</v>
          </cell>
          <cell r="F2480">
            <v>54.33</v>
          </cell>
        </row>
        <row r="2481">
          <cell r="A2481" t="str">
            <v>001.18.14340</v>
          </cell>
          <cell r="B2481" t="str">
            <v>Junção de 45º  de ferro fundido tipo esgoto diam. 100x75  mm</v>
          </cell>
          <cell r="C2481" t="str">
            <v>UN</v>
          </cell>
          <cell r="D2481">
            <v>1</v>
          </cell>
          <cell r="E2481">
            <v>64.967500000000001</v>
          </cell>
          <cell r="F2481">
            <v>64.959999999999994</v>
          </cell>
        </row>
        <row r="2482">
          <cell r="A2482" t="str">
            <v>001.18.14360</v>
          </cell>
          <cell r="B2482" t="str">
            <v>Junção de 45º  de ferro fundido tipo esgoto diam. 100x100 mm</v>
          </cell>
          <cell r="C2482" t="str">
            <v>UN</v>
          </cell>
          <cell r="D2482">
            <v>1</v>
          </cell>
          <cell r="E2482">
            <v>76.299899999999994</v>
          </cell>
          <cell r="F2482">
            <v>76.290000000000006</v>
          </cell>
        </row>
        <row r="2483">
          <cell r="A2483" t="str">
            <v>001.18.14380</v>
          </cell>
          <cell r="B2483" t="str">
            <v>Junção de 45º  de ferro fundido tipo esgoto diam. 150x75  mm</v>
          </cell>
          <cell r="C2483" t="str">
            <v>UN</v>
          </cell>
          <cell r="D2483">
            <v>1</v>
          </cell>
          <cell r="E2483">
            <v>77.706900000000005</v>
          </cell>
          <cell r="F2483">
            <v>77.7</v>
          </cell>
        </row>
        <row r="2484">
          <cell r="A2484" t="str">
            <v>001.18.14400</v>
          </cell>
          <cell r="B2484" t="str">
            <v>Junção de 45º  de ferro fundido tipo esgoto diam. 150x100 mm</v>
          </cell>
          <cell r="C2484" t="str">
            <v>UN</v>
          </cell>
          <cell r="D2484">
            <v>1</v>
          </cell>
          <cell r="E2484">
            <v>101.93689999999999</v>
          </cell>
          <cell r="F2484">
            <v>101.93</v>
          </cell>
        </row>
        <row r="2485">
          <cell r="A2485" t="str">
            <v>001.18.14420</v>
          </cell>
          <cell r="B2485" t="str">
            <v>Junção de 45º  de ferro fundido tipo esgoto diam  150x150 mm</v>
          </cell>
          <cell r="C2485" t="str">
            <v>UN</v>
          </cell>
          <cell r="D2485">
            <v>1</v>
          </cell>
          <cell r="E2485">
            <v>122.5731</v>
          </cell>
          <cell r="F2485">
            <v>122.57</v>
          </cell>
        </row>
        <row r="2486">
          <cell r="A2486" t="str">
            <v>001.18.14440</v>
          </cell>
          <cell r="B2486" t="str">
            <v>Junção dupla de 45º de ferro fundido tipo esgoto diam. 100x100 mm</v>
          </cell>
          <cell r="C2486" t="str">
            <v>UN</v>
          </cell>
          <cell r="D2486">
            <v>1</v>
          </cell>
          <cell r="E2486">
            <v>81.119900000000001</v>
          </cell>
          <cell r="F2486">
            <v>81.11</v>
          </cell>
        </row>
        <row r="2487">
          <cell r="A2487" t="str">
            <v>001.18.14460</v>
          </cell>
          <cell r="B2487" t="str">
            <v>Luva bipartida  de ferro fundido tipo esgoto diam. 150 mm</v>
          </cell>
          <cell r="C2487" t="str">
            <v>UN</v>
          </cell>
          <cell r="D2487">
            <v>1</v>
          </cell>
          <cell r="E2487">
            <v>63.1965</v>
          </cell>
          <cell r="F2487">
            <v>63.19</v>
          </cell>
        </row>
        <row r="2488">
          <cell r="A2488" t="str">
            <v>001.18.14480</v>
          </cell>
          <cell r="B2488" t="str">
            <v>Luva bipartida  de ferro fundido tipo esgoto diam. 100 mm</v>
          </cell>
          <cell r="C2488" t="str">
            <v>UN</v>
          </cell>
          <cell r="D2488">
            <v>1</v>
          </cell>
          <cell r="E2488">
            <v>38.095799999999997</v>
          </cell>
          <cell r="F2488">
            <v>38.090000000000003</v>
          </cell>
        </row>
        <row r="2489">
          <cell r="A2489" t="str">
            <v>001.18.14500</v>
          </cell>
          <cell r="B2489" t="str">
            <v>Luva bipartida  de ferro fundido tipo esgoto diam. 75  mm</v>
          </cell>
          <cell r="C2489" t="str">
            <v>UN</v>
          </cell>
          <cell r="D2489">
            <v>1</v>
          </cell>
          <cell r="E2489">
            <v>30.702400000000001</v>
          </cell>
          <cell r="F2489">
            <v>30.7</v>
          </cell>
        </row>
        <row r="2490">
          <cell r="A2490" t="str">
            <v>001.18.14520</v>
          </cell>
          <cell r="B2490" t="str">
            <v>Luva bipartida  de ferro fundido tipo esgoto diam. 50  mm</v>
          </cell>
          <cell r="C2490" t="str">
            <v>UN</v>
          </cell>
          <cell r="D2490">
            <v>1</v>
          </cell>
          <cell r="E2490">
            <v>22.130600000000001</v>
          </cell>
          <cell r="F2490">
            <v>22.13</v>
          </cell>
        </row>
        <row r="2491">
          <cell r="A2491" t="str">
            <v>001.18.14540</v>
          </cell>
          <cell r="B2491" t="str">
            <v>Fornecimento e instalação de placa cega de ferro fundido tipo esgoto diam.150 mm</v>
          </cell>
          <cell r="C2491" t="str">
            <v>UN</v>
          </cell>
          <cell r="D2491">
            <v>1</v>
          </cell>
          <cell r="E2491">
            <v>36.133400000000002</v>
          </cell>
          <cell r="F2491">
            <v>36.130000000000003</v>
          </cell>
        </row>
        <row r="2492">
          <cell r="A2492" t="str">
            <v>001.18.14560</v>
          </cell>
          <cell r="B2492" t="str">
            <v>Fornecimento e instalação de placa cega de ferro fundido tipo esgoto diam.100 mm</v>
          </cell>
          <cell r="C2492" t="str">
            <v>UN</v>
          </cell>
          <cell r="D2492">
            <v>1</v>
          </cell>
          <cell r="E2492">
            <v>21.876999999999999</v>
          </cell>
          <cell r="F2492">
            <v>21.87</v>
          </cell>
        </row>
        <row r="2493">
          <cell r="A2493" t="str">
            <v>001.18.14580</v>
          </cell>
          <cell r="B2493" t="str">
            <v>Fornecimento e instalação de placa cega de ferro fundido tipo esgoto diam. 75  mm</v>
          </cell>
          <cell r="C2493" t="str">
            <v>UN</v>
          </cell>
          <cell r="D2493">
            <v>1</v>
          </cell>
          <cell r="E2493">
            <v>18.817299999999999</v>
          </cell>
          <cell r="F2493">
            <v>18.809999999999999</v>
          </cell>
        </row>
        <row r="2494">
          <cell r="A2494" t="str">
            <v>001.18.14600</v>
          </cell>
          <cell r="B2494" t="str">
            <v>Fornecimento e instalação de placa cega de ferro fundido tipo esgoto diam. 50  mm</v>
          </cell>
          <cell r="C2494" t="str">
            <v>UN</v>
          </cell>
          <cell r="D2494">
            <v>1</v>
          </cell>
          <cell r="E2494">
            <v>12.9061</v>
          </cell>
          <cell r="F2494">
            <v>12.9</v>
          </cell>
        </row>
        <row r="2495">
          <cell r="A2495" t="str">
            <v>001.18.14620</v>
          </cell>
          <cell r="B2495" t="str">
            <v>Fornecimento e instalação de joelho de 45º de ferro fundido tipo esgoto  diam. 150 mm</v>
          </cell>
          <cell r="C2495" t="str">
            <v>UN</v>
          </cell>
          <cell r="D2495">
            <v>1</v>
          </cell>
          <cell r="E2495">
            <v>65.796499999999995</v>
          </cell>
          <cell r="F2495">
            <v>65.790000000000006</v>
          </cell>
        </row>
        <row r="2496">
          <cell r="A2496" t="str">
            <v>001.18.14640</v>
          </cell>
          <cell r="B2496" t="str">
            <v>Fornecimento e instalação de joelho de 45º de ferro fundido tipo esgoto  diam. 100 mm</v>
          </cell>
          <cell r="C2496" t="str">
            <v>UN</v>
          </cell>
          <cell r="D2496">
            <v>1</v>
          </cell>
          <cell r="E2496">
            <v>41.855800000000002</v>
          </cell>
          <cell r="F2496">
            <v>41.85</v>
          </cell>
        </row>
        <row r="2497">
          <cell r="A2497" t="str">
            <v>001.18.14660</v>
          </cell>
          <cell r="B2497" t="str">
            <v>Fornecimento e instalação de joleho de 45º de ferro fundido tipo esgoto  diam.  75  mm</v>
          </cell>
          <cell r="C2497" t="str">
            <v>UN</v>
          </cell>
          <cell r="D2497">
            <v>1</v>
          </cell>
          <cell r="E2497">
            <v>30.840599999999998</v>
          </cell>
          <cell r="F2497">
            <v>30.84</v>
          </cell>
        </row>
        <row r="2498">
          <cell r="A2498" t="str">
            <v>001.18.14680</v>
          </cell>
          <cell r="B2498" t="str">
            <v>Fornecimento e instalação de joelho de 45º de ferro fundido tipo esgoto  diam.  50  mm</v>
          </cell>
          <cell r="C2498" t="str">
            <v>UN</v>
          </cell>
          <cell r="D2498">
            <v>1</v>
          </cell>
          <cell r="E2498">
            <v>24.352399999999999</v>
          </cell>
          <cell r="F2498">
            <v>24.35</v>
          </cell>
        </row>
        <row r="2499">
          <cell r="A2499" t="str">
            <v>001.18.14700</v>
          </cell>
          <cell r="B2499" t="str">
            <v>Fornecimento e instalação de bucha de redução de ferro fundido tipo esgoto diam. 150x100 mm</v>
          </cell>
          <cell r="C2499" t="str">
            <v>UN</v>
          </cell>
          <cell r="D2499">
            <v>1</v>
          </cell>
          <cell r="E2499">
            <v>48.129399999999997</v>
          </cell>
          <cell r="F2499">
            <v>48.12</v>
          </cell>
        </row>
        <row r="2500">
          <cell r="A2500" t="str">
            <v>001.18.14720</v>
          </cell>
          <cell r="B2500" t="str">
            <v>Fornecimento e instalação de bucha de redução de ferro fundido tipo esgoto diam. 100x75  mm</v>
          </cell>
          <cell r="C2500" t="str">
            <v>UN</v>
          </cell>
          <cell r="D2500">
            <v>1</v>
          </cell>
          <cell r="E2500">
            <v>24.4129</v>
          </cell>
          <cell r="F2500">
            <v>24.41</v>
          </cell>
        </row>
        <row r="2501">
          <cell r="A2501" t="str">
            <v>001.18.14740</v>
          </cell>
          <cell r="B2501" t="str">
            <v>Fornecimento e instalação de bucha de redução de ferro fundido tipo esgoto diam. 75x50   mm</v>
          </cell>
          <cell r="C2501" t="str">
            <v>UN</v>
          </cell>
          <cell r="D2501">
            <v>1</v>
          </cell>
          <cell r="E2501">
            <v>15.606999999999999</v>
          </cell>
          <cell r="F2501">
            <v>15.6</v>
          </cell>
        </row>
        <row r="2502">
          <cell r="A2502" t="str">
            <v>001.18.14760</v>
          </cell>
          <cell r="B2502" t="str">
            <v>Fornecimento e instalação de joelho de 90º com visita de ferro galvanizado fundido tipo esgoto diam. 100x50 mm</v>
          </cell>
          <cell r="C2502" t="str">
            <v>UN</v>
          </cell>
          <cell r="D2502">
            <v>1</v>
          </cell>
          <cell r="E2502">
            <v>56.325800000000001</v>
          </cell>
          <cell r="F2502">
            <v>56.32</v>
          </cell>
        </row>
        <row r="2503">
          <cell r="A2503" t="str">
            <v>001.18.14800</v>
          </cell>
          <cell r="B2503" t="str">
            <v>Fornecimento e instalação de tee sanitário de ferro fundido tipo esgoto diam.150x100 mm</v>
          </cell>
          <cell r="C2503" t="str">
            <v>UN</v>
          </cell>
          <cell r="D2503">
            <v>1</v>
          </cell>
          <cell r="E2503">
            <v>83.498800000000003</v>
          </cell>
          <cell r="F2503">
            <v>83.49</v>
          </cell>
        </row>
        <row r="2504">
          <cell r="A2504" t="str">
            <v>001.18.14820</v>
          </cell>
          <cell r="B2504" t="str">
            <v>Fornecimento e instalação de tee sanitário de ferro fundido tipo esgoto diam.100x100 mm</v>
          </cell>
          <cell r="C2504" t="str">
            <v>UN</v>
          </cell>
          <cell r="D2504">
            <v>1</v>
          </cell>
          <cell r="E2504">
            <v>64.459900000000005</v>
          </cell>
          <cell r="F2504">
            <v>64.45</v>
          </cell>
        </row>
        <row r="2505">
          <cell r="A2505" t="str">
            <v>001.18.14840</v>
          </cell>
          <cell r="B2505" t="str">
            <v>Fornecimento e instalação de tee sanitário de ferro fundido tipo esgoto diam. 75x100 mm</v>
          </cell>
          <cell r="C2505" t="str">
            <v>UN</v>
          </cell>
          <cell r="D2505">
            <v>1</v>
          </cell>
          <cell r="E2505">
            <v>53.167499999999997</v>
          </cell>
          <cell r="F2505">
            <v>53.16</v>
          </cell>
        </row>
        <row r="2506">
          <cell r="A2506" t="str">
            <v>001.18.14860</v>
          </cell>
          <cell r="B2506" t="str">
            <v>Fornecimento e instalação de tee sanitário de ferro fundido tipo esgoto diam. 50x100 mm</v>
          </cell>
          <cell r="C2506" t="str">
            <v>UN</v>
          </cell>
          <cell r="D2506">
            <v>1</v>
          </cell>
          <cell r="E2506">
            <v>51.602899999999998</v>
          </cell>
          <cell r="F2506">
            <v>51.6</v>
          </cell>
        </row>
        <row r="2507">
          <cell r="A2507" t="str">
            <v>001.18.14880</v>
          </cell>
          <cell r="B2507" t="str">
            <v>Fornecimento e instalação de tee sanitário de ferro fundido tipo esgoto diam. 75x75   mm</v>
          </cell>
          <cell r="C2507" t="str">
            <v>UN</v>
          </cell>
          <cell r="D2507">
            <v>1</v>
          </cell>
          <cell r="E2507">
            <v>47.917999999999999</v>
          </cell>
          <cell r="F2507">
            <v>47.91</v>
          </cell>
        </row>
        <row r="2508">
          <cell r="A2508" t="str">
            <v>001.18.14900</v>
          </cell>
          <cell r="B2508" t="str">
            <v>Fornecimento e instalação de tee sanitário de ferro fundido tipo esgoto diam. 75x50   mm</v>
          </cell>
          <cell r="C2508" t="str">
            <v>UN</v>
          </cell>
          <cell r="D2508">
            <v>1</v>
          </cell>
          <cell r="E2508">
            <v>40.425699999999999</v>
          </cell>
          <cell r="F2508">
            <v>40.42</v>
          </cell>
        </row>
        <row r="2509">
          <cell r="A2509" t="str">
            <v>001.18.14920</v>
          </cell>
          <cell r="B2509" t="str">
            <v>Fornecimento e instalação de tee sanitário de ferro fundido tipo esgoto diam. 50x50   mm</v>
          </cell>
          <cell r="C2509" t="str">
            <v>UN</v>
          </cell>
          <cell r="D2509">
            <v>1</v>
          </cell>
          <cell r="E2509">
            <v>32.525700000000001</v>
          </cell>
          <cell r="F2509">
            <v>32.520000000000003</v>
          </cell>
        </row>
        <row r="2510">
          <cell r="A2510" t="str">
            <v>001.18.14940</v>
          </cell>
          <cell r="B2510" t="str">
            <v>Fornecimento e instalação de curva 90º de pvc rígido cor branca  diam.100 mm</v>
          </cell>
          <cell r="C2510" t="str">
            <v>UN</v>
          </cell>
          <cell r="D2510">
            <v>1</v>
          </cell>
          <cell r="E2510">
            <v>21.766400000000001</v>
          </cell>
          <cell r="F2510">
            <v>21.76</v>
          </cell>
        </row>
        <row r="2511">
          <cell r="A2511" t="str">
            <v>001.18.14960</v>
          </cell>
          <cell r="B2511" t="str">
            <v>Fornecimento e instalação de curva 90º de pvc rígido cor branca  diam. 75 mm</v>
          </cell>
          <cell r="C2511" t="str">
            <v>UN</v>
          </cell>
          <cell r="D2511">
            <v>1</v>
          </cell>
          <cell r="E2511">
            <v>20.185099999999998</v>
          </cell>
          <cell r="F2511">
            <v>20.18</v>
          </cell>
        </row>
        <row r="2512">
          <cell r="A2512" t="str">
            <v>001.18.14980</v>
          </cell>
          <cell r="B2512" t="str">
            <v>Fornecimento e instalação de curva 90º de pvc rígido cor branca   diam. 50 mm</v>
          </cell>
          <cell r="C2512" t="str">
            <v>UN</v>
          </cell>
          <cell r="D2512">
            <v>1</v>
          </cell>
          <cell r="E2512">
            <v>6.7161</v>
          </cell>
          <cell r="F2512">
            <v>6.71</v>
          </cell>
        </row>
        <row r="2513">
          <cell r="A2513" t="str">
            <v>001.18.15000</v>
          </cell>
          <cell r="B2513" t="str">
            <v>Fornecimento e instalação de curva 90º de pvc rígido cor branca   diam. 150 mm</v>
          </cell>
          <cell r="C2513" t="str">
            <v>UN</v>
          </cell>
          <cell r="D2513">
            <v>1</v>
          </cell>
          <cell r="E2513">
            <v>52.871099999999998</v>
          </cell>
          <cell r="F2513">
            <v>52.87</v>
          </cell>
        </row>
        <row r="2514">
          <cell r="A2514" t="str">
            <v>001.18.15020</v>
          </cell>
          <cell r="B2514" t="str">
            <v>Fornecimento e instalação de curva 45º de pvc rígido cor branca   diam.100 mm</v>
          </cell>
          <cell r="C2514" t="str">
            <v>UN</v>
          </cell>
          <cell r="D2514">
            <v>1</v>
          </cell>
          <cell r="E2514">
            <v>17.2864</v>
          </cell>
          <cell r="F2514">
            <v>17.28</v>
          </cell>
        </row>
        <row r="2515">
          <cell r="A2515" t="str">
            <v>001.18.15040</v>
          </cell>
          <cell r="B2515" t="str">
            <v>Fornecimento e instalação de curva 45º de pvc rígido cor branca   diam. 75 mm</v>
          </cell>
          <cell r="C2515" t="str">
            <v>UN</v>
          </cell>
          <cell r="D2515">
            <v>1</v>
          </cell>
          <cell r="E2515">
            <v>14.7851</v>
          </cell>
          <cell r="F2515">
            <v>14.78</v>
          </cell>
        </row>
        <row r="2516">
          <cell r="A2516" t="str">
            <v>001.18.15060</v>
          </cell>
          <cell r="B2516" t="str">
            <v>Fornecimento e instalação de curva 45º de pvc rígido cor branca   diam. 50 mm</v>
          </cell>
          <cell r="C2516" t="str">
            <v>UN</v>
          </cell>
          <cell r="D2516">
            <v>1</v>
          </cell>
          <cell r="E2516">
            <v>7.8560999999999996</v>
          </cell>
          <cell r="F2516">
            <v>7.85</v>
          </cell>
        </row>
        <row r="2517">
          <cell r="A2517" t="str">
            <v>001.18.15080</v>
          </cell>
          <cell r="B2517" t="str">
            <v>Fornecimento e instalação de joelho 90º com anel de borracha, de pvc rígido cor branca   diam. 50 mm</v>
          </cell>
          <cell r="C2517" t="str">
            <v>UN</v>
          </cell>
          <cell r="D2517">
            <v>1</v>
          </cell>
          <cell r="E2517">
            <v>3.7461000000000002</v>
          </cell>
          <cell r="F2517">
            <v>3.74</v>
          </cell>
        </row>
        <row r="2518">
          <cell r="A2518" t="str">
            <v>001.18.15100</v>
          </cell>
          <cell r="B2518" t="str">
            <v>Fornecimento e instalação de capa de pvc rígido cor branca   diam.100 mm</v>
          </cell>
          <cell r="C2518" t="str">
            <v>UN</v>
          </cell>
          <cell r="D2518">
            <v>1</v>
          </cell>
          <cell r="E2518">
            <v>9.8910999999999998</v>
          </cell>
          <cell r="F2518">
            <v>9.89</v>
          </cell>
        </row>
        <row r="2519">
          <cell r="A2519" t="str">
            <v>001.18.15120</v>
          </cell>
          <cell r="B2519" t="str">
            <v>Fornecimento e instalação de capa de pvc rígido cor branca  diam. 75 mm</v>
          </cell>
          <cell r="C2519" t="str">
            <v>UN</v>
          </cell>
          <cell r="D2519">
            <v>1</v>
          </cell>
          <cell r="E2519">
            <v>7.6268000000000002</v>
          </cell>
          <cell r="F2519">
            <v>7.62</v>
          </cell>
        </row>
        <row r="2520">
          <cell r="A2520" t="str">
            <v>001.18.15140</v>
          </cell>
          <cell r="B2520" t="str">
            <v>Fornecimento e instalação de capa de pvc rígido cor branca   diam. 50 mm</v>
          </cell>
          <cell r="C2520" t="str">
            <v>UN</v>
          </cell>
          <cell r="D2520">
            <v>1</v>
          </cell>
          <cell r="E2520">
            <v>4.9226999999999999</v>
          </cell>
          <cell r="F2520">
            <v>4.92</v>
          </cell>
        </row>
        <row r="2521">
          <cell r="A2521" t="str">
            <v>001.18.15160</v>
          </cell>
          <cell r="B2521" t="str">
            <v>Fornecimento e instalação de joelho 45º de pvc rígido cor branca  diam.100 mm</v>
          </cell>
          <cell r="C2521" t="str">
            <v>UN</v>
          </cell>
          <cell r="D2521">
            <v>1</v>
          </cell>
          <cell r="E2521">
            <v>6.5864000000000003</v>
          </cell>
          <cell r="F2521">
            <v>6.58</v>
          </cell>
        </row>
        <row r="2522">
          <cell r="A2522" t="str">
            <v>001.18.15180</v>
          </cell>
          <cell r="B2522" t="str">
            <v>Fornecimento e instalação de joelho 45º de pvc rígido cor branca   diam. 75 mm</v>
          </cell>
          <cell r="C2522" t="str">
            <v>UN</v>
          </cell>
          <cell r="D2522">
            <v>1</v>
          </cell>
          <cell r="E2522">
            <v>5.1351000000000004</v>
          </cell>
          <cell r="F2522">
            <v>5.13</v>
          </cell>
        </row>
        <row r="2523">
          <cell r="A2523" t="str">
            <v>001.18.15200</v>
          </cell>
          <cell r="B2523" t="str">
            <v>Fornecimento e instalação de joelho 45º de pvc rígido cor branca   diam. 50 mm</v>
          </cell>
          <cell r="C2523" t="str">
            <v>UN</v>
          </cell>
          <cell r="D2523">
            <v>1</v>
          </cell>
          <cell r="E2523">
            <v>4.2161</v>
          </cell>
          <cell r="F2523">
            <v>4.21</v>
          </cell>
        </row>
        <row r="2524">
          <cell r="A2524" t="str">
            <v>001.18.15220</v>
          </cell>
          <cell r="B2524" t="str">
            <v>Fornecimento e instalação de junção invertida de pvc rígido branca para estoto primário diam. 50x50mm</v>
          </cell>
          <cell r="C2524" t="str">
            <v>UN</v>
          </cell>
          <cell r="D2524">
            <v>1</v>
          </cell>
          <cell r="E2524">
            <v>9.1685999999999996</v>
          </cell>
          <cell r="F2524">
            <v>9.16</v>
          </cell>
        </row>
        <row r="2525">
          <cell r="A2525" t="str">
            <v>001.18.15240</v>
          </cell>
          <cell r="B2525" t="str">
            <v>Fornecimento e instalação de junção dupla invertida de pvc rígido branca para esgoto primário diam. 100 x 50 mm</v>
          </cell>
          <cell r="C2525" t="str">
            <v>UN</v>
          </cell>
          <cell r="D2525">
            <v>1</v>
          </cell>
          <cell r="E2525">
            <v>13.478400000000001</v>
          </cell>
          <cell r="F2525">
            <v>13.47</v>
          </cell>
        </row>
        <row r="2526">
          <cell r="A2526" t="str">
            <v>001.18.15260</v>
          </cell>
          <cell r="B2526" t="str">
            <v>Fornecimento e instalação de junção simples de pvc rígido branca  diam. 100x100 mm</v>
          </cell>
          <cell r="C2526" t="str">
            <v>UN</v>
          </cell>
          <cell r="D2526">
            <v>1</v>
          </cell>
          <cell r="E2526">
            <v>12.238799999999999</v>
          </cell>
          <cell r="F2526">
            <v>12.23</v>
          </cell>
        </row>
        <row r="2527">
          <cell r="A2527" t="str">
            <v>001.18.15280</v>
          </cell>
          <cell r="B2527" t="str">
            <v>Fornecimento e instalação de junção simples de pvc rígido branca  diam. 100x75 mm</v>
          </cell>
          <cell r="C2527" t="str">
            <v>UN</v>
          </cell>
          <cell r="D2527">
            <v>1</v>
          </cell>
          <cell r="E2527">
            <v>11.598800000000001</v>
          </cell>
          <cell r="F2527">
            <v>11.59</v>
          </cell>
        </row>
        <row r="2528">
          <cell r="A2528" t="str">
            <v>001.18.15300</v>
          </cell>
          <cell r="B2528" t="str">
            <v>Fornecimento e instalação de junção simples de pvc rígido branca  diam. 100x50 mm</v>
          </cell>
          <cell r="C2528" t="str">
            <v>UN</v>
          </cell>
          <cell r="D2528">
            <v>1</v>
          </cell>
          <cell r="E2528">
            <v>9.9087999999999994</v>
          </cell>
          <cell r="F2528">
            <v>9.9</v>
          </cell>
        </row>
        <row r="2529">
          <cell r="A2529" t="str">
            <v>001.18.15320</v>
          </cell>
          <cell r="B2529" t="str">
            <v>Fornecimento e instalação de junção simples de pvc rígido branca  diam. 75x75 mm</v>
          </cell>
          <cell r="C2529" t="str">
            <v>UN</v>
          </cell>
          <cell r="D2529">
            <v>1</v>
          </cell>
          <cell r="E2529">
            <v>10.2576</v>
          </cell>
          <cell r="F2529">
            <v>10.25</v>
          </cell>
        </row>
        <row r="2530">
          <cell r="A2530" t="str">
            <v>001.18.15340</v>
          </cell>
          <cell r="B2530" t="str">
            <v>Fornecimento e instalação de junção simples de pvc rígido branca  diam. 75x50 mm</v>
          </cell>
          <cell r="C2530" t="str">
            <v>UN</v>
          </cell>
          <cell r="D2530">
            <v>1</v>
          </cell>
          <cell r="E2530">
            <v>8.3376000000000001</v>
          </cell>
          <cell r="F2530">
            <v>8.33</v>
          </cell>
        </row>
        <row r="2531">
          <cell r="A2531" t="str">
            <v>001.18.15360</v>
          </cell>
          <cell r="B2531" t="str">
            <v>Fornecimento e instalação de junção simples de pvc rígido branca  diam. 50x50 mm</v>
          </cell>
          <cell r="C2531" t="str">
            <v>UN</v>
          </cell>
          <cell r="D2531">
            <v>1</v>
          </cell>
          <cell r="E2531">
            <v>6.0385999999999997</v>
          </cell>
          <cell r="F2531">
            <v>6.03</v>
          </cell>
        </row>
        <row r="2532">
          <cell r="A2532" t="str">
            <v>001.18.15380</v>
          </cell>
          <cell r="B2532" t="str">
            <v>Fornecimento e instalação de joelho 90º de pvc rígido branco  diam.75 mm</v>
          </cell>
          <cell r="C2532" t="str">
            <v>UN</v>
          </cell>
          <cell r="D2532">
            <v>1</v>
          </cell>
          <cell r="E2532">
            <v>6.4351000000000003</v>
          </cell>
          <cell r="F2532">
            <v>6.43</v>
          </cell>
        </row>
        <row r="2533">
          <cell r="A2533" t="str">
            <v>001.18.15400</v>
          </cell>
          <cell r="B2533" t="str">
            <v>Fornecimento e instalação de joelho 90º de pvc rígido branco  diam.50 mm</v>
          </cell>
          <cell r="C2533" t="str">
            <v>UN</v>
          </cell>
          <cell r="D2533">
            <v>1</v>
          </cell>
          <cell r="E2533">
            <v>4.9961000000000002</v>
          </cell>
          <cell r="F2533">
            <v>4.99</v>
          </cell>
        </row>
        <row r="2534">
          <cell r="A2534" t="str">
            <v>001.18.15420</v>
          </cell>
          <cell r="B2534" t="str">
            <v>Fornecimento e instalação de joelho 90º de pvc rígido branco  diam.100 mm</v>
          </cell>
          <cell r="C2534" t="str">
            <v>UN</v>
          </cell>
          <cell r="D2534">
            <v>1</v>
          </cell>
          <cell r="E2534">
            <v>35.368400000000001</v>
          </cell>
          <cell r="F2534">
            <v>35.36</v>
          </cell>
        </row>
        <row r="2535">
          <cell r="A2535" t="str">
            <v>001.18.15440</v>
          </cell>
          <cell r="B2535" t="str">
            <v>Fornecimento e instalação de joelho 90º curto com visita pvc branco para esgoto primário diam.100x75 mm</v>
          </cell>
          <cell r="C2535" t="str">
            <v>UN</v>
          </cell>
          <cell r="D2535">
            <v>1</v>
          </cell>
          <cell r="E2535">
            <v>11.756399999999999</v>
          </cell>
          <cell r="F2535">
            <v>11.75</v>
          </cell>
        </row>
        <row r="2536">
          <cell r="A2536" t="str">
            <v>001.18.15460</v>
          </cell>
          <cell r="B2536" t="str">
            <v>Fornecimento e instalação de joelho 90º curto com visita pvc branco para esgoto primário diam.100x50 mm</v>
          </cell>
          <cell r="C2536" t="str">
            <v>UN</v>
          </cell>
          <cell r="D2536">
            <v>1</v>
          </cell>
          <cell r="E2536">
            <v>10.2851</v>
          </cell>
          <cell r="F2536">
            <v>10.28</v>
          </cell>
        </row>
        <row r="2537">
          <cell r="A2537" t="str">
            <v>001.18.15480</v>
          </cell>
          <cell r="B2537" t="str">
            <v>Fornecimento e instalação de joelho 90º curto com visita pvc branco para esgoto primário diam. 75x50 mm</v>
          </cell>
          <cell r="C2537" t="str">
            <v>UN</v>
          </cell>
          <cell r="D2537">
            <v>1</v>
          </cell>
          <cell r="E2537">
            <v>7.3661000000000003</v>
          </cell>
          <cell r="F2537">
            <v>7.36</v>
          </cell>
        </row>
        <row r="2538">
          <cell r="A2538" t="str">
            <v>001.18.15500</v>
          </cell>
          <cell r="B2538" t="str">
            <v>Fornecimento e instalação de tee sanitário curto com visita pvc branco  diam.100x100 mm</v>
          </cell>
          <cell r="C2538" t="str">
            <v>UN</v>
          </cell>
          <cell r="D2538">
            <v>1</v>
          </cell>
          <cell r="E2538">
            <v>10.3588</v>
          </cell>
          <cell r="F2538">
            <v>10.35</v>
          </cell>
        </row>
        <row r="2539">
          <cell r="A2539" t="str">
            <v>001.18.15520</v>
          </cell>
          <cell r="B2539" t="str">
            <v>Fornecimento e instalação de tee sanitário curto com visita pvc branco  diam. 100x75 mm</v>
          </cell>
          <cell r="C2539" t="str">
            <v>UN</v>
          </cell>
          <cell r="D2539">
            <v>1</v>
          </cell>
          <cell r="E2539">
            <v>14.658799999999999</v>
          </cell>
          <cell r="F2539">
            <v>14.65</v>
          </cell>
        </row>
        <row r="2540">
          <cell r="A2540" t="str">
            <v>001.18.15540</v>
          </cell>
          <cell r="B2540" t="str">
            <v>Fornecimento e instalação de tee sanitário curto com visita pvc branco  diam. 100x50 mm</v>
          </cell>
          <cell r="C2540" t="str">
            <v>UN</v>
          </cell>
          <cell r="D2540">
            <v>1</v>
          </cell>
          <cell r="E2540">
            <v>9.9588999999999999</v>
          </cell>
          <cell r="F2540">
            <v>9.9499999999999993</v>
          </cell>
        </row>
        <row r="2541">
          <cell r="A2541" t="str">
            <v>001.18.15560</v>
          </cell>
          <cell r="B2541" t="str">
            <v>Fornecimento e instalação de tee sanitário curto com visita pvc branco  diam. 75x75 mm</v>
          </cell>
          <cell r="C2541" t="str">
            <v>UN</v>
          </cell>
          <cell r="D2541">
            <v>1</v>
          </cell>
          <cell r="E2541">
            <v>8.4876000000000005</v>
          </cell>
          <cell r="F2541">
            <v>8.48</v>
          </cell>
        </row>
        <row r="2542">
          <cell r="A2542" t="str">
            <v>001.18.15580</v>
          </cell>
          <cell r="B2542" t="str">
            <v>Fornecimento e instalação de tee sanitário curto com visita pvc branco  diam. 75x50 mm</v>
          </cell>
          <cell r="C2542" t="str">
            <v>UN</v>
          </cell>
          <cell r="D2542">
            <v>1</v>
          </cell>
          <cell r="E2542">
            <v>7.9775999999999998</v>
          </cell>
          <cell r="F2542">
            <v>7.97</v>
          </cell>
        </row>
        <row r="2543">
          <cell r="A2543" t="str">
            <v>001.18.15600</v>
          </cell>
          <cell r="B2543" t="str">
            <v>Fornecimento e instalação de tee sanitário curto com visita pvc branco  diam. 50x50 mm</v>
          </cell>
          <cell r="C2543" t="str">
            <v>UN</v>
          </cell>
          <cell r="D2543">
            <v>1</v>
          </cell>
          <cell r="E2543">
            <v>5.6685999999999996</v>
          </cell>
          <cell r="F2543">
            <v>5.66</v>
          </cell>
        </row>
        <row r="2544">
          <cell r="A2544" t="str">
            <v>001.18.15620</v>
          </cell>
          <cell r="B2544" t="str">
            <v>Fornecimento e instalação de tee sanitário curto com visita pvc branco para esgoto primário diam.150mm</v>
          </cell>
          <cell r="C2544" t="str">
            <v>UN</v>
          </cell>
          <cell r="D2544">
            <v>1</v>
          </cell>
          <cell r="E2544">
            <v>27.0684</v>
          </cell>
          <cell r="F2544">
            <v>27.06</v>
          </cell>
        </row>
        <row r="2545">
          <cell r="A2545" t="str">
            <v>001.18.15640</v>
          </cell>
          <cell r="B2545" t="str">
            <v>Fornecimento e instalação de ligação para saída de vaso sanitário pvc branco  diam.100 mm</v>
          </cell>
          <cell r="C2545" t="str">
            <v>UN</v>
          </cell>
          <cell r="D2545">
            <v>1</v>
          </cell>
          <cell r="E2545">
            <v>21.4711</v>
          </cell>
          <cell r="F2545">
            <v>21.47</v>
          </cell>
        </row>
        <row r="2546">
          <cell r="A2546" t="str">
            <v>001.18.15660</v>
          </cell>
          <cell r="B2546" t="str">
            <v>Fornecimento e instalação de luva simpels pvc branco  diam.100 mm</v>
          </cell>
          <cell r="C2546" t="str">
            <v>UN</v>
          </cell>
          <cell r="D2546">
            <v>1</v>
          </cell>
          <cell r="E2546">
            <v>6.1264000000000003</v>
          </cell>
          <cell r="F2546">
            <v>6.12</v>
          </cell>
        </row>
        <row r="2547">
          <cell r="A2547" t="str">
            <v>001.18.15680</v>
          </cell>
          <cell r="B2547" t="str">
            <v>Fornecimento e instalação de luva simpels pvc branco  diam.75 mm</v>
          </cell>
          <cell r="C2547" t="str">
            <v>UN</v>
          </cell>
          <cell r="D2547">
            <v>1</v>
          </cell>
          <cell r="E2547">
            <v>5.6951000000000001</v>
          </cell>
          <cell r="F2547">
            <v>5.69</v>
          </cell>
        </row>
        <row r="2548">
          <cell r="A2548" t="str">
            <v>001.18.15700</v>
          </cell>
          <cell r="B2548" t="str">
            <v>Fornecimento e instalação de luva simpels pvc branco  diam. 50 mm</v>
          </cell>
          <cell r="C2548" t="str">
            <v>UN</v>
          </cell>
          <cell r="D2548">
            <v>1</v>
          </cell>
          <cell r="E2548">
            <v>5.3060999999999998</v>
          </cell>
          <cell r="F2548">
            <v>5.3</v>
          </cell>
        </row>
        <row r="2549">
          <cell r="A2549" t="str">
            <v>001.18.15720</v>
          </cell>
          <cell r="B2549" t="str">
            <v>Fornecimento e instalação de luva simpels pvc branco  diam.150 mm</v>
          </cell>
          <cell r="C2549" t="str">
            <v>UN</v>
          </cell>
          <cell r="D2549">
            <v>1</v>
          </cell>
          <cell r="E2549">
            <v>5.1184000000000003</v>
          </cell>
          <cell r="F2549">
            <v>5.1100000000000003</v>
          </cell>
        </row>
        <row r="2550">
          <cell r="A2550" t="str">
            <v>001.18.15740</v>
          </cell>
          <cell r="B2550" t="str">
            <v>Fornecimento e instalação de luva dupla pvc branco  diam.100 mm</v>
          </cell>
          <cell r="C2550" t="str">
            <v>UN</v>
          </cell>
          <cell r="D2550">
            <v>1</v>
          </cell>
          <cell r="E2550">
            <v>6.4363999999999999</v>
          </cell>
          <cell r="F2550">
            <v>6.43</v>
          </cell>
        </row>
        <row r="2551">
          <cell r="A2551" t="str">
            <v>001.18.15760</v>
          </cell>
          <cell r="B2551" t="str">
            <v>Fornecimento e instalação de luva dupla pvc branco  diam.50 mm</v>
          </cell>
          <cell r="C2551" t="str">
            <v>UN</v>
          </cell>
          <cell r="D2551">
            <v>1</v>
          </cell>
          <cell r="E2551">
            <v>3.7061000000000002</v>
          </cell>
          <cell r="F2551">
            <v>3.7</v>
          </cell>
        </row>
        <row r="2552">
          <cell r="A2552" t="str">
            <v>001.18.15780</v>
          </cell>
          <cell r="B2552" t="str">
            <v>Fornecimento e instalação de luva dupla pvc branco  diam.75 mm</v>
          </cell>
          <cell r="C2552" t="str">
            <v>UN</v>
          </cell>
          <cell r="D2552">
            <v>1</v>
          </cell>
          <cell r="E2552">
            <v>5.2150999999999996</v>
          </cell>
          <cell r="F2552">
            <v>5.21</v>
          </cell>
        </row>
        <row r="2553">
          <cell r="A2553" t="str">
            <v>001.18.15800</v>
          </cell>
          <cell r="B2553" t="str">
            <v>Fornecimento e instalação de luva dupla pvc branco  diam.150 mm</v>
          </cell>
          <cell r="C2553" t="str">
            <v>UN</v>
          </cell>
          <cell r="D2553">
            <v>1</v>
          </cell>
          <cell r="E2553">
            <v>5.1184000000000003</v>
          </cell>
          <cell r="F2553">
            <v>5.1100000000000003</v>
          </cell>
        </row>
        <row r="2554">
          <cell r="A2554" t="str">
            <v>001.18.15820</v>
          </cell>
          <cell r="B2554" t="str">
            <v>Fornecimento e instalação de luva de correr pvc branco  diam.100 mm</v>
          </cell>
          <cell r="C2554" t="str">
            <v>UN</v>
          </cell>
          <cell r="D2554">
            <v>1</v>
          </cell>
          <cell r="E2554">
            <v>5.1184000000000003</v>
          </cell>
          <cell r="F2554">
            <v>5.1100000000000003</v>
          </cell>
        </row>
        <row r="2555">
          <cell r="A2555" t="str">
            <v>001.18.15840</v>
          </cell>
          <cell r="B2555" t="str">
            <v>Fornecimento e instalação de luva de correr pvc branco  diam. 75 mm</v>
          </cell>
          <cell r="C2555" t="str">
            <v>UN</v>
          </cell>
          <cell r="D2555">
            <v>1</v>
          </cell>
          <cell r="E2555">
            <v>8.6350999999999996</v>
          </cell>
          <cell r="F2555">
            <v>8.6300000000000008</v>
          </cell>
        </row>
        <row r="2556">
          <cell r="A2556" t="str">
            <v>001.18.15860</v>
          </cell>
          <cell r="B2556" t="str">
            <v>Fornecimento e instalação de luva de correr pvc branco  diam. 50 mm</v>
          </cell>
          <cell r="C2556" t="str">
            <v>UN</v>
          </cell>
          <cell r="D2556">
            <v>1</v>
          </cell>
          <cell r="E2556">
            <v>6.8160999999999996</v>
          </cell>
          <cell r="F2556">
            <v>6.81</v>
          </cell>
        </row>
        <row r="2557">
          <cell r="A2557" t="str">
            <v>001.18.15880</v>
          </cell>
          <cell r="B2557" t="str">
            <v>Fornecimento e instalação de plug pvc diam. 100 mm</v>
          </cell>
          <cell r="C2557" t="str">
            <v>UN</v>
          </cell>
          <cell r="D2557">
            <v>1</v>
          </cell>
          <cell r="E2557">
            <v>5.3211000000000004</v>
          </cell>
          <cell r="F2557">
            <v>5.32</v>
          </cell>
        </row>
        <row r="2558">
          <cell r="A2558" t="str">
            <v>001.18.15900</v>
          </cell>
          <cell r="B2558" t="str">
            <v>Fornecimento e instalação de plug de pvc diam.75 mm</v>
          </cell>
          <cell r="C2558" t="str">
            <v>UN</v>
          </cell>
          <cell r="D2558">
            <v>1</v>
          </cell>
          <cell r="E2558">
            <v>4.1668000000000003</v>
          </cell>
          <cell r="F2558">
            <v>4.16</v>
          </cell>
        </row>
        <row r="2559">
          <cell r="A2559" t="str">
            <v>001.18.15920</v>
          </cell>
          <cell r="B2559" t="str">
            <v>Fornecimento e instalação de plug de pvc branco diam. 50 mm</v>
          </cell>
          <cell r="C2559" t="str">
            <v>UN</v>
          </cell>
          <cell r="D2559">
            <v>1</v>
          </cell>
          <cell r="E2559">
            <v>2.8127</v>
          </cell>
          <cell r="F2559">
            <v>2.81</v>
          </cell>
        </row>
        <row r="2560">
          <cell r="A2560" t="str">
            <v>001.18.15940</v>
          </cell>
          <cell r="B2560" t="str">
            <v>Fornecimento e instalação de redução excêntrica pvc branco  diam.100x75 mm</v>
          </cell>
          <cell r="C2560" t="str">
            <v>UN</v>
          </cell>
          <cell r="D2560">
            <v>1</v>
          </cell>
          <cell r="E2560">
            <v>7.7763999999999998</v>
          </cell>
          <cell r="F2560">
            <v>7.77</v>
          </cell>
        </row>
        <row r="2561">
          <cell r="A2561" t="str">
            <v>001.18.15960</v>
          </cell>
          <cell r="B2561" t="str">
            <v>Fornecimento e instalação de redução excêntrica pvc branco  diam.100x50 mm</v>
          </cell>
          <cell r="C2561" t="str">
            <v>UN</v>
          </cell>
          <cell r="D2561">
            <v>1</v>
          </cell>
          <cell r="E2561">
            <v>6.3851000000000004</v>
          </cell>
          <cell r="F2561">
            <v>6.38</v>
          </cell>
        </row>
        <row r="2562">
          <cell r="A2562" t="str">
            <v>001.18.15980</v>
          </cell>
          <cell r="B2562" t="str">
            <v>Fornecimento e instalação de redução excêntrica pvc branco  diam.75x50 mm</v>
          </cell>
          <cell r="C2562" t="str">
            <v>UN</v>
          </cell>
          <cell r="D2562">
            <v>1</v>
          </cell>
          <cell r="E2562">
            <v>5.3060999999999998</v>
          </cell>
          <cell r="F2562">
            <v>5.3</v>
          </cell>
        </row>
        <row r="2563">
          <cell r="A2563" t="str">
            <v>001.18.16000</v>
          </cell>
          <cell r="B2563" t="str">
            <v>Fornecimento e instalação de vedação de saída de vaso sanitário pvc branco  diam.100 mm</v>
          </cell>
          <cell r="C2563" t="str">
            <v>UN</v>
          </cell>
          <cell r="D2563">
            <v>1</v>
          </cell>
          <cell r="E2563">
            <v>5.6974</v>
          </cell>
          <cell r="F2563">
            <v>5.69</v>
          </cell>
        </row>
        <row r="2564">
          <cell r="A2564" t="str">
            <v>001.18.16020</v>
          </cell>
          <cell r="B2564" t="str">
            <v>Fornecimento e instalação de terminal de ventilação pvc branco  diam.50 mm</v>
          </cell>
          <cell r="C2564" t="str">
            <v>UN</v>
          </cell>
          <cell r="D2564">
            <v>1</v>
          </cell>
          <cell r="E2564">
            <v>7.2061000000000002</v>
          </cell>
          <cell r="F2564">
            <v>7.2</v>
          </cell>
        </row>
        <row r="2565">
          <cell r="A2565" t="str">
            <v>001.18.16040</v>
          </cell>
          <cell r="B2565" t="str">
            <v>Fornecimento e instalação de curva 90º de pvc rígido cor branca diam.40 mm</v>
          </cell>
          <cell r="C2565" t="str">
            <v>UN</v>
          </cell>
          <cell r="D2565">
            <v>1</v>
          </cell>
          <cell r="E2565">
            <v>4.5160999999999998</v>
          </cell>
          <cell r="F2565">
            <v>4.51</v>
          </cell>
        </row>
        <row r="2566">
          <cell r="A2566" t="str">
            <v>001.18.16060</v>
          </cell>
          <cell r="B2566" t="str">
            <v>Fornecimento e instalação de curva 45º de pvc rígido cor branca  diam.40 mm</v>
          </cell>
          <cell r="C2566" t="str">
            <v>UN</v>
          </cell>
          <cell r="D2566">
            <v>1</v>
          </cell>
          <cell r="E2566">
            <v>4.5160999999999998</v>
          </cell>
          <cell r="F2566">
            <v>4.51</v>
          </cell>
        </row>
        <row r="2567">
          <cell r="A2567" t="str">
            <v>001.18.16080</v>
          </cell>
          <cell r="B2567" t="str">
            <v>Fornecimento e instalação de joelho 90º pvc rígido cor branca  diam.40 mm</v>
          </cell>
          <cell r="C2567" t="str">
            <v>UN</v>
          </cell>
          <cell r="D2567">
            <v>1</v>
          </cell>
          <cell r="E2567">
            <v>4.3560999999999996</v>
          </cell>
          <cell r="F2567">
            <v>4.3499999999999996</v>
          </cell>
        </row>
        <row r="2568">
          <cell r="A2568" t="str">
            <v>001.18.16100</v>
          </cell>
          <cell r="B2568" t="str">
            <v>Fornecimento e instalação de joelho 45º pvc rígido cor branca  diam.40 mm</v>
          </cell>
          <cell r="C2568" t="str">
            <v>UN</v>
          </cell>
          <cell r="D2568">
            <v>1</v>
          </cell>
          <cell r="E2568">
            <v>4.5660999999999996</v>
          </cell>
          <cell r="F2568">
            <v>4.5599999999999996</v>
          </cell>
        </row>
        <row r="2569">
          <cell r="A2569" t="str">
            <v>001.18.16120</v>
          </cell>
          <cell r="B2569" t="str">
            <v>Fornecimento e instalação de tee 90º pvc rígido cor branca diam.40 mm</v>
          </cell>
          <cell r="C2569" t="str">
            <v>UN</v>
          </cell>
          <cell r="D2569">
            <v>1</v>
          </cell>
          <cell r="E2569">
            <v>4.1685999999999996</v>
          </cell>
          <cell r="F2569">
            <v>4.16</v>
          </cell>
        </row>
        <row r="2570">
          <cell r="A2570" t="str">
            <v>001.18.16140</v>
          </cell>
          <cell r="B2570" t="str">
            <v>Fornecimento e instalação de junção 45º pvc rígido cor branca  diam.40 mm</v>
          </cell>
          <cell r="C2570" t="str">
            <v>UN</v>
          </cell>
          <cell r="D2570">
            <v>1</v>
          </cell>
          <cell r="E2570">
            <v>4.1685999999999996</v>
          </cell>
          <cell r="F2570">
            <v>4.16</v>
          </cell>
        </row>
        <row r="2571">
          <cell r="A2571" t="str">
            <v>001.18.16160</v>
          </cell>
          <cell r="B2571" t="str">
            <v>Fornecimento e instalação de bucha de redução pvc rígido cor branca para esgoto secundário diam.50 mm x 40 mm</v>
          </cell>
          <cell r="C2571" t="str">
            <v>UN</v>
          </cell>
          <cell r="D2571">
            <v>1</v>
          </cell>
          <cell r="E2571">
            <v>3.7961</v>
          </cell>
          <cell r="F2571">
            <v>3.79</v>
          </cell>
        </row>
        <row r="2572">
          <cell r="A2572" t="str">
            <v>001.18.16180</v>
          </cell>
          <cell r="B2572" t="str">
            <v>Fornecimento e instalação de joelho 90º soldável e com rosca cor branca para esgoto secundário diam.40 mm x 1.1/4 pol</v>
          </cell>
          <cell r="C2572" t="str">
            <v>UN</v>
          </cell>
          <cell r="D2572">
            <v>1</v>
          </cell>
          <cell r="E2572">
            <v>4.7150999999999996</v>
          </cell>
          <cell r="F2572">
            <v>4.71</v>
          </cell>
        </row>
        <row r="2573">
          <cell r="A2573" t="str">
            <v>001.18.16200</v>
          </cell>
          <cell r="B2573" t="str">
            <v>Fornecimento e instalação de joelho 90º soldável e com rosca cor branca para esgoto sedundário diam.40 mm x 1 pol</v>
          </cell>
          <cell r="C2573" t="str">
            <v>UN</v>
          </cell>
          <cell r="D2573">
            <v>1</v>
          </cell>
          <cell r="E2573">
            <v>5.4250999999999996</v>
          </cell>
          <cell r="F2573">
            <v>5.42</v>
          </cell>
        </row>
        <row r="2574">
          <cell r="A2574" t="str">
            <v>001.18.16220</v>
          </cell>
          <cell r="B2574" t="str">
            <v>Fornecimento e instalação de adaptador para sifão soldável pvc rígido cor branca para esgoto secundário diam.1.1/4 x 40 mm</v>
          </cell>
          <cell r="C2574" t="str">
            <v>UN</v>
          </cell>
          <cell r="D2574">
            <v>1</v>
          </cell>
          <cell r="E2574">
            <v>2.5573999999999999</v>
          </cell>
          <cell r="F2574">
            <v>2.5499999999999998</v>
          </cell>
        </row>
        <row r="2575">
          <cell r="A2575" t="str">
            <v>001.18.16240</v>
          </cell>
          <cell r="B2575" t="str">
            <v>Fornecimento e instalação de adaptador para junta elástica para sifão metálico pvc rígido cor branca para esgoto secundário diam.1 1/2 x 40 mm</v>
          </cell>
          <cell r="C2575" t="str">
            <v>UN</v>
          </cell>
          <cell r="D2575">
            <v>1</v>
          </cell>
          <cell r="E2575">
            <v>3.7810999999999999</v>
          </cell>
          <cell r="F2575">
            <v>3.78</v>
          </cell>
        </row>
        <row r="2576">
          <cell r="A2576" t="str">
            <v>001.18.16260</v>
          </cell>
          <cell r="B2576" t="str">
            <v>Fornecimento e instalação de luva pvc rígido cor branca para estogo secundário diam.40 mm</v>
          </cell>
          <cell r="C2576" t="str">
            <v>UN</v>
          </cell>
          <cell r="D2576">
            <v>1</v>
          </cell>
          <cell r="E2576">
            <v>4.1851000000000003</v>
          </cell>
          <cell r="F2576">
            <v>4.18</v>
          </cell>
        </row>
        <row r="2577">
          <cell r="A2577" t="str">
            <v>001.18.16280</v>
          </cell>
          <cell r="B2577" t="str">
            <v>Fornecimento e instalação de caixa sifonada de de pvc rígido branco para esgoto secundário tigre com saída de 50 mm e grelha quadrada simples n.101 150x150x50 mm</v>
          </cell>
          <cell r="C2577" t="str">
            <v>UN</v>
          </cell>
          <cell r="D2577">
            <v>1</v>
          </cell>
          <cell r="E2577">
            <v>19.846599999999999</v>
          </cell>
          <cell r="F2577">
            <v>19.84</v>
          </cell>
        </row>
        <row r="2578">
          <cell r="A2578" t="str">
            <v>001.18.16300</v>
          </cell>
          <cell r="B2578" t="str">
            <v>Fornecimento e instalação de caixa sifonada de de pvc rígido branco para esgoto secundário tigre com grelha quadrada e porta grelha cromados n.103 150x150x50 mm</v>
          </cell>
          <cell r="C2578" t="str">
            <v>UN</v>
          </cell>
          <cell r="D2578">
            <v>1</v>
          </cell>
          <cell r="E2578">
            <v>19.846599999999999</v>
          </cell>
          <cell r="F2578">
            <v>19.84</v>
          </cell>
        </row>
        <row r="2579">
          <cell r="A2579" t="str">
            <v>001.18.16320</v>
          </cell>
          <cell r="B2579" t="str">
            <v>Fornecimento e instalação de caixa sifonada de de pvc rígido branco para esgoto secundário tigre com grelha quadrada cromada e porta grelha cinza n.105 150x150x50 mm</v>
          </cell>
          <cell r="C2579" t="str">
            <v>UN</v>
          </cell>
          <cell r="D2579">
            <v>1</v>
          </cell>
          <cell r="E2579">
            <v>19.846599999999999</v>
          </cell>
          <cell r="F2579">
            <v>19.84</v>
          </cell>
        </row>
        <row r="2580">
          <cell r="A2580" t="str">
            <v>001.18.16340</v>
          </cell>
          <cell r="B2580" t="str">
            <v>Fornecimento e instalação de caixa sifonada de de pvc rígido branco para esgoto secundário tigre com grelha redonda simples n.102 150x150x50 mm</v>
          </cell>
          <cell r="C2580" t="str">
            <v>UN</v>
          </cell>
          <cell r="D2580">
            <v>1</v>
          </cell>
          <cell r="E2580">
            <v>18.8566</v>
          </cell>
          <cell r="F2580">
            <v>18.850000000000001</v>
          </cell>
        </row>
        <row r="2581">
          <cell r="A2581" t="str">
            <v>001.18.16360</v>
          </cell>
          <cell r="B2581" t="str">
            <v>Fornecimento e instalação de caixa sifonada de de pvc rígido branco para esgoto secundário tigre com grelha redonda cromada e porta grelha cromados n.104 150x150x50 mm</v>
          </cell>
          <cell r="C2581" t="str">
            <v>UN</v>
          </cell>
          <cell r="D2581">
            <v>1</v>
          </cell>
          <cell r="E2581">
            <v>18.8566</v>
          </cell>
          <cell r="F2581">
            <v>18.850000000000001</v>
          </cell>
        </row>
        <row r="2582">
          <cell r="A2582" t="str">
            <v>001.18.16380</v>
          </cell>
          <cell r="B2582" t="str">
            <v>Fornecimento e instalação de caixa sifonada de de pvc rígido branco para esgoto secundário tigre com grelha redonda cromada e porta grelha cromados n.106 150x150x50 mm</v>
          </cell>
          <cell r="C2582" t="str">
            <v>UN</v>
          </cell>
          <cell r="D2582">
            <v>1</v>
          </cell>
          <cell r="E2582">
            <v>18.8566</v>
          </cell>
          <cell r="F2582">
            <v>18.850000000000001</v>
          </cell>
        </row>
        <row r="2583">
          <cell r="A2583" t="str">
            <v>001.18.16400</v>
          </cell>
          <cell r="B2583" t="str">
            <v>Fornecimento e instalações de caixa sifonada de de pvc rígido branco para esgoto secundário tigre com grelha redonda cromada e porta grelha cromados n.104 150x185x75 mm</v>
          </cell>
          <cell r="C2583" t="str">
            <v>UN</v>
          </cell>
          <cell r="D2583">
            <v>1</v>
          </cell>
          <cell r="E2583">
            <v>19.776599999999998</v>
          </cell>
          <cell r="F2583">
            <v>19.77</v>
          </cell>
        </row>
        <row r="2584">
          <cell r="A2584" t="str">
            <v>001.18.16420</v>
          </cell>
          <cell r="B2584" t="str">
            <v>Fornecimento e instalação de caixa sifonada de de pvc rígido branco para esgoto secundário tigre com saída de 40 mm e uma só entrada com grelha redonda simples n.31 100x100x40 mm</v>
          </cell>
          <cell r="C2584" t="str">
            <v>UN</v>
          </cell>
          <cell r="D2584">
            <v>1</v>
          </cell>
          <cell r="E2584">
            <v>14.3066</v>
          </cell>
          <cell r="F2584">
            <v>14.3</v>
          </cell>
        </row>
        <row r="2585">
          <cell r="A2585" t="str">
            <v>001.18.16440</v>
          </cell>
          <cell r="B2585" t="str">
            <v>Fornecimento e instalação de caixa sifonada de de pvc rígido branco para esgoto secundário tigre com grelha redonda e porta grelha cromados n.34 100x100x40 mm</v>
          </cell>
          <cell r="C2585" t="str">
            <v>UN</v>
          </cell>
          <cell r="D2585">
            <v>1</v>
          </cell>
          <cell r="E2585">
            <v>14.3066</v>
          </cell>
          <cell r="F2585">
            <v>14.3</v>
          </cell>
        </row>
        <row r="2586">
          <cell r="A2586" t="str">
            <v>001.18.16460</v>
          </cell>
          <cell r="B2586" t="str">
            <v>Fornecimento e instalação de caixa sifonada de de pvc rígido branco para esgoto secundário tigre com grelha redonda e porta grelha cromados n.64 100x100x40 mm</v>
          </cell>
          <cell r="C2586" t="str">
            <v>UN</v>
          </cell>
          <cell r="D2586">
            <v>1</v>
          </cell>
          <cell r="E2586">
            <v>16.236599999999999</v>
          </cell>
          <cell r="F2586">
            <v>16.23</v>
          </cell>
        </row>
        <row r="2587">
          <cell r="A2587" t="str">
            <v>001.18.16480</v>
          </cell>
          <cell r="B2587" t="str">
            <v>Fornecimento e instalação de caixa  seca de pvc rígido branco e cinza p/ esgoto secundário de altura regulável para cozinha, box, terraço redonda c/grelha simples n 142 100x100x40 mm</v>
          </cell>
          <cell r="C2587" t="str">
            <v>UN</v>
          </cell>
          <cell r="D2587">
            <v>1</v>
          </cell>
          <cell r="E2587">
            <v>20.156600000000001</v>
          </cell>
          <cell r="F2587">
            <v>20.149999999999999</v>
          </cell>
        </row>
        <row r="2588">
          <cell r="A2588" t="str">
            <v>001.18.16500</v>
          </cell>
          <cell r="B2588" t="str">
            <v>Fornecimento e instalação de caixa seca de pvc rígido branco e cinza p/ esgoto secundário de altura regulável para cozinha, box, terraço redonda c/grelha e porta grelha cromados n 144 100x100x40 mm</v>
          </cell>
          <cell r="C2588" t="str">
            <v>UN</v>
          </cell>
          <cell r="D2588">
            <v>1</v>
          </cell>
          <cell r="E2588">
            <v>16.236599999999999</v>
          </cell>
          <cell r="F2588">
            <v>16.23</v>
          </cell>
        </row>
        <row r="2589">
          <cell r="A2589" t="str">
            <v>001.18.16520</v>
          </cell>
          <cell r="B2589" t="str">
            <v>Fornecimento e instalação de caixa seca de pvc rígido branco e cinza p/ esgoto secundário de altura regulável para cozinha, box, terraço redonda c/grelha cromada e porta grelha cinza n.146 100x100x40 mm</v>
          </cell>
          <cell r="C2589" t="str">
            <v>UN</v>
          </cell>
          <cell r="D2589">
            <v>1</v>
          </cell>
          <cell r="E2589">
            <v>16.236599999999999</v>
          </cell>
          <cell r="F2589">
            <v>16.23</v>
          </cell>
        </row>
        <row r="2590">
          <cell r="A2590" t="str">
            <v>001.18.16540</v>
          </cell>
          <cell r="B2590" t="str">
            <v>Fornecimento e instalação de ralo seco pvc branco e cinza rígido p/ esgoto secundário,para terraço, quadrado c/grelha simples n 211 100x53x40 mm</v>
          </cell>
          <cell r="C2590" t="str">
            <v>UN</v>
          </cell>
          <cell r="D2590">
            <v>1</v>
          </cell>
          <cell r="E2590">
            <v>12.5166</v>
          </cell>
          <cell r="F2590">
            <v>12.51</v>
          </cell>
        </row>
        <row r="2591">
          <cell r="A2591" t="str">
            <v>001.18.16560</v>
          </cell>
          <cell r="B2591" t="str">
            <v>Fornecimento e instalação de ralo seco pvc branco e cinza rígido p/ esgoto secundário,para terraço, quadrado c/grelha cromada n 215 100x53x40 mm</v>
          </cell>
          <cell r="C2591" t="str">
            <v>UN</v>
          </cell>
          <cell r="D2591">
            <v>1</v>
          </cell>
          <cell r="E2591">
            <v>12.5166</v>
          </cell>
          <cell r="F2591">
            <v>12.51</v>
          </cell>
        </row>
        <row r="2592">
          <cell r="A2592" t="str">
            <v>001.18.16580</v>
          </cell>
          <cell r="B2592" t="str">
            <v>Fornecimento e instalação de ralo seco pvc branco e cinza rígido p/ esgoto secundário, c/ saída soldável, c/ grelha simples n.5 100x40 mm</v>
          </cell>
          <cell r="C2592" t="str">
            <v>UN</v>
          </cell>
          <cell r="D2592">
            <v>1</v>
          </cell>
          <cell r="E2592">
            <v>11.2866</v>
          </cell>
          <cell r="F2592">
            <v>11.28</v>
          </cell>
        </row>
        <row r="2593">
          <cell r="A2593" t="str">
            <v>001.18.16600</v>
          </cell>
          <cell r="B2593" t="str">
            <v>Fornecimento e instalação de ralo seco pvc branco e cinza rígido p/ esgoto secundário,c/ saída soldável  c/ grelha cromada n.6 100x40 mm</v>
          </cell>
          <cell r="C2593" t="str">
            <v>UN</v>
          </cell>
          <cell r="D2593">
            <v>1</v>
          </cell>
          <cell r="E2593">
            <v>12.5466</v>
          </cell>
          <cell r="F2593">
            <v>12.54</v>
          </cell>
        </row>
        <row r="2594">
          <cell r="A2594" t="str">
            <v>001.18.16620</v>
          </cell>
          <cell r="B2594" t="str">
            <v>Fornecimento e instalação de ralo sifonado cônico pvc branco e cinza rígido p/ esgoto secundário, de altura regulável c/grelha simples n 212 100x40 mm</v>
          </cell>
          <cell r="C2594" t="str">
            <v>UN</v>
          </cell>
          <cell r="D2594">
            <v>1</v>
          </cell>
          <cell r="E2594">
            <v>16.886600000000001</v>
          </cell>
          <cell r="F2594">
            <v>16.88</v>
          </cell>
        </row>
        <row r="2595">
          <cell r="A2595" t="str">
            <v>001.18.16640</v>
          </cell>
          <cell r="B2595" t="str">
            <v>Fornecimento e instalação de ralo sifonado cônico pvc branco e cinza rígido p/ esgoto secundário, de altura regulável c/grelha cromada n 216 100x40 mm</v>
          </cell>
          <cell r="C2595" t="str">
            <v>UN</v>
          </cell>
          <cell r="D2595">
            <v>1</v>
          </cell>
          <cell r="E2595">
            <v>12.5466</v>
          </cell>
          <cell r="F2595">
            <v>12.54</v>
          </cell>
        </row>
        <row r="2596">
          <cell r="A2596" t="str">
            <v>001.18.16660</v>
          </cell>
          <cell r="B2596" t="str">
            <v>Fornecimento e instalaçao de ralo sifonado pvc branco e cinza rígido p/ esgoto secundário, para terraço, quadrado com grelha simples n. 201 100 x 53 x 40 mm</v>
          </cell>
          <cell r="C2596" t="str">
            <v>UN</v>
          </cell>
          <cell r="D2596">
            <v>1</v>
          </cell>
          <cell r="E2596">
            <v>11.666600000000001</v>
          </cell>
          <cell r="F2596">
            <v>11.66</v>
          </cell>
        </row>
        <row r="2597">
          <cell r="A2597" t="str">
            <v>001.18.16680</v>
          </cell>
          <cell r="B2597" t="str">
            <v>Fornecimento e instalação de ralo sifonado pvc branco e cinza rígido p/ esgoto secundário, para terraço, quadrado com grelha cromada n. 205 100 x 53 x 40 mm</v>
          </cell>
          <cell r="C2597" t="str">
            <v>UN</v>
          </cell>
          <cell r="D2597">
            <v>1</v>
          </cell>
          <cell r="E2597">
            <v>12.5466</v>
          </cell>
          <cell r="F2597">
            <v>12.54</v>
          </cell>
        </row>
        <row r="2598">
          <cell r="A2598" t="str">
            <v>001.18.16700</v>
          </cell>
          <cell r="B2598" t="str">
            <v>Fornecimento e instalação de sifão de metal cromado de 1 x 1.5 pol para lavatório ou pia</v>
          </cell>
          <cell r="C2598" t="str">
            <v>UN</v>
          </cell>
          <cell r="D2598">
            <v>1</v>
          </cell>
          <cell r="E2598">
            <v>75.479299999999995</v>
          </cell>
          <cell r="F2598">
            <v>75.47</v>
          </cell>
        </row>
        <row r="2599">
          <cell r="A2599" t="str">
            <v>001.18.16720</v>
          </cell>
          <cell r="B2599" t="str">
            <v>Fornecimento e instalação de sifão de metal cromado de 1.5 x 1.5 pol para pia americana</v>
          </cell>
          <cell r="C2599" t="str">
            <v>UN</v>
          </cell>
          <cell r="D2599">
            <v>1</v>
          </cell>
          <cell r="E2599">
            <v>79.689300000000003</v>
          </cell>
          <cell r="F2599">
            <v>79.680000000000007</v>
          </cell>
        </row>
        <row r="2600">
          <cell r="A2600" t="str">
            <v>001.18.16740</v>
          </cell>
          <cell r="B2600" t="str">
            <v>Fornecimento e instalação de sifão de metal cromado de 2 x 1 pol para mictorio</v>
          </cell>
          <cell r="C2600" t="str">
            <v>UN</v>
          </cell>
          <cell r="D2600">
            <v>1</v>
          </cell>
          <cell r="E2600">
            <v>85.389300000000006</v>
          </cell>
          <cell r="F2600">
            <v>85.38</v>
          </cell>
        </row>
        <row r="2601">
          <cell r="A2601" t="str">
            <v>001.18.16760</v>
          </cell>
          <cell r="B2601" t="str">
            <v>Fornecimento e instalação de sifão de metal cromado de 1.1/4 x 1.5 pol para tanque</v>
          </cell>
          <cell r="C2601" t="str">
            <v>UN</v>
          </cell>
          <cell r="D2601">
            <v>1</v>
          </cell>
          <cell r="E2601">
            <v>79.959299999999999</v>
          </cell>
          <cell r="F2601">
            <v>79.95</v>
          </cell>
        </row>
        <row r="2602">
          <cell r="A2602" t="str">
            <v>001.18.16780</v>
          </cell>
          <cell r="B2602" t="str">
            <v>Fornecimento e instalação de sifão de pvc cromado de 1 x 1.5 pol para pia ou lavatorio</v>
          </cell>
          <cell r="C2602" t="str">
            <v>UN</v>
          </cell>
          <cell r="D2602">
            <v>1</v>
          </cell>
          <cell r="E2602">
            <v>9.0183999999999997</v>
          </cell>
          <cell r="F2602">
            <v>9.01</v>
          </cell>
        </row>
        <row r="2603">
          <cell r="A2603" t="str">
            <v>001.18.16800</v>
          </cell>
          <cell r="B2603" t="str">
            <v>Fornecimento e instalação de sifão de pvc cromado de 1 x 1.5 pol para pia ou lavatorio</v>
          </cell>
          <cell r="C2603" t="str">
            <v>UN</v>
          </cell>
          <cell r="D2603">
            <v>1</v>
          </cell>
          <cell r="E2603">
            <v>9.0183999999999997</v>
          </cell>
          <cell r="F2603">
            <v>9.01</v>
          </cell>
        </row>
        <row r="2604">
          <cell r="A2604" t="str">
            <v>001.18.16820</v>
          </cell>
          <cell r="B2604" t="str">
            <v>Execução de caixa de inspeção em alvenaria de tijolos maciço de 1/2 vez revestida com argamassa de cimento e areia 1:3 com impermeabilizante e tampa de concreto armado (e=0.07 m) conf. det. n. 15 dop 20 x 20 x 20 cm</v>
          </cell>
          <cell r="C2604" t="str">
            <v>UN</v>
          </cell>
          <cell r="D2604">
            <v>1</v>
          </cell>
          <cell r="E2604">
            <v>23.018699999999999</v>
          </cell>
          <cell r="F2604">
            <v>23.01</v>
          </cell>
        </row>
        <row r="2605">
          <cell r="A2605" t="str">
            <v>001.18.16840</v>
          </cell>
          <cell r="B2605" t="str">
            <v>Execução de caixa de inspeção em alvenaria de tijolos maciço de 1/2 vez revestida com argamassa de cimento e areia 1:3 com impermeabilizante e tampa de concreto armado (e=0.07 m) conf. det. n. 15 dop 30 x 30 x 20 cm</v>
          </cell>
          <cell r="C2605" t="str">
            <v>UN</v>
          </cell>
          <cell r="D2605">
            <v>1</v>
          </cell>
          <cell r="E2605">
            <v>39.692799999999998</v>
          </cell>
          <cell r="F2605">
            <v>39.69</v>
          </cell>
        </row>
        <row r="2606">
          <cell r="A2606" t="str">
            <v>001.18.16860</v>
          </cell>
          <cell r="B2606" t="str">
            <v>Execução de caixa de inspeção em alvenaria de tijolos maciço de 1/2 vez revestida com argamassa de cimento e areia 1:3 com impermeabilizante e tampa de concreto armado (e=0.07 m) conf. det. n. 15 dop 40 x 40 x 30 cm</v>
          </cell>
          <cell r="C2606" t="str">
            <v>UN</v>
          </cell>
          <cell r="D2606">
            <v>1</v>
          </cell>
          <cell r="E2606">
            <v>54.316299999999998</v>
          </cell>
          <cell r="F2606">
            <v>54.31</v>
          </cell>
        </row>
        <row r="2607">
          <cell r="A2607" t="str">
            <v>001.18.16880</v>
          </cell>
          <cell r="B2607" t="str">
            <v>Execução de caixa de inspeção em alvenaria de tijolos maciço de 1/2 vez revestida com argamassa de cimento e areia 1:3 com impermeabilizante e tampa de concreto armado (e=0.07 m) conf. det. n. 15 dop 50 x 50 x 30 cm</v>
          </cell>
          <cell r="C2607" t="str">
            <v>UN</v>
          </cell>
          <cell r="D2607">
            <v>1</v>
          </cell>
          <cell r="E2607">
            <v>66.207700000000003</v>
          </cell>
          <cell r="F2607">
            <v>66.2</v>
          </cell>
        </row>
        <row r="2608">
          <cell r="A2608" t="str">
            <v>001.18.16900</v>
          </cell>
          <cell r="B2608" t="str">
            <v>Execução de caixa de inspeção em alvenaria de tijolos maciço de 1/2 vez revestida com argamassa de cimento e areia 1:3 com impermeabilizante e tampa de concreto armado (e=0.07 m) conf. det. n. 15 dop 50 x 50 x 40 cm</v>
          </cell>
          <cell r="C2608" t="str">
            <v>UN</v>
          </cell>
          <cell r="D2608">
            <v>1</v>
          </cell>
          <cell r="E2608">
            <v>71.093000000000004</v>
          </cell>
          <cell r="F2608">
            <v>71.09</v>
          </cell>
        </row>
        <row r="2609">
          <cell r="A2609" t="str">
            <v>001.18.16920</v>
          </cell>
          <cell r="B2609" t="str">
            <v>Execução de caixa de inspeção em alvenaria de tijolos maciço de 1/2 vez revestida com argamassa de cimento e areia 1:3 com impermeabilizante e tampa de concreto armado (e=0.07 m) conf. det. n. 15 dop 60 x 60 x 50 cm</v>
          </cell>
          <cell r="C2609" t="str">
            <v>UN</v>
          </cell>
          <cell r="D2609">
            <v>1</v>
          </cell>
          <cell r="E2609">
            <v>97.166700000000006</v>
          </cell>
          <cell r="F2609">
            <v>97.16</v>
          </cell>
        </row>
        <row r="2610">
          <cell r="A2610" t="str">
            <v>001.18.16940</v>
          </cell>
          <cell r="B2610" t="str">
            <v>Execução de caixa de inspeção em alvenaria de tijolos maciço de 1/2 vez revestida com argamassa de cimento e areia 1:3 com impermeabilizante e tampa de concreto armado (e=0.07 m) conf. det. n. 15 dop 70 x 70 x 50 cm</v>
          </cell>
          <cell r="C2610" t="str">
            <v>UN</v>
          </cell>
          <cell r="D2610">
            <v>1</v>
          </cell>
          <cell r="E2610">
            <v>112.90600000000001</v>
          </cell>
          <cell r="F2610">
            <v>112.9</v>
          </cell>
        </row>
        <row r="2611">
          <cell r="A2611" t="str">
            <v>001.18.16960</v>
          </cell>
          <cell r="B2611" t="str">
            <v>Execução de caixa de inspeção em alvenaria de tijolos maciço de 1/2 vez revestida com argamassa de cimento e areia 1:3 com impermeabilizante e tampa de concreto armado (e=0.07 m) conf. det. n. 15 dop 80 x 80 x 60 cm</v>
          </cell>
          <cell r="C2611" t="str">
            <v>UN</v>
          </cell>
          <cell r="D2611">
            <v>1</v>
          </cell>
          <cell r="E2611">
            <v>143.99090000000001</v>
          </cell>
          <cell r="F2611">
            <v>143.99</v>
          </cell>
        </row>
        <row r="2612">
          <cell r="A2612" t="str">
            <v>001.18.16980</v>
          </cell>
          <cell r="B2612" t="str">
            <v>Execução de caixa de inspeção em alvenaria de tijolos maciço de 1/2 vez revestida com argamassa de cimento e areia 1:3 com impermeabilizante e tampa de concreto armado (e=0.07 m) conf. det. n. 15 dop 100 x 100 x 100 cm</v>
          </cell>
          <cell r="C2612" t="str">
            <v>UN</v>
          </cell>
          <cell r="D2612">
            <v>1</v>
          </cell>
          <cell r="E2612">
            <v>239.63319999999999</v>
          </cell>
          <cell r="F2612">
            <v>239.63</v>
          </cell>
        </row>
        <row r="2613">
          <cell r="A2613" t="str">
            <v>001.18.17000</v>
          </cell>
          <cell r="B2613" t="str">
            <v>Execução de caixa de gordura diâmetro 300 mm x 500 mm de altura livre conf.det.nº14 dop</v>
          </cell>
          <cell r="C2613" t="str">
            <v>UN</v>
          </cell>
          <cell r="D2613">
            <v>1</v>
          </cell>
          <cell r="E2613">
            <v>69.361099999999993</v>
          </cell>
          <cell r="F2613">
            <v>69.36</v>
          </cell>
        </row>
        <row r="2614">
          <cell r="A2614" t="str">
            <v>001.18.17020</v>
          </cell>
          <cell r="B2614" t="str">
            <v>Execução de caixa de gordura diâmetro 150 mm</v>
          </cell>
          <cell r="C2614" t="str">
            <v>UN</v>
          </cell>
          <cell r="D2614">
            <v>1</v>
          </cell>
          <cell r="E2614">
            <v>37.523299999999999</v>
          </cell>
          <cell r="F2614">
            <v>37.520000000000003</v>
          </cell>
        </row>
        <row r="2615">
          <cell r="A2615" t="str">
            <v>001.18.17040</v>
          </cell>
          <cell r="B2615" t="str">
            <v>Execução de caixa de gordura de pvc(cx43)c/tampa de alumínio 250x230x75mm</v>
          </cell>
          <cell r="C2615" t="str">
            <v>UN</v>
          </cell>
          <cell r="D2615">
            <v>1</v>
          </cell>
          <cell r="E2615">
            <v>55.006599999999999</v>
          </cell>
          <cell r="F2615">
            <v>55</v>
          </cell>
        </row>
        <row r="2616">
          <cell r="A2616" t="str">
            <v>001.18.17060</v>
          </cell>
          <cell r="B2616" t="str">
            <v>Execução de caixa de gordura de pvc (cx43)c/tampa de pvc 250x230x75mm</v>
          </cell>
          <cell r="C2616" t="str">
            <v>UN</v>
          </cell>
          <cell r="D2616">
            <v>1</v>
          </cell>
          <cell r="E2616">
            <v>21.7866</v>
          </cell>
          <cell r="F2616">
            <v>21.78</v>
          </cell>
        </row>
        <row r="2617">
          <cell r="A2617" t="str">
            <v>001.18.17080</v>
          </cell>
          <cell r="B2617" t="str">
            <v>Execução de fossa séptica conf. det. n. 8 dop 1.60 x 0.80 x 1.50 m</v>
          </cell>
          <cell r="C2617" t="str">
            <v>UN</v>
          </cell>
          <cell r="D2617">
            <v>1</v>
          </cell>
          <cell r="E2617">
            <v>908.39160000000004</v>
          </cell>
          <cell r="F2617">
            <v>908.39</v>
          </cell>
        </row>
        <row r="2618">
          <cell r="A2618" t="str">
            <v>001.18.17100</v>
          </cell>
          <cell r="B2618" t="str">
            <v>Execução de fossa séptica conf. det. n. 2.50 x 1.15 x 1.50 m</v>
          </cell>
          <cell r="C2618" t="str">
            <v>UN</v>
          </cell>
          <cell r="D2618">
            <v>1</v>
          </cell>
          <cell r="E2618">
            <v>1448.3966</v>
          </cell>
          <cell r="F2618">
            <v>1448.39</v>
          </cell>
        </row>
        <row r="2619">
          <cell r="A2619" t="str">
            <v>001.18.17120</v>
          </cell>
          <cell r="B2619" t="str">
            <v>Execução de fossa séptica conf. det. n. 2.80 x 1.40 x 1.50 m</v>
          </cell>
          <cell r="C2619" t="str">
            <v>UN</v>
          </cell>
          <cell r="D2619">
            <v>1</v>
          </cell>
          <cell r="E2619">
            <v>1655.1405999999999</v>
          </cell>
          <cell r="F2619">
            <v>1655.14</v>
          </cell>
        </row>
        <row r="2620">
          <cell r="A2620" t="str">
            <v>001.18.17140</v>
          </cell>
          <cell r="B2620" t="str">
            <v>Execução de fossa séptica conf. det. n. 3.20 x 1.60 x 1.80 m</v>
          </cell>
          <cell r="C2620" t="str">
            <v>UN</v>
          </cell>
          <cell r="D2620">
            <v>1</v>
          </cell>
          <cell r="E2620">
            <v>2211.8546000000001</v>
          </cell>
          <cell r="F2620">
            <v>2211.85</v>
          </cell>
        </row>
        <row r="2621">
          <cell r="A2621" t="str">
            <v>001.18.17160</v>
          </cell>
          <cell r="B2621" t="str">
            <v>Execução de fossa séptica conf. det. n. 3.50 x 1.75 x 1.80 m</v>
          </cell>
          <cell r="C2621" t="str">
            <v>UN</v>
          </cell>
          <cell r="D2621">
            <v>1</v>
          </cell>
          <cell r="E2621">
            <v>2521.6977000000002</v>
          </cell>
          <cell r="F2621">
            <v>2521.69</v>
          </cell>
        </row>
        <row r="2622">
          <cell r="A2622" t="str">
            <v>001.18.17180</v>
          </cell>
          <cell r="B2622" t="str">
            <v>Execução de fossa séptica conf. det. n. 3.80 x 1.90 x 1.80 m</v>
          </cell>
          <cell r="C2622" t="str">
            <v>UN</v>
          </cell>
          <cell r="D2622">
            <v>1</v>
          </cell>
          <cell r="E2622">
            <v>2708.9414000000002</v>
          </cell>
          <cell r="F2622">
            <v>2708.94</v>
          </cell>
        </row>
        <row r="2623">
          <cell r="A2623" t="str">
            <v>001.18.17200</v>
          </cell>
          <cell r="B2623" t="str">
            <v>Execução de fossa séptica conf. det. n. 4.00 x 2.00 x 1.80 m</v>
          </cell>
          <cell r="C2623" t="str">
            <v>UN</v>
          </cell>
          <cell r="D2623">
            <v>1</v>
          </cell>
          <cell r="E2623">
            <v>2926.1678999999999</v>
          </cell>
          <cell r="F2623">
            <v>2926.16</v>
          </cell>
        </row>
        <row r="2624">
          <cell r="A2624" t="str">
            <v>001.18.17220</v>
          </cell>
          <cell r="B2624" t="str">
            <v>Execução de sumidouro conf. det. n. 12 dop diâmetro 1.50 m e profundidade 1.50 m</v>
          </cell>
          <cell r="C2624" t="str">
            <v>UN</v>
          </cell>
          <cell r="D2624">
            <v>1</v>
          </cell>
          <cell r="E2624">
            <v>535.28309999999999</v>
          </cell>
          <cell r="F2624">
            <v>535.28</v>
          </cell>
        </row>
        <row r="2625">
          <cell r="A2625" t="str">
            <v>001.18.17240</v>
          </cell>
          <cell r="B2625" t="str">
            <v>Execução de sumidouro conf. det. n. 12 dop diâmetro 1.50 e prof. 2.00 m</v>
          </cell>
          <cell r="C2625" t="str">
            <v>UN</v>
          </cell>
          <cell r="D2625">
            <v>1</v>
          </cell>
          <cell r="E2625">
            <v>616.70659999999998</v>
          </cell>
          <cell r="F2625">
            <v>616.70000000000005</v>
          </cell>
        </row>
        <row r="2626">
          <cell r="A2626" t="str">
            <v>001.18.17260</v>
          </cell>
          <cell r="B2626" t="str">
            <v>Execução de sumidouro conf. det. n. 12 dop diâmetro 1.50 e prof. 3.00 m</v>
          </cell>
          <cell r="C2626" t="str">
            <v>UN</v>
          </cell>
          <cell r="D2626">
            <v>1</v>
          </cell>
          <cell r="E2626">
            <v>793.49300000000005</v>
          </cell>
          <cell r="F2626">
            <v>793.49</v>
          </cell>
        </row>
        <row r="2627">
          <cell r="A2627" t="str">
            <v>001.18.17280</v>
          </cell>
          <cell r="B2627" t="str">
            <v>Execução de sumidouro conf. det. n. 12 dop diâmetro 2.00 m e prof. 2.00 m</v>
          </cell>
          <cell r="C2627" t="str">
            <v>UN</v>
          </cell>
          <cell r="D2627">
            <v>1</v>
          </cell>
          <cell r="E2627">
            <v>911.30610000000001</v>
          </cell>
          <cell r="F2627">
            <v>911.3</v>
          </cell>
        </row>
        <row r="2628">
          <cell r="A2628" t="str">
            <v>001.18.17300</v>
          </cell>
          <cell r="B2628" t="str">
            <v>Execução de sumidouro conf. det. n. 12 dop diâmetro 2.00 m e prof. 3.00m</v>
          </cell>
          <cell r="C2628" t="str">
            <v>UN</v>
          </cell>
          <cell r="D2628">
            <v>1</v>
          </cell>
          <cell r="E2628">
            <v>1156.9050999999999</v>
          </cell>
          <cell r="F2628">
            <v>1156.9000000000001</v>
          </cell>
        </row>
        <row r="2629">
          <cell r="A2629" t="str">
            <v>001.18.17320</v>
          </cell>
          <cell r="B2629" t="str">
            <v>Execução de sumidouro conf. det. n. 12 dop diâmetro 2.00 e prof. 3.20 m</v>
          </cell>
          <cell r="C2629" t="str">
            <v>UN</v>
          </cell>
          <cell r="D2629">
            <v>1</v>
          </cell>
          <cell r="E2629">
            <v>1206.4373000000001</v>
          </cell>
          <cell r="F2629">
            <v>1206.43</v>
          </cell>
        </row>
        <row r="2630">
          <cell r="A2630" t="str">
            <v>001.18.17340</v>
          </cell>
          <cell r="B2630" t="str">
            <v>Execução de sumidouro conf. det. n. 12 dop diâmetro 2.00 m e prof. 4.15 m</v>
          </cell>
          <cell r="C2630" t="str">
            <v>UN</v>
          </cell>
          <cell r="D2630">
            <v>1</v>
          </cell>
          <cell r="E2630">
            <v>1440.0535</v>
          </cell>
          <cell r="F2630">
            <v>1440.05</v>
          </cell>
        </row>
        <row r="2631">
          <cell r="A2631" t="str">
            <v>001.18.17360</v>
          </cell>
          <cell r="B2631" t="str">
            <v>Execução de sumidouro conf. det. n. 12 dop diâmetro 2.00 m e prof. 4.50 m</v>
          </cell>
          <cell r="C2631" t="str">
            <v>UN</v>
          </cell>
          <cell r="D2631">
            <v>1</v>
          </cell>
          <cell r="E2631">
            <v>1526.3561</v>
          </cell>
          <cell r="F2631">
            <v>1526.35</v>
          </cell>
        </row>
        <row r="2632">
          <cell r="A2632" t="str">
            <v>001.18.17380</v>
          </cell>
          <cell r="B2632" t="str">
            <v>Execução de sumidouro conf. det. n. 12 dop diâmetro 3.00 m e prof. 3.30 m</v>
          </cell>
          <cell r="C2632" t="str">
            <v>UN</v>
          </cell>
          <cell r="D2632">
            <v>1</v>
          </cell>
          <cell r="E2632">
            <v>2184.3787000000002</v>
          </cell>
          <cell r="F2632">
            <v>2184.37</v>
          </cell>
        </row>
        <row r="2633">
          <cell r="A2633" t="str">
            <v>001.18.17400</v>
          </cell>
          <cell r="B2633" t="str">
            <v>Execução de filtro anaeróbico d = 2,20 m, conforme detalhe do dvop</v>
          </cell>
          <cell r="C2633" t="str">
            <v>UN</v>
          </cell>
          <cell r="D2633">
            <v>1</v>
          </cell>
          <cell r="E2633">
            <v>7371.6616999999997</v>
          </cell>
          <cell r="F2633">
            <v>7371.66</v>
          </cell>
        </row>
        <row r="2634">
          <cell r="A2634" t="str">
            <v>001.18.17420</v>
          </cell>
          <cell r="B2634" t="str">
            <v>Fornecimento e aplicação de brita nr. 4</v>
          </cell>
          <cell r="C2634" t="str">
            <v>M3</v>
          </cell>
          <cell r="D2634">
            <v>1</v>
          </cell>
          <cell r="E2634">
            <v>54.696800000000003</v>
          </cell>
          <cell r="F2634">
            <v>54.69</v>
          </cell>
        </row>
        <row r="2635">
          <cell r="A2635" t="str">
            <v>001.18.17440</v>
          </cell>
          <cell r="B2635" t="str">
            <v>Fornecimento e instalação de escada de marinheiro com 8 degraus</v>
          </cell>
          <cell r="C2635" t="str">
            <v>UN</v>
          </cell>
          <cell r="D2635">
            <v>1</v>
          </cell>
          <cell r="E2635">
            <v>57.917700000000004</v>
          </cell>
          <cell r="F2635">
            <v>57.91</v>
          </cell>
        </row>
        <row r="2636">
          <cell r="A2636" t="str">
            <v>001.18.17460</v>
          </cell>
          <cell r="B2636" t="str">
            <v>Fornecimento e instalação de bomba dosadora de cloro mod.10, v=2,05 l/h</v>
          </cell>
          <cell r="C2636" t="str">
            <v>UN</v>
          </cell>
          <cell r="D2636">
            <v>1</v>
          </cell>
          <cell r="E2636">
            <v>643.6694</v>
          </cell>
          <cell r="F2636">
            <v>643.66</v>
          </cell>
        </row>
        <row r="2637">
          <cell r="A2637" t="str">
            <v>001.18.17480</v>
          </cell>
          <cell r="B2637" t="str">
            <v>Fornecimento e instalação bomba dosadora de cloro mod. v - 1,5 com vazao maxima de 1,5 l/h de injetronic ou similar</v>
          </cell>
          <cell r="C2637" t="str">
            <v>UN</v>
          </cell>
          <cell r="D2637">
            <v>1</v>
          </cell>
          <cell r="E2637">
            <v>670.47329999999999</v>
          </cell>
          <cell r="F2637">
            <v>670.47</v>
          </cell>
        </row>
        <row r="2638">
          <cell r="A2638" t="str">
            <v>001.18.17500</v>
          </cell>
          <cell r="B2638" t="str">
            <v>Execução de caixa de alvenaria para abrigar bomba dosadora de cloro</v>
          </cell>
          <cell r="C2638" t="str">
            <v>UN</v>
          </cell>
          <cell r="D2638">
            <v>1</v>
          </cell>
          <cell r="E2638">
            <v>97.621799999999993</v>
          </cell>
          <cell r="F2638">
            <v>97.62</v>
          </cell>
        </row>
        <row r="2639">
          <cell r="A2639" t="str">
            <v>001.18.17520</v>
          </cell>
          <cell r="B2639" t="str">
            <v>Execução de vala de infiltração com seção trapezoidal (base menor=0,50 m, base maior = 1,00 m), contendo camadas de brita nº 04 (0,20 m e 0,30 m) areia grossa( 0,50 m) e aterro ( 0,50m), inclusive 2 (dois) tubos de pvc perfurados p/ dreno - 100 mm, conf</v>
          </cell>
          <cell r="C2639" t="str">
            <v>ML</v>
          </cell>
          <cell r="D2639">
            <v>1</v>
          </cell>
          <cell r="E2639">
            <v>65.308000000000007</v>
          </cell>
          <cell r="F2639">
            <v>65.3</v>
          </cell>
        </row>
        <row r="2640">
          <cell r="A2640" t="str">
            <v>001.18.17540</v>
          </cell>
          <cell r="B2640" t="str">
            <v>Fornecimento, assentamento e rejuntamento de tubos de concreto com armação simples 1000 mm</v>
          </cell>
          <cell r="C2640" t="str">
            <v>ML</v>
          </cell>
          <cell r="D2640">
            <v>1</v>
          </cell>
          <cell r="E2640">
            <v>153.1694</v>
          </cell>
          <cell r="F2640">
            <v>153.16</v>
          </cell>
        </row>
        <row r="2641">
          <cell r="A2641" t="str">
            <v>001.18.17560</v>
          </cell>
          <cell r="B2641" t="str">
            <v>Fornecimento, assentamento e rejuntamento de tubos de concreto com armação simples  800 mm</v>
          </cell>
          <cell r="C2641" t="str">
            <v>ML</v>
          </cell>
          <cell r="D2641">
            <v>1</v>
          </cell>
          <cell r="E2641">
            <v>111.8449</v>
          </cell>
          <cell r="F2641">
            <v>111.84</v>
          </cell>
        </row>
        <row r="2642">
          <cell r="A2642" t="str">
            <v>001.18.17580</v>
          </cell>
          <cell r="B2642" t="str">
            <v>Fornecimento, assentamento e rejuntamento de tubos de concreto com armação simples  600 mm</v>
          </cell>
          <cell r="C2642" t="str">
            <v>ML</v>
          </cell>
          <cell r="D2642">
            <v>1</v>
          </cell>
          <cell r="E2642">
            <v>84.959599999999995</v>
          </cell>
          <cell r="F2642">
            <v>84.95</v>
          </cell>
        </row>
        <row r="2643">
          <cell r="A2643" t="str">
            <v>001.18.17600</v>
          </cell>
          <cell r="B2643" t="str">
            <v>Fornecimento, assentamento e rejuntamento de tubos de concreto com armação simples  400 mm</v>
          </cell>
          <cell r="C2643" t="str">
            <v>ML</v>
          </cell>
          <cell r="D2643">
            <v>1</v>
          </cell>
          <cell r="E2643">
            <v>44.826799999999999</v>
          </cell>
          <cell r="F2643">
            <v>44.82</v>
          </cell>
        </row>
        <row r="2644">
          <cell r="A2644" t="str">
            <v>001.18.17620</v>
          </cell>
          <cell r="B2644" t="str">
            <v>Fornecimento, assentamento e rejuntamento de tubos de concreto com armação dupla 1000 mm</v>
          </cell>
          <cell r="C2644" t="str">
            <v>ML</v>
          </cell>
          <cell r="D2644">
            <v>1</v>
          </cell>
          <cell r="E2644">
            <v>188.1694</v>
          </cell>
          <cell r="F2644">
            <v>188.16</v>
          </cell>
        </row>
        <row r="2645">
          <cell r="A2645" t="str">
            <v>001.18.17640</v>
          </cell>
          <cell r="B2645" t="str">
            <v>Fornecimento, assentamento e rejuntamento de tubos de concreto com armação dupla  800 mm</v>
          </cell>
          <cell r="C2645" t="str">
            <v>ML</v>
          </cell>
          <cell r="D2645">
            <v>1</v>
          </cell>
          <cell r="E2645">
            <v>135.8449</v>
          </cell>
          <cell r="F2645">
            <v>135.84</v>
          </cell>
        </row>
        <row r="2646">
          <cell r="A2646" t="str">
            <v>001.18.17660</v>
          </cell>
          <cell r="B2646" t="str">
            <v>Fornecimento, assentamento e rejuntamento de tubos de concreto sem armação  600 mm</v>
          </cell>
          <cell r="C2646" t="str">
            <v>ML</v>
          </cell>
          <cell r="D2646">
            <v>1</v>
          </cell>
          <cell r="E2646">
            <v>66.193399999999997</v>
          </cell>
          <cell r="F2646">
            <v>66.19</v>
          </cell>
        </row>
        <row r="2647">
          <cell r="A2647" t="str">
            <v>001.18.17680</v>
          </cell>
          <cell r="B2647" t="str">
            <v>Fornecimento, assentamento e rejuntamento de tubos de concreto sem armação  500 mm</v>
          </cell>
          <cell r="C2647" t="str">
            <v>ML</v>
          </cell>
          <cell r="D2647">
            <v>1</v>
          </cell>
          <cell r="E2647">
            <v>48.988700000000001</v>
          </cell>
          <cell r="F2647">
            <v>48.98</v>
          </cell>
        </row>
        <row r="2648">
          <cell r="A2648" t="str">
            <v>001.18.17700</v>
          </cell>
          <cell r="B2648" t="str">
            <v>Fornecimento, assentamento e rejuntamento de tubos de concreto sem armação  400 mm</v>
          </cell>
          <cell r="C2648" t="str">
            <v>ML</v>
          </cell>
          <cell r="D2648">
            <v>1</v>
          </cell>
          <cell r="E2648">
            <v>34.826799999999999</v>
          </cell>
          <cell r="F2648">
            <v>34.82</v>
          </cell>
        </row>
        <row r="2649">
          <cell r="A2649" t="str">
            <v>001.18.17720</v>
          </cell>
          <cell r="B2649" t="str">
            <v>Fornecimento, assentamento e rejuntamento de tubos de concreto sem armação  350 mm</v>
          </cell>
          <cell r="C2649" t="str">
            <v>ML</v>
          </cell>
          <cell r="D2649">
            <v>1</v>
          </cell>
          <cell r="E2649">
            <v>26.326799999999999</v>
          </cell>
          <cell r="F2649">
            <v>26.32</v>
          </cell>
        </row>
        <row r="2650">
          <cell r="A2650" t="str">
            <v>001.18.17740</v>
          </cell>
          <cell r="B2650" t="str">
            <v>Fornecimento, assentamento e rejuntamento de tubos de concreto sem armação  300 mm</v>
          </cell>
          <cell r="C2650" t="str">
            <v>ML</v>
          </cell>
          <cell r="D2650">
            <v>1</v>
          </cell>
          <cell r="E2650">
            <v>21.933</v>
          </cell>
          <cell r="F2650">
            <v>21.93</v>
          </cell>
        </row>
        <row r="2651">
          <cell r="A2651" t="str">
            <v>001.18.17760</v>
          </cell>
          <cell r="B2651" t="str">
            <v>Fornecimento, assentamento e rejuntamento de tubos de concreto sem armação  250 mm</v>
          </cell>
          <cell r="C2651" t="str">
            <v>ML</v>
          </cell>
          <cell r="D2651">
            <v>1</v>
          </cell>
          <cell r="E2651">
            <v>20.933</v>
          </cell>
          <cell r="F2651">
            <v>20.93</v>
          </cell>
        </row>
        <row r="2652">
          <cell r="A2652" t="str">
            <v>001.18.17780</v>
          </cell>
          <cell r="B2652" t="str">
            <v>Fornecimento, assentamento e rejuntamento de tubos de concreto sem armação  200 mm</v>
          </cell>
          <cell r="C2652" t="str">
            <v>ML</v>
          </cell>
          <cell r="D2652">
            <v>1</v>
          </cell>
          <cell r="E2652">
            <v>16.712599999999998</v>
          </cell>
          <cell r="F2652">
            <v>16.71</v>
          </cell>
        </row>
        <row r="2653">
          <cell r="A2653" t="str">
            <v>001.18.17800</v>
          </cell>
          <cell r="B2653" t="str">
            <v>Fornecimento, assentamento e rejuntamento de tubos de concreto sem armação  150 mm</v>
          </cell>
          <cell r="C2653" t="str">
            <v>ML</v>
          </cell>
          <cell r="D2653">
            <v>1</v>
          </cell>
          <cell r="E2653">
            <v>14.7126</v>
          </cell>
          <cell r="F2653">
            <v>14.71</v>
          </cell>
        </row>
        <row r="2654">
          <cell r="A2654" t="str">
            <v>001.18.17820</v>
          </cell>
          <cell r="B2654" t="str">
            <v>Fornecimento, assentamento e rejuntamento de tubos de concreto sem armação  100 mm</v>
          </cell>
          <cell r="C2654" t="str">
            <v>ML</v>
          </cell>
          <cell r="D2654">
            <v>1</v>
          </cell>
          <cell r="E2654">
            <v>11.6639</v>
          </cell>
          <cell r="F2654">
            <v>11.66</v>
          </cell>
        </row>
        <row r="2655">
          <cell r="A2655" t="str">
            <v>001.18.17840</v>
          </cell>
          <cell r="B2655" t="str">
            <v>Fornecimento, assentamento e rejuntamento de tubo de concreto poroso mf 400 mm</v>
          </cell>
          <cell r="C2655" t="str">
            <v>ML</v>
          </cell>
          <cell r="D2655">
            <v>1</v>
          </cell>
          <cell r="E2655">
            <v>38.326799999999999</v>
          </cell>
          <cell r="F2655">
            <v>38.32</v>
          </cell>
        </row>
        <row r="2656">
          <cell r="A2656" t="str">
            <v>001.18.17860</v>
          </cell>
          <cell r="B2656" t="str">
            <v>Fornecimento, assentamento e rejuntamento de tubo de concreto poroso mf 350 mm</v>
          </cell>
          <cell r="C2656" t="str">
            <v>ML</v>
          </cell>
          <cell r="D2656">
            <v>1</v>
          </cell>
          <cell r="E2656">
            <v>28.326799999999999</v>
          </cell>
          <cell r="F2656">
            <v>28.32</v>
          </cell>
        </row>
        <row r="2657">
          <cell r="A2657" t="str">
            <v>001.18.17880</v>
          </cell>
          <cell r="B2657" t="str">
            <v>Fornecimento, assentamento e rejuntamento de tubo de concreto poroso mf 300 mm</v>
          </cell>
          <cell r="C2657" t="str">
            <v>ML</v>
          </cell>
          <cell r="D2657">
            <v>1</v>
          </cell>
          <cell r="E2657">
            <v>19.188300000000002</v>
          </cell>
          <cell r="F2657">
            <v>19.18</v>
          </cell>
        </row>
        <row r="2658">
          <cell r="A2658" t="str">
            <v>001.18.17900</v>
          </cell>
          <cell r="B2658" t="str">
            <v>Fornecimento, assentamento e rejuntamento de tubo de concreto poroso mf 250 mm</v>
          </cell>
          <cell r="C2658" t="str">
            <v>ML</v>
          </cell>
          <cell r="D2658">
            <v>1</v>
          </cell>
          <cell r="E2658">
            <v>22.433</v>
          </cell>
          <cell r="F2658">
            <v>22.43</v>
          </cell>
        </row>
        <row r="2659">
          <cell r="A2659" t="str">
            <v>001.18.17920</v>
          </cell>
          <cell r="B2659" t="str">
            <v>Fornecimento, assentamento e rejuntamento de tubo de concreto poroso mf 200 mm</v>
          </cell>
          <cell r="C2659" t="str">
            <v>ML</v>
          </cell>
          <cell r="D2659">
            <v>1</v>
          </cell>
          <cell r="E2659">
            <v>16.912600000000001</v>
          </cell>
          <cell r="F2659">
            <v>16.91</v>
          </cell>
        </row>
        <row r="2660">
          <cell r="A2660" t="str">
            <v>001.18.17940</v>
          </cell>
          <cell r="B2660" t="str">
            <v>Fornecimento, assentamento e rejuntamento de tubo de concreto poroso mf 150 mm</v>
          </cell>
          <cell r="C2660" t="str">
            <v>ML</v>
          </cell>
          <cell r="D2660">
            <v>1</v>
          </cell>
          <cell r="E2660">
            <v>16.912600000000001</v>
          </cell>
          <cell r="F2660">
            <v>16.91</v>
          </cell>
        </row>
        <row r="2661">
          <cell r="A2661" t="str">
            <v>001.18.17960</v>
          </cell>
          <cell r="B2661" t="str">
            <v>Fornecimento, assentamento e rejuntamento de tubo de concreto poroso mf 100 mm</v>
          </cell>
          <cell r="C2661" t="str">
            <v>ML</v>
          </cell>
          <cell r="D2661">
            <v>1</v>
          </cell>
          <cell r="E2661">
            <v>16.0639</v>
          </cell>
          <cell r="F2661">
            <v>16.059999999999999</v>
          </cell>
        </row>
        <row r="2662">
          <cell r="A2662" t="str">
            <v>001.18.17980</v>
          </cell>
          <cell r="B2662" t="str">
            <v>Fornecimento de camada filtrante de areia 0.30 m e pedra 0.60 m (seixo rolado) apiloado s/ escavação</v>
          </cell>
          <cell r="C2662" t="str">
            <v>ML</v>
          </cell>
          <cell r="D2662">
            <v>1</v>
          </cell>
          <cell r="E2662">
            <v>44.652200000000001</v>
          </cell>
          <cell r="F2662">
            <v>44.65</v>
          </cell>
        </row>
        <row r="2663">
          <cell r="A2663" t="str">
            <v>001.18.18000</v>
          </cell>
          <cell r="B2663" t="str">
            <v>Fornecimento de dreno em pedra (cascalho) seccao trapezoidal base maior 60 cm base menor 30 cm e altura 50 cm incl escavação</v>
          </cell>
          <cell r="C2663" t="str">
            <v>ML</v>
          </cell>
          <cell r="D2663">
            <v>1</v>
          </cell>
          <cell r="E2663">
            <v>7.6702000000000004</v>
          </cell>
          <cell r="F2663">
            <v>7.67</v>
          </cell>
        </row>
        <row r="2664">
          <cell r="A2664" t="str">
            <v>001.18.18020</v>
          </cell>
          <cell r="B2664" t="str">
            <v>Fornecimento de dreno com secao trapezoidal (base menor = 0,50m, base maior = 1,0m e altura de 1,50m), em camadas de brita nº 2 e 4 e areia grossa inclusive tubo de pvc perfurado d=1,50 mm, conf. det. do dvop</v>
          </cell>
          <cell r="C2664" t="str">
            <v>ML</v>
          </cell>
          <cell r="D2664">
            <v>1</v>
          </cell>
          <cell r="E2664">
            <v>73.835999999999999</v>
          </cell>
          <cell r="F2664">
            <v>73.83</v>
          </cell>
        </row>
        <row r="2665">
          <cell r="A2665" t="str">
            <v>001.18.18040</v>
          </cell>
          <cell r="B2665" t="str">
            <v>Escavacao mecânica de valas em material de 1º categoria</v>
          </cell>
          <cell r="C2665" t="str">
            <v>M3</v>
          </cell>
          <cell r="D2665">
            <v>1</v>
          </cell>
          <cell r="E2665">
            <v>2.44</v>
          </cell>
          <cell r="F2665">
            <v>2.44</v>
          </cell>
        </row>
        <row r="2666">
          <cell r="A2666" t="str">
            <v>001.18.18060</v>
          </cell>
          <cell r="B2666" t="str">
            <v>Reaterro e compactação mecânica de valas</v>
          </cell>
          <cell r="C2666" t="str">
            <v>M3</v>
          </cell>
          <cell r="D2666">
            <v>1</v>
          </cell>
          <cell r="E2666">
            <v>2.37</v>
          </cell>
          <cell r="F2666">
            <v>2.37</v>
          </cell>
        </row>
        <row r="2667">
          <cell r="A2667" t="str">
            <v>001.18.18080</v>
          </cell>
          <cell r="B2667" t="str">
            <v>Execução de poço de visita conf. det. do dop n.4 120x120x50 cm</v>
          </cell>
          <cell r="C2667" t="str">
            <v>UN</v>
          </cell>
          <cell r="D2667">
            <v>1</v>
          </cell>
          <cell r="E2667">
            <v>666.88250000000005</v>
          </cell>
          <cell r="F2667">
            <v>666.88</v>
          </cell>
        </row>
        <row r="2668">
          <cell r="A2668" t="str">
            <v>001.18.18100</v>
          </cell>
          <cell r="B2668" t="str">
            <v>Execução de poço de visita conf. det. do dop n.4 120x120x70 cm</v>
          </cell>
          <cell r="C2668" t="str">
            <v>UN</v>
          </cell>
          <cell r="D2668">
            <v>1</v>
          </cell>
          <cell r="E2668">
            <v>753.57719999999995</v>
          </cell>
          <cell r="F2668">
            <v>753.57</v>
          </cell>
        </row>
        <row r="2669">
          <cell r="A2669" t="str">
            <v>001.18.18120</v>
          </cell>
          <cell r="B2669" t="str">
            <v>Execução de poço de visita conf. det. do dop n.4 120x120x105 cm</v>
          </cell>
          <cell r="C2669" t="str">
            <v>UN</v>
          </cell>
          <cell r="D2669">
            <v>1</v>
          </cell>
          <cell r="E2669">
            <v>910.01900000000001</v>
          </cell>
          <cell r="F2669">
            <v>910.01</v>
          </cell>
        </row>
        <row r="2670">
          <cell r="A2670" t="str">
            <v>001.18.18140</v>
          </cell>
          <cell r="B2670" t="str">
            <v>Execução de poço de visita conf. det. do dop n.4 120x120x120 cm</v>
          </cell>
          <cell r="C2670" t="str">
            <v>UN</v>
          </cell>
          <cell r="D2670">
            <v>1</v>
          </cell>
          <cell r="E2670">
            <v>964.1268</v>
          </cell>
          <cell r="F2670">
            <v>964.12</v>
          </cell>
        </row>
        <row r="2671">
          <cell r="A2671" t="str">
            <v>001.18.18160</v>
          </cell>
          <cell r="B2671" t="str">
            <v>Execução de poço de visita conf. det. do dop n.4 120x120x140 cm</v>
          </cell>
          <cell r="C2671" t="str">
            <v>UN</v>
          </cell>
          <cell r="D2671">
            <v>1</v>
          </cell>
          <cell r="E2671">
            <v>1338.0420999999999</v>
          </cell>
          <cell r="F2671">
            <v>1338.04</v>
          </cell>
        </row>
        <row r="2672">
          <cell r="A2672" t="str">
            <v>001.18.18180</v>
          </cell>
          <cell r="B2672" t="str">
            <v>Execução de poço de visita conf. det. do dop n.4 120x120x190 cm</v>
          </cell>
          <cell r="C2672" t="str">
            <v>UN</v>
          </cell>
          <cell r="D2672">
            <v>1</v>
          </cell>
          <cell r="E2672">
            <v>1316.0499</v>
          </cell>
          <cell r="F2672">
            <v>1316.04</v>
          </cell>
        </row>
        <row r="2673">
          <cell r="A2673" t="str">
            <v>001.18.18200</v>
          </cell>
          <cell r="B2673" t="str">
            <v>Fornecimento e instalação de tubo leve de pvc rígido branco c/ ponta e bolsa lisa em barra 6 m diâmetro 450 mm</v>
          </cell>
          <cell r="C2673" t="str">
            <v>ML</v>
          </cell>
          <cell r="D2673">
            <v>1</v>
          </cell>
          <cell r="E2673">
            <v>82.278400000000005</v>
          </cell>
          <cell r="F2673">
            <v>82.27</v>
          </cell>
        </row>
        <row r="2674">
          <cell r="A2674" t="str">
            <v>001.18.18220</v>
          </cell>
          <cell r="B2674" t="str">
            <v>Fornecimento e instalação de tubo leve de pvc rígido branco c/ ponta e bolsa lisa em barra 6 m diâmetro 400 mm</v>
          </cell>
          <cell r="C2674" t="str">
            <v>ML</v>
          </cell>
          <cell r="D2674">
            <v>1</v>
          </cell>
          <cell r="E2674">
            <v>82.537999999999997</v>
          </cell>
          <cell r="F2674">
            <v>82.53</v>
          </cell>
        </row>
        <row r="2675">
          <cell r="A2675" t="str">
            <v>001.18.18240</v>
          </cell>
          <cell r="B2675" t="str">
            <v>Fornecimento e instalação de tubo leve de pvc rígido branco c/ ponta e bolsa lisa em barra 6 m diâmetro 300 mm</v>
          </cell>
          <cell r="C2675" t="str">
            <v>ML</v>
          </cell>
          <cell r="D2675">
            <v>1</v>
          </cell>
          <cell r="E2675">
            <v>55.057499999999997</v>
          </cell>
          <cell r="F2675">
            <v>55.05</v>
          </cell>
        </row>
        <row r="2676">
          <cell r="A2676" t="str">
            <v>001.18.18260</v>
          </cell>
          <cell r="B2676" t="str">
            <v>Fornecimento e instalaçao de tubo leve de pvc rígido branco c/ ponta e bolsa lisa em barra 6 m diâmetro 250 mm</v>
          </cell>
          <cell r="C2676" t="str">
            <v>ML</v>
          </cell>
          <cell r="D2676">
            <v>1</v>
          </cell>
          <cell r="E2676">
            <v>33.882899999999999</v>
          </cell>
          <cell r="F2676">
            <v>33.880000000000003</v>
          </cell>
        </row>
        <row r="2677">
          <cell r="A2677" t="str">
            <v>001.18.18280</v>
          </cell>
          <cell r="B2677" t="str">
            <v>Fornecimento e instalação de tubo leve de pvc rígido branco c/ ponta e bolsa lisa em barra 6 m diâmetro 200 mm</v>
          </cell>
          <cell r="C2677" t="str">
            <v>ML</v>
          </cell>
          <cell r="D2677">
            <v>1</v>
          </cell>
          <cell r="E2677">
            <v>23.3216</v>
          </cell>
          <cell r="F2677">
            <v>23.32</v>
          </cell>
        </row>
        <row r="2678">
          <cell r="A2678" t="str">
            <v>001.18.18300</v>
          </cell>
          <cell r="B2678" t="str">
            <v>Fornecimento e instalação de tubo leve de pvc rígido branco c/ ponta e bolsa lisa em barra 6 m diâmetro 150 mm</v>
          </cell>
          <cell r="C2678" t="str">
            <v>ML</v>
          </cell>
          <cell r="D2678">
            <v>1</v>
          </cell>
          <cell r="E2678">
            <v>19.729199999999999</v>
          </cell>
          <cell r="F2678">
            <v>19.72</v>
          </cell>
        </row>
        <row r="2679">
          <cell r="A2679" t="str">
            <v>001.18.18320</v>
          </cell>
          <cell r="B2679" t="str">
            <v>Fornecimento e instalação de tubo leve de pvc rígido branco c/ ponta e bolsa lisa em barra 6 m diâmetro 125 mm</v>
          </cell>
          <cell r="C2679" t="str">
            <v>ML</v>
          </cell>
          <cell r="D2679">
            <v>1</v>
          </cell>
          <cell r="E2679">
            <v>19.7224</v>
          </cell>
          <cell r="F2679">
            <v>19.72</v>
          </cell>
        </row>
        <row r="2680">
          <cell r="A2680" t="str">
            <v>001.18.18340</v>
          </cell>
          <cell r="B2680" t="str">
            <v>Fornecimento e Instalação de Calha condutor (redondo ou retangular) e rufo em chapa galvanizada n.26 corte 25 cm</v>
          </cell>
          <cell r="C2680" t="str">
            <v>ML</v>
          </cell>
          <cell r="D2680">
            <v>1</v>
          </cell>
          <cell r="E2680">
            <v>14.2499</v>
          </cell>
          <cell r="F2680">
            <v>14.24</v>
          </cell>
        </row>
        <row r="2681">
          <cell r="A2681" t="str">
            <v>001.18.18380</v>
          </cell>
          <cell r="B2681" t="str">
            <v>Fornecimento e Instalação de Calha condutor (redondo ou retangular) e rufo em chapa galvanizada n.26 corte 40 cm</v>
          </cell>
          <cell r="C2681" t="str">
            <v>ML</v>
          </cell>
          <cell r="D2681">
            <v>1</v>
          </cell>
          <cell r="E2681">
            <v>19.180700000000002</v>
          </cell>
          <cell r="F2681">
            <v>19.18</v>
          </cell>
        </row>
        <row r="2682">
          <cell r="A2682" t="str">
            <v>001.18.18420</v>
          </cell>
          <cell r="B2682" t="str">
            <v>Fornecimento e Instalação de Calha condutor (redondo ou retangular) e rufo em chapa n. 24 corte 25 cm</v>
          </cell>
          <cell r="C2682" t="str">
            <v>ML</v>
          </cell>
          <cell r="D2682">
            <v>1</v>
          </cell>
          <cell r="E2682">
            <v>15.558</v>
          </cell>
          <cell r="F2682">
            <v>15.55</v>
          </cell>
        </row>
        <row r="2683">
          <cell r="A2683" t="str">
            <v>001.18.18440</v>
          </cell>
          <cell r="B2683" t="str">
            <v>Fornecimento e Instalação de Calha condutor (redondo ou retangular) e rufo em chapa n. 24 corte 30 cm</v>
          </cell>
          <cell r="C2683" t="str">
            <v>ML</v>
          </cell>
          <cell r="D2683">
            <v>1</v>
          </cell>
          <cell r="E2683">
            <v>16.896999999999998</v>
          </cell>
          <cell r="F2683">
            <v>16.89</v>
          </cell>
        </row>
        <row r="2684">
          <cell r="A2684" t="str">
            <v>001.18.18460</v>
          </cell>
          <cell r="B2684" t="str">
            <v>Fornecimento e Instalação de Calha condutor (redondo ou retangular) e rufo em chapa n. 24 corte 40 cm</v>
          </cell>
          <cell r="C2684" t="str">
            <v>ML</v>
          </cell>
          <cell r="D2684">
            <v>1</v>
          </cell>
          <cell r="E2684">
            <v>18.022500000000001</v>
          </cell>
          <cell r="F2684">
            <v>18.02</v>
          </cell>
        </row>
        <row r="2685">
          <cell r="A2685" t="str">
            <v>001.18.18480</v>
          </cell>
          <cell r="B2685" t="str">
            <v>Fornecimento e Instalação de Calha condutor (redondo ou retangular) e rufo em chapa n. 24 corte 50 cm</v>
          </cell>
          <cell r="C2685" t="str">
            <v>ML</v>
          </cell>
          <cell r="D2685">
            <v>1</v>
          </cell>
          <cell r="E2685">
            <v>22.132200000000001</v>
          </cell>
          <cell r="F2685">
            <v>22.13</v>
          </cell>
        </row>
        <row r="2686">
          <cell r="A2686" t="str">
            <v>001.18.18500</v>
          </cell>
          <cell r="B2686" t="str">
            <v>Fornecimento e Instalação de Calha condutor (redondo ou retangular) e rufo em chapa n. 24 corte 120 cm</v>
          </cell>
          <cell r="C2686" t="str">
            <v>M</v>
          </cell>
          <cell r="D2686">
            <v>1</v>
          </cell>
          <cell r="E2686">
            <v>20.301300000000001</v>
          </cell>
          <cell r="F2686">
            <v>20.3</v>
          </cell>
        </row>
        <row r="2687">
          <cell r="A2687" t="str">
            <v>001.18.18520</v>
          </cell>
          <cell r="B2687" t="str">
            <v>Fornecimento e instalação de tubo de pvc rígido série r em barra de 6 m cor bege com ponta lisa diâm. 150 mm</v>
          </cell>
          <cell r="C2687" t="str">
            <v>ML</v>
          </cell>
          <cell r="D2687">
            <v>1</v>
          </cell>
          <cell r="E2687">
            <v>21.769500000000001</v>
          </cell>
          <cell r="F2687">
            <v>21.76</v>
          </cell>
        </row>
        <row r="2688">
          <cell r="A2688" t="str">
            <v>001.18.18540</v>
          </cell>
          <cell r="B2688" t="str">
            <v>Fornecimento e instalação de tubo de pvc rígido série r em barra de 6 m cor bege com ponta lisa diâm. 100 mm</v>
          </cell>
          <cell r="C2688" t="str">
            <v>ML</v>
          </cell>
          <cell r="D2688">
            <v>1</v>
          </cell>
          <cell r="E2688">
            <v>9.0772999999999993</v>
          </cell>
          <cell r="F2688">
            <v>9.07</v>
          </cell>
        </row>
        <row r="2689">
          <cell r="A2689" t="str">
            <v>001.18.18560</v>
          </cell>
          <cell r="B2689" t="str">
            <v>Fornecimento e instalação de tubo de pvc rígido série r em barra de 6 m cor bege com ponta lisa diâm. 75 mm</v>
          </cell>
          <cell r="C2689" t="str">
            <v>ML</v>
          </cell>
          <cell r="D2689">
            <v>1</v>
          </cell>
          <cell r="E2689">
            <v>7.9356999999999998</v>
          </cell>
          <cell r="F2689">
            <v>7.93</v>
          </cell>
        </row>
        <row r="2690">
          <cell r="A2690" t="str">
            <v>001.18.18580</v>
          </cell>
          <cell r="B2690" t="str">
            <v>Fornecimento e instalação de conexões de pvc p/ tubo série r curva curta 87º 30'  diâm.150 mm</v>
          </cell>
          <cell r="C2690" t="str">
            <v>UN</v>
          </cell>
          <cell r="D2690">
            <v>1</v>
          </cell>
          <cell r="E2690">
            <v>67.028400000000005</v>
          </cell>
          <cell r="F2690">
            <v>67.02</v>
          </cell>
        </row>
        <row r="2691">
          <cell r="A2691" t="str">
            <v>001.18.18600</v>
          </cell>
          <cell r="B2691" t="str">
            <v>Fornecimento e instalação de conexões de pvc p/ tubo série r curva curta 87º 30'  diâm.100 mm</v>
          </cell>
          <cell r="C2691" t="str">
            <v>UN</v>
          </cell>
          <cell r="D2691">
            <v>1</v>
          </cell>
          <cell r="E2691">
            <v>19.816400000000002</v>
          </cell>
          <cell r="F2691">
            <v>19.809999999999999</v>
          </cell>
        </row>
        <row r="2692">
          <cell r="A2692" t="str">
            <v>001.18.18620</v>
          </cell>
          <cell r="B2692" t="str">
            <v>Fornecimento e instalação de conexões de pvc p/ tubo série r curva curta 87º 30'  diâm. 75 mm</v>
          </cell>
          <cell r="C2692" t="str">
            <v>UN</v>
          </cell>
          <cell r="D2692">
            <v>1</v>
          </cell>
          <cell r="E2692">
            <v>13.4351</v>
          </cell>
          <cell r="F2692">
            <v>13.43</v>
          </cell>
        </row>
        <row r="2693">
          <cell r="A2693" t="str">
            <v>001.18.18640</v>
          </cell>
          <cell r="B2693" t="str">
            <v>Execução de caixa de passagem conf. det. n7 do dop 30 x 30 x 30 cm</v>
          </cell>
          <cell r="C2693" t="str">
            <v>UN</v>
          </cell>
          <cell r="D2693">
            <v>1</v>
          </cell>
          <cell r="E2693">
            <v>38.293300000000002</v>
          </cell>
          <cell r="F2693">
            <v>38.29</v>
          </cell>
        </row>
        <row r="2694">
          <cell r="A2694" t="str">
            <v>001.18.18660</v>
          </cell>
          <cell r="B2694" t="str">
            <v>Execução de caixa de passagem conf. det. n7 do dop 40 x 40 x 40 cm</v>
          </cell>
          <cell r="C2694" t="str">
            <v>UN</v>
          </cell>
          <cell r="D2694">
            <v>1</v>
          </cell>
          <cell r="E2694">
            <v>57.826900000000002</v>
          </cell>
          <cell r="F2694">
            <v>57.82</v>
          </cell>
        </row>
        <row r="2695">
          <cell r="A2695" t="str">
            <v>001.18.18680</v>
          </cell>
          <cell r="B2695" t="str">
            <v>Execução de caixa de passagem conf. det. n7 do dop 50 x 50 x 50 cm</v>
          </cell>
          <cell r="C2695" t="str">
            <v>UN</v>
          </cell>
          <cell r="D2695">
            <v>1</v>
          </cell>
          <cell r="E2695">
            <v>83.098500000000001</v>
          </cell>
          <cell r="F2695">
            <v>83.09</v>
          </cell>
        </row>
        <row r="2696">
          <cell r="A2696" t="str">
            <v>001.18.18700</v>
          </cell>
          <cell r="B2696" t="str">
            <v>Execução de caixa de passagem conf. det. n7 do dop 60 x 60 x 60 cm</v>
          </cell>
          <cell r="C2696" t="str">
            <v>UN</v>
          </cell>
          <cell r="D2696">
            <v>1</v>
          </cell>
          <cell r="E2696">
            <v>110.54170000000001</v>
          </cell>
          <cell r="F2696">
            <v>110.54</v>
          </cell>
        </row>
        <row r="2697">
          <cell r="A2697" t="str">
            <v>001.18.18720</v>
          </cell>
          <cell r="B2697" t="str">
            <v>Execução de caixa de passagem conf. det. n7 do dop 70 x 70 x 70 cm</v>
          </cell>
          <cell r="C2697" t="str">
            <v>UN</v>
          </cell>
          <cell r="D2697">
            <v>1</v>
          </cell>
          <cell r="E2697">
            <v>113.3698</v>
          </cell>
          <cell r="F2697">
            <v>113.36</v>
          </cell>
        </row>
        <row r="2698">
          <cell r="A2698" t="str">
            <v>001.18.18740</v>
          </cell>
          <cell r="B2698" t="str">
            <v>Execução de caixa de passagem conf. det. n7 do dop 80 x 80 x 80 cm</v>
          </cell>
          <cell r="C2698" t="str">
            <v>UN</v>
          </cell>
          <cell r="D2698">
            <v>1</v>
          </cell>
          <cell r="E2698">
            <v>144.0453</v>
          </cell>
          <cell r="F2698">
            <v>144.04</v>
          </cell>
        </row>
        <row r="2699">
          <cell r="A2699" t="str">
            <v>001.18.18760</v>
          </cell>
          <cell r="B2699" t="str">
            <v>Execução de caixa de passagem conf. det. n7 do dop 90 x 90 x 90 cm</v>
          </cell>
          <cell r="C2699" t="str">
            <v>UN</v>
          </cell>
          <cell r="D2699">
            <v>1</v>
          </cell>
          <cell r="E2699">
            <v>239.24590000000001</v>
          </cell>
          <cell r="F2699">
            <v>239.24</v>
          </cell>
        </row>
        <row r="2700">
          <cell r="A2700" t="str">
            <v>001.18.18780</v>
          </cell>
          <cell r="B2700" t="str">
            <v>Execução de caixa de passagem conf. det. n7 do dop 100 x 100 x 100 cm</v>
          </cell>
          <cell r="C2700" t="str">
            <v>UN</v>
          </cell>
          <cell r="D2700">
            <v>1</v>
          </cell>
          <cell r="E2700">
            <v>239.63319999999999</v>
          </cell>
          <cell r="F2700">
            <v>239.63</v>
          </cell>
        </row>
        <row r="2701">
          <cell r="A2701" t="str">
            <v>001.18.18800</v>
          </cell>
          <cell r="B2701" t="str">
            <v>Execução de caixa de passagem conf. det. n7 do dop 100 x 100 x 120 cm</v>
          </cell>
          <cell r="C2701" t="str">
            <v>UND</v>
          </cell>
          <cell r="D2701">
            <v>1</v>
          </cell>
          <cell r="E2701">
            <v>327.39640000000003</v>
          </cell>
          <cell r="F2701">
            <v>327.39</v>
          </cell>
        </row>
        <row r="2702">
          <cell r="A2702" t="str">
            <v>001.18.18820</v>
          </cell>
          <cell r="B2702" t="str">
            <v>Execução de caixa de passagem conf. det. n7 do dop 110 x 0.60 x 0.60 cm</v>
          </cell>
          <cell r="C2702" t="str">
            <v>UN</v>
          </cell>
          <cell r="D2702">
            <v>1</v>
          </cell>
          <cell r="E2702">
            <v>13.180199999999999</v>
          </cell>
          <cell r="F2702">
            <v>13.18</v>
          </cell>
        </row>
        <row r="2703">
          <cell r="A2703" t="str">
            <v>001.18.18840</v>
          </cell>
          <cell r="B2703" t="str">
            <v>Fornecimento e instalação de curva 90º de pvc rígido diâm. 100 mm</v>
          </cell>
          <cell r="C2703" t="str">
            <v>UN</v>
          </cell>
          <cell r="D2703">
            <v>1</v>
          </cell>
          <cell r="E2703">
            <v>21.766400000000001</v>
          </cell>
          <cell r="F2703">
            <v>21.76</v>
          </cell>
        </row>
        <row r="2704">
          <cell r="A2704" t="str">
            <v>001.18.18860</v>
          </cell>
          <cell r="B2704" t="str">
            <v>Fornecimento e instalação de curva 90º de pvc rígido diâm.  75 mm</v>
          </cell>
          <cell r="C2704" t="str">
            <v>UN</v>
          </cell>
          <cell r="D2704">
            <v>1</v>
          </cell>
          <cell r="E2704">
            <v>20.185099999999998</v>
          </cell>
          <cell r="F2704">
            <v>20.18</v>
          </cell>
        </row>
        <row r="2705">
          <cell r="A2705" t="str">
            <v>001.18.18880</v>
          </cell>
          <cell r="B2705" t="str">
            <v>Fornecimento e instalação de ralo seco vertical em ferro fundido diâm.100 mm</v>
          </cell>
          <cell r="C2705" t="str">
            <v>UN</v>
          </cell>
          <cell r="D2705">
            <v>1</v>
          </cell>
          <cell r="E2705">
            <v>12.5474</v>
          </cell>
          <cell r="F2705">
            <v>12.54</v>
          </cell>
        </row>
        <row r="2706">
          <cell r="A2706" t="str">
            <v>001.18.18900</v>
          </cell>
          <cell r="B2706" t="str">
            <v>Execução de caixa de areia dimensões 50 x 50 x 50 cm</v>
          </cell>
          <cell r="C2706" t="str">
            <v>UN</v>
          </cell>
          <cell r="D2706">
            <v>1</v>
          </cell>
          <cell r="E2706">
            <v>83.098500000000001</v>
          </cell>
          <cell r="F2706">
            <v>83.09</v>
          </cell>
        </row>
        <row r="2707">
          <cell r="A2707" t="str">
            <v>001.18.18920</v>
          </cell>
          <cell r="B2707" t="str">
            <v>Fornecimento e assentamento de grelha de ferro para caixa de passagem conf. det n.5 dop dim. 60 x 60 cm</v>
          </cell>
          <cell r="C2707" t="str">
            <v>UN</v>
          </cell>
          <cell r="D2707">
            <v>1</v>
          </cell>
          <cell r="E2707">
            <v>365.58199999999999</v>
          </cell>
          <cell r="F2707">
            <v>365.58</v>
          </cell>
        </row>
        <row r="2708">
          <cell r="A2708" t="str">
            <v>001.18.18940</v>
          </cell>
          <cell r="B2708" t="str">
            <v>Fornecimento e assentamento de grelha de ferro para caixa de passagem conf. det n.5 dop dim. 100 x 100 cm</v>
          </cell>
          <cell r="C2708" t="str">
            <v>UN</v>
          </cell>
          <cell r="D2708">
            <v>1</v>
          </cell>
          <cell r="E2708">
            <v>601.59860000000003</v>
          </cell>
          <cell r="F2708">
            <v>601.59</v>
          </cell>
        </row>
        <row r="2709">
          <cell r="A2709" t="str">
            <v>001.18.18960</v>
          </cell>
          <cell r="B2709" t="str">
            <v>Fornecimento e assentamento de grelha de ferro para caixa de passagem conf. det. n.5a dop. dim. 60 x 60 cm</v>
          </cell>
          <cell r="C2709" t="str">
            <v>UN</v>
          </cell>
          <cell r="D2709">
            <v>1</v>
          </cell>
          <cell r="E2709">
            <v>230.58199999999999</v>
          </cell>
          <cell r="F2709">
            <v>230.58</v>
          </cell>
        </row>
        <row r="2710">
          <cell r="A2710" t="str">
            <v>001.18.18980</v>
          </cell>
          <cell r="B2710" t="str">
            <v>Fornecimento e assentamento de grelha de ferro para caixa de passagem conf. det. n.5a dop. dim. 100 x 100 cm</v>
          </cell>
          <cell r="C2710" t="str">
            <v>UN</v>
          </cell>
          <cell r="D2710">
            <v>1</v>
          </cell>
          <cell r="E2710">
            <v>381.09859999999998</v>
          </cell>
          <cell r="F2710">
            <v>381.09</v>
          </cell>
        </row>
        <row r="2711">
          <cell r="A2711" t="str">
            <v>001.18.19000</v>
          </cell>
          <cell r="B2711" t="str">
            <v>Fornecimento e assentamento de grelha de ferro para canaleta conf. det. n.6 dop largura 0.56 m</v>
          </cell>
          <cell r="C2711" t="str">
            <v>ML</v>
          </cell>
          <cell r="D2711">
            <v>1</v>
          </cell>
          <cell r="E2711">
            <v>139.77850000000001</v>
          </cell>
          <cell r="F2711">
            <v>139.77000000000001</v>
          </cell>
        </row>
        <row r="2712">
          <cell r="A2712" t="str">
            <v>001.18.19020</v>
          </cell>
          <cell r="B2712" t="str">
            <v>Execução de canaleta para talude em concreto simples traço 1:4:8 com 8 cm espessura conf. det. n.32 e 33</v>
          </cell>
          <cell r="C2712" t="str">
            <v>ML</v>
          </cell>
          <cell r="D2712">
            <v>1</v>
          </cell>
          <cell r="E2712">
            <v>26.660699999999999</v>
          </cell>
          <cell r="F2712">
            <v>26.66</v>
          </cell>
        </row>
        <row r="2713">
          <cell r="A2713" t="str">
            <v>001.18.19040</v>
          </cell>
          <cell r="B2713" t="str">
            <v>Execução de canaleta de tijolo maciço 1/2 vez l=0,30 m inclusive grelha de ferro</v>
          </cell>
          <cell r="C2713" t="str">
            <v>ML</v>
          </cell>
          <cell r="D2713">
            <v>1</v>
          </cell>
          <cell r="E2713">
            <v>72.394800000000004</v>
          </cell>
          <cell r="F2713">
            <v>72.39</v>
          </cell>
        </row>
        <row r="2714">
          <cell r="A2714" t="str">
            <v>001.18.19060</v>
          </cell>
          <cell r="B2714" t="str">
            <v>Fornecimento e instalação de extintor de incêndio tipo manual com suporte de parede, água pressurizada 10 litros</v>
          </cell>
          <cell r="C2714" t="str">
            <v>UN</v>
          </cell>
          <cell r="D2714">
            <v>1</v>
          </cell>
          <cell r="E2714">
            <v>53</v>
          </cell>
          <cell r="F2714">
            <v>53</v>
          </cell>
        </row>
        <row r="2715">
          <cell r="A2715" t="str">
            <v>001.18.19080</v>
          </cell>
          <cell r="B2715" t="str">
            <v>Fornecimento e instalação de extintor de incêndio tipo manual com suporte de parede, co2 - gas carbonico 6 kg</v>
          </cell>
          <cell r="C2715" t="str">
            <v>UN</v>
          </cell>
          <cell r="D2715">
            <v>1</v>
          </cell>
          <cell r="E2715">
            <v>178</v>
          </cell>
          <cell r="F2715">
            <v>178</v>
          </cell>
        </row>
        <row r="2716">
          <cell r="A2716" t="str">
            <v>001.18.19100</v>
          </cell>
          <cell r="B2716" t="str">
            <v>Fornecimento e instalação de extintor de incêndio tipo manual com suporte de parede, pó químico seco 4 kg</v>
          </cell>
          <cell r="C2716" t="str">
            <v>UN</v>
          </cell>
          <cell r="D2716">
            <v>1</v>
          </cell>
          <cell r="E2716">
            <v>55</v>
          </cell>
          <cell r="F2716">
            <v>55</v>
          </cell>
        </row>
        <row r="2717">
          <cell r="A2717" t="str">
            <v>001.18.19120</v>
          </cell>
          <cell r="B2717" t="str">
            <v>Fornecimento e instalação de tubo de aço galvanizado - classe média - tipo manesmann diâm. 63 mm</v>
          </cell>
          <cell r="C2717" t="str">
            <v>M</v>
          </cell>
          <cell r="D2717">
            <v>1</v>
          </cell>
          <cell r="E2717">
            <v>36.841999999999999</v>
          </cell>
          <cell r="F2717">
            <v>36.840000000000003</v>
          </cell>
        </row>
        <row r="2718">
          <cell r="A2718" t="str">
            <v>001.18.19140</v>
          </cell>
          <cell r="B2718" t="str">
            <v>Fornecimento e instalação de tubo de aço galvanizado - classe média - tipo manesmann diâm. 75 mm</v>
          </cell>
          <cell r="C2718" t="str">
            <v>M</v>
          </cell>
          <cell r="D2718">
            <v>1</v>
          </cell>
          <cell r="E2718">
            <v>41.195300000000003</v>
          </cell>
          <cell r="F2718">
            <v>41.19</v>
          </cell>
        </row>
        <row r="2719">
          <cell r="A2719" t="str">
            <v>001.18.19160</v>
          </cell>
          <cell r="B2719" t="str">
            <v>Fornecimento e instalação de luva c/ rosca - classe 10 - tipo tupyou similar diâm. 63 mm</v>
          </cell>
          <cell r="C2719" t="str">
            <v>UN</v>
          </cell>
          <cell r="D2719">
            <v>1</v>
          </cell>
          <cell r="E2719">
            <v>19.082899999999999</v>
          </cell>
          <cell r="F2719">
            <v>19.079999999999998</v>
          </cell>
        </row>
        <row r="2720">
          <cell r="A2720" t="str">
            <v>001.18.19180</v>
          </cell>
          <cell r="B2720" t="str">
            <v>Fornecimento e instalação de luva c/ rosca - classe 10 - tipo tupyou similar diâm. 75 mm</v>
          </cell>
          <cell r="C2720" t="str">
            <v>UN</v>
          </cell>
          <cell r="D2720">
            <v>1</v>
          </cell>
          <cell r="E2720">
            <v>26.994499999999999</v>
          </cell>
          <cell r="F2720">
            <v>26.99</v>
          </cell>
        </row>
        <row r="2721">
          <cell r="A2721" t="str">
            <v>001.18.19200</v>
          </cell>
          <cell r="B2721" t="str">
            <v>Fornecimento e instalação de joelho 90º aço galvanizado - tupy ou similar diâm. 63 mm</v>
          </cell>
          <cell r="C2721" t="str">
            <v>UN</v>
          </cell>
          <cell r="D2721">
            <v>1</v>
          </cell>
          <cell r="E2721">
            <v>30.532900000000001</v>
          </cell>
          <cell r="F2721">
            <v>30.53</v>
          </cell>
        </row>
        <row r="2722">
          <cell r="A2722" t="str">
            <v>001.18.19220</v>
          </cell>
          <cell r="B2722" t="str">
            <v>Fornecimento e instalação de joelho 90º aço galvanizado - tupy ou similar diâm. 75 mm</v>
          </cell>
          <cell r="C2722" t="str">
            <v>UN</v>
          </cell>
          <cell r="D2722">
            <v>1</v>
          </cell>
          <cell r="E2722">
            <v>34.044499999999999</v>
          </cell>
          <cell r="F2722">
            <v>34.04</v>
          </cell>
        </row>
        <row r="2723">
          <cell r="A2723" t="str">
            <v>001.18.19240</v>
          </cell>
          <cell r="B2723" t="str">
            <v>Fornecimento e instalação de tee aço galvanizado - tupyou similar diâm. 63 mm</v>
          </cell>
          <cell r="C2723" t="str">
            <v>UN</v>
          </cell>
          <cell r="D2723">
            <v>1</v>
          </cell>
          <cell r="E2723">
            <v>30.5945</v>
          </cell>
          <cell r="F2723">
            <v>30.59</v>
          </cell>
        </row>
        <row r="2724">
          <cell r="A2724" t="str">
            <v>001.18.19260</v>
          </cell>
          <cell r="B2724" t="str">
            <v>Fornecimento e instalação de flanges aço galvanizado - tupy ou similar diâm. 75 mm</v>
          </cell>
          <cell r="C2724" t="str">
            <v>UN</v>
          </cell>
          <cell r="D2724">
            <v>1</v>
          </cell>
          <cell r="E2724">
            <v>24.564499999999999</v>
          </cell>
          <cell r="F2724">
            <v>24.56</v>
          </cell>
        </row>
        <row r="2725">
          <cell r="A2725" t="str">
            <v>001.18.19280</v>
          </cell>
          <cell r="B2725" t="str">
            <v>Fornecimento e instalação de niple duplo de aço galvanizado - tupy ou similar diâm. 63 mm</v>
          </cell>
          <cell r="C2725" t="str">
            <v>UN</v>
          </cell>
          <cell r="D2725">
            <v>1</v>
          </cell>
          <cell r="E2725">
            <v>14.5329</v>
          </cell>
          <cell r="F2725">
            <v>14.53</v>
          </cell>
        </row>
        <row r="2726">
          <cell r="A2726" t="str">
            <v>001.18.19300</v>
          </cell>
          <cell r="B2726" t="str">
            <v>Fornecimento e instalação de niple duplo de aço galvanizado - tupy ou similar diâm. 75 mm</v>
          </cell>
          <cell r="C2726" t="str">
            <v>UN</v>
          </cell>
          <cell r="D2726">
            <v>1</v>
          </cell>
          <cell r="E2726">
            <v>20.394500000000001</v>
          </cell>
          <cell r="F2726">
            <v>20.39</v>
          </cell>
        </row>
        <row r="2727">
          <cell r="A2727" t="str">
            <v>001.18.19320</v>
          </cell>
          <cell r="B2727" t="str">
            <v>Fornecimento e instalação de luva de união c/ assento em bronze - tupy ou similar diâm. 63 mm</v>
          </cell>
          <cell r="C2727" t="str">
            <v>UN</v>
          </cell>
          <cell r="D2727">
            <v>1</v>
          </cell>
          <cell r="E2727">
            <v>38.044499999999999</v>
          </cell>
          <cell r="F2727">
            <v>38.04</v>
          </cell>
        </row>
        <row r="2728">
          <cell r="A2728" t="str">
            <v>001.18.19340</v>
          </cell>
          <cell r="B2728" t="str">
            <v>Fornecimento e instalação de luva de união c/ assento em bronze - tupy ou similar diâm. 75 mm</v>
          </cell>
          <cell r="C2728" t="str">
            <v>UN</v>
          </cell>
          <cell r="D2728">
            <v>1</v>
          </cell>
          <cell r="E2728">
            <v>47.106400000000001</v>
          </cell>
          <cell r="F2728">
            <v>47.1</v>
          </cell>
        </row>
        <row r="2729">
          <cell r="A2729" t="str">
            <v>001.18.19360</v>
          </cell>
          <cell r="B2729" t="str">
            <v>Fornecimento e instalação de registro de gaveta em bronze - acabamento bruto - niágara  ou similar diâm.63 mm</v>
          </cell>
          <cell r="C2729" t="str">
            <v>UN</v>
          </cell>
          <cell r="D2729">
            <v>1</v>
          </cell>
          <cell r="E2729">
            <v>93.832099999999997</v>
          </cell>
          <cell r="F2729">
            <v>93.83</v>
          </cell>
        </row>
        <row r="2730">
          <cell r="A2730" t="str">
            <v>001.18.19380</v>
          </cell>
          <cell r="B2730" t="str">
            <v>Fornecimento e instalação de registro de gaveta em bronze - acabamento bruto - niágara  ou similar diâm.75 mm</v>
          </cell>
          <cell r="C2730" t="str">
            <v>UN</v>
          </cell>
          <cell r="D2730">
            <v>1</v>
          </cell>
          <cell r="E2730">
            <v>147.52789999999999</v>
          </cell>
          <cell r="F2730">
            <v>147.52000000000001</v>
          </cell>
        </row>
      </sheetData>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Escopo"/>
      <sheetName val="Planejamento Incial"/>
      <sheetName val="Configuração"/>
      <sheetName val="Balanço Equipes"/>
      <sheetName val="Balanço Equipes (2)"/>
      <sheetName val="Custos"/>
      <sheetName val="Custos (2)"/>
      <sheetName val="Planilha"/>
      <sheetName val="Materiais"/>
      <sheetName val="Plan1"/>
      <sheetName val="PSD_PLANEJAMENTO R04"/>
    </sheetNames>
    <sheetDataSet>
      <sheetData sheetId="0" refreshError="1"/>
      <sheetData sheetId="1" refreshError="1"/>
      <sheetData sheetId="2">
        <row r="2">
          <cell r="D2">
            <v>0.25</v>
          </cell>
        </row>
      </sheetData>
      <sheetData sheetId="3">
        <row r="5">
          <cell r="B5" t="str">
            <v>Instalação e Montagem 1</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bilite as Macros do Arquivo"/>
      <sheetName val="Consórcio"/>
      <sheetName val="DESONERAÇÃO - FL.01AA"/>
      <sheetName val="CAPA - FL.01"/>
      <sheetName val="FATURAMENTO DIRETO - FL.01A"/>
      <sheetName val="VENDA - P&amp;G - FL.01"/>
      <sheetName val="MATRIZ DE RISCO - FL.01B"/>
      <sheetName val="CALCULOS E PREMISSAS - FL.01C"/>
      <sheetName val="PREMISSAS - FECHAMENTO - FL.01D"/>
      <sheetName val="SEGUROS - FL.01E"/>
      <sheetName val="ADM. OBRA - FL.02"/>
      <sheetName val="EQUIPAMENTOS - FL.03"/>
      <sheetName val="EQUIPAMENTOS - ANEXO - FL.04 "/>
      <sheetName val="CANTEIRO E SER. GERAIS  - FL.05"/>
      <sheetName val="CANTEIRO SER. GERAIS  - FL.05A"/>
      <sheetName val="CANT. SER. GER. - ANEXO - FL.06"/>
      <sheetName val="CANT. SER. GER. - ENRG. - FL.07"/>
      <sheetName val="DISTRIBUIÇÃO DE CUSTOS - FL.08"/>
      <sheetName val="Modelo de BDI - FL.09"/>
      <sheetName val="VALOR AGREGADO - H. EXTRA FL.10"/>
      <sheetName val="TRANSPORTE - REFEIÇÕES - FL.11"/>
      <sheetName val="EPI - CD  - FL.12"/>
      <sheetName val="EXAMES MÉDICO-MOB.ALOJ.-FL.13"/>
      <sheetName val="CUSTO SALÁRIOS - FL.14"/>
      <sheetName val="Parâmetros do Fluxo - FL.15"/>
      <sheetName val="Fluxo de Caixa"/>
      <sheetName val="LCA_Ajuste_Dolar"/>
      <sheetName val="Fluxo de Caixa TIR"/>
      <sheetName val="Tabela - Fluxo de Caixa"/>
      <sheetName val="Tabela H.H."/>
      <sheetName val="Tabelas"/>
      <sheetName val="LCA_Basico"/>
      <sheetName val="LCA_Adverso"/>
      <sheetName val="LCA_Ajuste_Final_Basico"/>
      <sheetName val="LCA_Ajuste_Final_Adverso"/>
      <sheetName val="ApoioFolha2"/>
      <sheetName val="LCA x FGV"/>
      <sheetName val="PSo - FL.16"/>
    </sheetNames>
    <sheetDataSet>
      <sheetData sheetId="0"/>
      <sheetData sheetId="1"/>
      <sheetData sheetId="2"/>
      <sheetData sheetId="3">
        <row r="30">
          <cell r="U30">
            <v>30</v>
          </cell>
        </row>
        <row r="38">
          <cell r="A38" t="str">
            <v>N</v>
          </cell>
          <cell r="E38">
            <v>2.6301541666666668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0">
          <cell r="V10">
            <v>26460</v>
          </cell>
        </row>
      </sheetData>
      <sheetData sheetId="20"/>
      <sheetData sheetId="21"/>
      <sheetData sheetId="22"/>
      <sheetData sheetId="23"/>
      <sheetData sheetId="24"/>
      <sheetData sheetId="25"/>
      <sheetData sheetId="26"/>
      <sheetData sheetId="27"/>
      <sheetData sheetId="28"/>
      <sheetData sheetId="29"/>
      <sheetData sheetId="30">
        <row r="2">
          <cell r="JC2">
            <v>2.5000000000000001E-2</v>
          </cell>
        </row>
      </sheetData>
      <sheetData sheetId="31"/>
      <sheetData sheetId="32"/>
      <sheetData sheetId="33"/>
      <sheetData sheetId="34"/>
      <sheetData sheetId="35"/>
      <sheetData sheetId="36"/>
      <sheetData sheetId="3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bilite as Macros do Arquivo"/>
      <sheetName val="Consórcio"/>
      <sheetName val="CAPA - FL.01"/>
      <sheetName val="FATURAMENTO DIRETO - FL.01A"/>
      <sheetName val="MATRIZ DE RISCO - FL.01B"/>
      <sheetName val="CALCULOS E PREMISSAS - FL.01C"/>
      <sheetName val="PREMISSAS - FECHAMENTO - FL.01D"/>
      <sheetName val="SEGUROS - FL.01E"/>
      <sheetName val="ADM. OBRA - FL.02"/>
      <sheetName val="EQUIPAMENTOS - FL.03"/>
      <sheetName val="EQUIPAMENTOS - ANEXO - FL.04 "/>
      <sheetName val="CANTEIRO E SER. GERAIS  - FL.05"/>
      <sheetName val="CANTEIRO SER. GERAIS  - FL.05A"/>
      <sheetName val="CANT. SER. GER. - ANEXO - FL.06"/>
      <sheetName val="CANT. SER. GER. - ENRG. - FL.07"/>
      <sheetName val="DISTRIBUIÇÃO DE CUSTOS - FL.08"/>
      <sheetName val="Modelo de BDI - FL.09"/>
      <sheetName val="VALOR AGREGADO - H. EXTRA FL.10"/>
      <sheetName val="TRANSPORTE - REFEIÇÕES - FL.11"/>
      <sheetName val="EPI - CD  - FL.12"/>
      <sheetName val="EXAMES MÉDICO - MOB.ALOJ.-FL.13"/>
      <sheetName val="CUSTO SALÁRIOS - FL.14"/>
      <sheetName val="Parâmetros do Fluxo - FL.15"/>
      <sheetName val="Fluxo de Caixa"/>
      <sheetName val="Fluxo de Caixa TIR"/>
      <sheetName val="Tabela - Fluxo de Caixa"/>
      <sheetName val="Tabelas"/>
      <sheetName val="Tabela H.H."/>
      <sheetName val="LCA_Basico"/>
      <sheetName val="LCA_Adverso"/>
      <sheetName val="LCA_Ajuste_Dolar"/>
      <sheetName val="LCA_Ajuste_Final_Basico"/>
      <sheetName val="LCA_Ajuste_Final_Adverso"/>
      <sheetName val="ApoioFolha2"/>
      <sheetName val="LCA x FGV"/>
      <sheetName val="PSo - FL.16"/>
    </sheetNames>
    <sheetDataSet>
      <sheetData sheetId="0"/>
      <sheetData sheetId="1"/>
      <sheetData sheetId="2">
        <row r="4">
          <cell r="F4" t="str">
            <v>INTERNACIONAL</v>
          </cell>
        </row>
        <row r="26">
          <cell r="E26">
            <v>41365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D1CC8-8208-4280-B3C1-FB73098D3301}">
  <sheetPr codeName="Planilha1">
    <tabColor rgb="FF009999"/>
    <outlinePr summaryBelow="0" summaryRight="0"/>
  </sheetPr>
  <dimension ref="A1:L32"/>
  <sheetViews>
    <sheetView showGridLines="0" zoomScaleNormal="100" workbookViewId="0">
      <pane xSplit="1" ySplit="2" topLeftCell="B3" activePane="bottomRight" state="frozen"/>
      <selection activeCell="H35" sqref="H35"/>
      <selection pane="topRight" activeCell="H35" sqref="H35"/>
      <selection pane="bottomLeft" activeCell="H35" sqref="H35"/>
      <selection pane="bottomRight" activeCell="D16" sqref="D16"/>
    </sheetView>
  </sheetViews>
  <sheetFormatPr defaultColWidth="9.140625" defaultRowHeight="15.75" x14ac:dyDescent="0.25"/>
  <cols>
    <col min="1" max="1" width="56.7109375" style="20" customWidth="1"/>
    <col min="2" max="2" width="19.85546875" style="18" customWidth="1"/>
    <col min="3" max="11" width="18.42578125" style="18" customWidth="1"/>
    <col min="12" max="12" width="13.28515625" style="18" customWidth="1"/>
    <col min="13" max="16384" width="9.140625" style="18"/>
  </cols>
  <sheetData>
    <row r="1" spans="1:12" s="25" customFormat="1" ht="9" customHeight="1" x14ac:dyDescent="0.25">
      <c r="A1" s="27"/>
    </row>
    <row r="2" spans="1:12" ht="30" customHeight="1" x14ac:dyDescent="0.25">
      <c r="A2" s="31" t="s">
        <v>35</v>
      </c>
      <c r="B2" s="30">
        <v>2025</v>
      </c>
      <c r="C2" s="30">
        <f t="shared" ref="C2:K2" si="0">B2+1</f>
        <v>2026</v>
      </c>
      <c r="D2" s="30">
        <f t="shared" si="0"/>
        <v>2027</v>
      </c>
      <c r="E2" s="30">
        <f t="shared" si="0"/>
        <v>2028</v>
      </c>
      <c r="F2" s="30">
        <f t="shared" si="0"/>
        <v>2029</v>
      </c>
      <c r="G2" s="30">
        <f t="shared" si="0"/>
        <v>2030</v>
      </c>
      <c r="H2" s="30">
        <f t="shared" si="0"/>
        <v>2031</v>
      </c>
      <c r="I2" s="30">
        <f t="shared" si="0"/>
        <v>2032</v>
      </c>
      <c r="J2" s="30">
        <f t="shared" si="0"/>
        <v>2033</v>
      </c>
      <c r="K2" s="30">
        <f t="shared" si="0"/>
        <v>2034</v>
      </c>
    </row>
    <row r="3" spans="1:12" s="28" customFormat="1" ht="21" customHeight="1" x14ac:dyDescent="0.25">
      <c r="A3" s="22" t="s">
        <v>34</v>
      </c>
      <c r="B3" s="21"/>
      <c r="C3" s="21"/>
      <c r="D3" s="21"/>
      <c r="E3" s="21"/>
      <c r="F3" s="21"/>
      <c r="G3" s="21"/>
      <c r="H3" s="21"/>
      <c r="I3" s="21"/>
      <c r="J3" s="21"/>
      <c r="K3" s="21"/>
    </row>
    <row r="4" spans="1:12" ht="21" customHeight="1" x14ac:dyDescent="0.25">
      <c r="A4" s="29" t="s">
        <v>33</v>
      </c>
      <c r="B4" s="141">
        <f>DRE!E31</f>
        <v>-2187744.3562559998</v>
      </c>
      <c r="C4" s="141">
        <f>DRE!F31</f>
        <v>1198733.8932645023</v>
      </c>
      <c r="D4" s="141">
        <f>DRE!G31</f>
        <v>1536826.0275149979</v>
      </c>
      <c r="E4" s="141">
        <f>DRE!H31</f>
        <v>1536826.0275149979</v>
      </c>
      <c r="F4" s="141">
        <f>DRE!I31</f>
        <v>1536826.0275149979</v>
      </c>
      <c r="G4" s="141">
        <f>DRE!J31</f>
        <v>1891395.8831313597</v>
      </c>
      <c r="H4" s="141">
        <f>DRE!K31</f>
        <v>1866144.0323609095</v>
      </c>
      <c r="I4" s="141">
        <f>DRE!L31</f>
        <v>1866144.0323609095</v>
      </c>
      <c r="J4" s="141">
        <f>DRE!M31</f>
        <v>1866144.0323609095</v>
      </c>
      <c r="K4" s="141">
        <f>DRE!N31</f>
        <v>1866144.0323609104</v>
      </c>
      <c r="L4" s="25"/>
    </row>
    <row r="5" spans="1:12" ht="21" customHeight="1" x14ac:dyDescent="0.25">
      <c r="A5" s="29" t="s">
        <v>32</v>
      </c>
      <c r="B5" s="141">
        <f>DRE!E33</f>
        <v>-72753.786697083706</v>
      </c>
      <c r="C5" s="141">
        <f>DRE!F33</f>
        <v>-261705.69959500333</v>
      </c>
      <c r="D5" s="141">
        <f>DRE!G33</f>
        <v>-341764.59454856999</v>
      </c>
      <c r="E5" s="141">
        <f>DRE!H33</f>
        <v>-341764.59454856999</v>
      </c>
      <c r="F5" s="141">
        <f>DRE!I33</f>
        <v>-341764.59454856999</v>
      </c>
      <c r="G5" s="141">
        <f>DRE!J33</f>
        <v>-426152.22018526401</v>
      </c>
      <c r="H5" s="141">
        <f>DRE!K33</f>
        <v>-573364.1047905538</v>
      </c>
      <c r="I5" s="141">
        <f>DRE!L33</f>
        <v>-610488.97100270947</v>
      </c>
      <c r="J5" s="141">
        <f>DRE!M33</f>
        <v>-610488.97100270947</v>
      </c>
      <c r="K5" s="141">
        <f>DRE!N33</f>
        <v>-610488.97100271005</v>
      </c>
      <c r="L5" s="25"/>
    </row>
    <row r="6" spans="1:12" ht="21" customHeight="1" x14ac:dyDescent="0.25">
      <c r="A6" s="29" t="s">
        <v>31</v>
      </c>
      <c r="B6" s="141">
        <f>-DRE!E24</f>
        <v>1986850</v>
      </c>
      <c r="C6" s="141">
        <f>-DRE!F24</f>
        <v>2451599.9999999995</v>
      </c>
      <c r="D6" s="141">
        <f>-DRE!G24</f>
        <v>2451599.9999999995</v>
      </c>
      <c r="E6" s="141">
        <f>-DRE!H24</f>
        <v>2451599.9999999995</v>
      </c>
      <c r="F6" s="141">
        <f>-DRE!I24</f>
        <v>2451599.9999999995</v>
      </c>
      <c r="G6" s="141">
        <f>-DRE!J24</f>
        <v>2060889.4152987753</v>
      </c>
      <c r="H6" s="141">
        <f>-DRE!K24</f>
        <v>2088715.1461753051</v>
      </c>
      <c r="I6" s="141">
        <f>-DRE!L24</f>
        <v>2088715.1461753051</v>
      </c>
      <c r="J6" s="141">
        <f>-DRE!M24</f>
        <v>2088715.1461753051</v>
      </c>
      <c r="K6" s="141">
        <f>-DRE!N24</f>
        <v>2088715.1461753033</v>
      </c>
      <c r="L6" s="25"/>
    </row>
    <row r="7" spans="1:12" ht="21" customHeight="1" x14ac:dyDescent="0.25">
      <c r="A7" s="29" t="s">
        <v>30</v>
      </c>
      <c r="B7" s="141">
        <f>INVESTIMENTOS!FG4</f>
        <v>-12258000</v>
      </c>
      <c r="C7" s="141">
        <f>INVESTIMENTOS!FH4</f>
        <v>0</v>
      </c>
      <c r="D7" s="141">
        <f>INVESTIMENTOS!FI4</f>
        <v>0</v>
      </c>
      <c r="E7" s="141">
        <f>INVESTIMENTOS!FJ4</f>
        <v>0</v>
      </c>
      <c r="F7" s="141">
        <f>INVESTIMENTOS!FK4</f>
        <v>0</v>
      </c>
      <c r="G7" s="141">
        <f>INVESTIMENTOS!FL4</f>
        <v>-9951000</v>
      </c>
      <c r="H7" s="141">
        <f>INVESTIMENTOS!FM4</f>
        <v>0</v>
      </c>
      <c r="I7" s="141">
        <f>INVESTIMENTOS!FN4</f>
        <v>0</v>
      </c>
      <c r="J7" s="141">
        <f>INVESTIMENTOS!FO4</f>
        <v>0</v>
      </c>
      <c r="K7" s="141">
        <f>INVESTIMENTOS!FP4</f>
        <v>0</v>
      </c>
      <c r="L7" s="25"/>
    </row>
    <row r="8" spans="1:12" s="28" customFormat="1" ht="21" customHeight="1" x14ac:dyDescent="0.25">
      <c r="A8" s="22" t="s">
        <v>168</v>
      </c>
      <c r="B8" s="142">
        <f>SUM(B4:B7)</f>
        <v>-12531648.142953083</v>
      </c>
      <c r="C8" s="142">
        <f t="shared" ref="C8:K8" si="1">SUM(C4:C7)</f>
        <v>3388628.1936694984</v>
      </c>
      <c r="D8" s="142">
        <f t="shared" si="1"/>
        <v>3646661.4329664274</v>
      </c>
      <c r="E8" s="142">
        <f t="shared" si="1"/>
        <v>3646661.4329664274</v>
      </c>
      <c r="F8" s="142">
        <f t="shared" si="1"/>
        <v>3646661.4329664274</v>
      </c>
      <c r="G8" s="142">
        <f t="shared" si="1"/>
        <v>-6424866.9217551295</v>
      </c>
      <c r="H8" s="142">
        <f t="shared" si="1"/>
        <v>3381495.0737456605</v>
      </c>
      <c r="I8" s="142">
        <f t="shared" si="1"/>
        <v>3344370.2075335048</v>
      </c>
      <c r="J8" s="142">
        <f t="shared" si="1"/>
        <v>3344370.2075335048</v>
      </c>
      <c r="K8" s="142">
        <f t="shared" si="1"/>
        <v>3344370.2075335039</v>
      </c>
      <c r="L8" s="25"/>
    </row>
    <row r="9" spans="1:12" s="25" customFormat="1" ht="21" customHeight="1" x14ac:dyDescent="0.25">
      <c r="A9" s="144" t="s">
        <v>169</v>
      </c>
      <c r="B9" s="145">
        <f>B8</f>
        <v>-12531648.142953083</v>
      </c>
      <c r="C9" s="145">
        <f>B9+C8</f>
        <v>-9143019.949283585</v>
      </c>
      <c r="D9" s="145">
        <f t="shared" ref="D9:K9" si="2">C9+D8</f>
        <v>-5496358.5163171571</v>
      </c>
      <c r="E9" s="145">
        <f t="shared" si="2"/>
        <v>-1849697.0833507297</v>
      </c>
      <c r="F9" s="145">
        <f t="shared" si="2"/>
        <v>1796964.3496156977</v>
      </c>
      <c r="G9" s="145">
        <f t="shared" si="2"/>
        <v>-4627902.5721394317</v>
      </c>
      <c r="H9" s="145">
        <f t="shared" si="2"/>
        <v>-1246407.4983937712</v>
      </c>
      <c r="I9" s="145">
        <f t="shared" si="2"/>
        <v>2097962.7091397336</v>
      </c>
      <c r="J9" s="145">
        <f t="shared" si="2"/>
        <v>5442332.9166732384</v>
      </c>
      <c r="K9" s="145">
        <f t="shared" si="2"/>
        <v>8786703.1242067423</v>
      </c>
    </row>
    <row r="10" spans="1:12" s="25" customFormat="1" ht="21" customHeight="1" x14ac:dyDescent="0.25">
      <c r="A10" s="24" t="s">
        <v>145</v>
      </c>
      <c r="B10" s="100">
        <v>0.3</v>
      </c>
      <c r="D10" s="18"/>
      <c r="E10" s="18"/>
      <c r="F10" s="18"/>
      <c r="K10" s="26"/>
    </row>
    <row r="11" spans="1:12" s="25" customFormat="1" ht="21" customHeight="1" x14ac:dyDescent="0.25">
      <c r="A11" s="24" t="s">
        <v>65</v>
      </c>
      <c r="B11" s="100">
        <v>0.1</v>
      </c>
      <c r="D11" s="18"/>
      <c r="E11" s="18"/>
      <c r="F11" s="18"/>
      <c r="K11" s="26"/>
    </row>
    <row r="12" spans="1:12" ht="21" customHeight="1" x14ac:dyDescent="0.25">
      <c r="A12" s="24" t="s">
        <v>29</v>
      </c>
      <c r="B12" s="90">
        <f>NPV(B14,B8:K8)</f>
        <v>1279395.2239606348</v>
      </c>
    </row>
    <row r="13" spans="1:12" ht="21" customHeight="1" x14ac:dyDescent="0.25">
      <c r="A13" s="24" t="s">
        <v>136</v>
      </c>
      <c r="B13" s="23">
        <f>IRR(B8:K8,10%)</f>
        <v>0.13039936983153977</v>
      </c>
    </row>
    <row r="14" spans="1:12" ht="21" customHeight="1" x14ac:dyDescent="0.25">
      <c r="A14" s="24" t="s">
        <v>135</v>
      </c>
      <c r="B14" s="23">
        <v>0.1</v>
      </c>
    </row>
    <row r="15" spans="1:12" ht="25.5" hidden="1" customHeight="1" thickBot="1" x14ac:dyDescent="0.3">
      <c r="B15" s="143" t="s">
        <v>158</v>
      </c>
      <c r="C15" s="143" t="s">
        <v>159</v>
      </c>
      <c r="D15" s="143" t="s">
        <v>160</v>
      </c>
      <c r="E15" s="143" t="s">
        <v>161</v>
      </c>
      <c r="F15" s="143" t="s">
        <v>162</v>
      </c>
      <c r="G15" s="143" t="s">
        <v>163</v>
      </c>
      <c r="H15" s="143" t="s">
        <v>164</v>
      </c>
      <c r="I15" s="143" t="s">
        <v>165</v>
      </c>
      <c r="J15" s="143" t="s">
        <v>166</v>
      </c>
      <c r="K15" s="143" t="s">
        <v>167</v>
      </c>
    </row>
    <row r="16" spans="1:12" ht="25.5" customHeight="1" x14ac:dyDescent="0.25"/>
    <row r="17" spans="1:5" ht="25.5" customHeight="1" x14ac:dyDescent="0.25"/>
    <row r="18" spans="1:5" ht="25.5" customHeight="1" x14ac:dyDescent="0.25"/>
    <row r="19" spans="1:5" ht="25.5" customHeight="1" x14ac:dyDescent="0.25"/>
    <row r="20" spans="1:5" ht="25.5" customHeight="1" x14ac:dyDescent="0.25"/>
    <row r="21" spans="1:5" ht="25.5" customHeight="1" x14ac:dyDescent="0.25"/>
    <row r="22" spans="1:5" ht="25.5" customHeight="1" x14ac:dyDescent="0.25"/>
    <row r="23" spans="1:5" ht="25.5" customHeight="1" x14ac:dyDescent="0.25"/>
    <row r="24" spans="1:5" ht="20.100000000000001" customHeight="1" x14ac:dyDescent="0.25"/>
    <row r="25" spans="1:5" x14ac:dyDescent="0.25">
      <c r="A25" s="26"/>
      <c r="B25" s="26"/>
      <c r="C25" s="26"/>
      <c r="D25" s="26"/>
      <c r="E25" s="26"/>
    </row>
    <row r="26" spans="1:5" x14ac:dyDescent="0.25">
      <c r="A26" s="26"/>
      <c r="B26" s="26" t="s">
        <v>85</v>
      </c>
      <c r="C26" s="26" t="s">
        <v>68</v>
      </c>
      <c r="D26" s="26"/>
      <c r="E26" s="26"/>
    </row>
    <row r="27" spans="1:5" x14ac:dyDescent="0.25">
      <c r="A27" s="26"/>
      <c r="B27" s="26" t="s">
        <v>86</v>
      </c>
      <c r="C27" s="26" t="s">
        <v>68</v>
      </c>
      <c r="D27" s="26"/>
      <c r="E27" s="26"/>
    </row>
    <row r="28" spans="1:5" x14ac:dyDescent="0.25">
      <c r="A28" s="26"/>
      <c r="B28" s="25"/>
      <c r="C28" s="26" t="s">
        <v>66</v>
      </c>
      <c r="D28" s="26"/>
      <c r="E28" s="26"/>
    </row>
    <row r="29" spans="1:5" x14ac:dyDescent="0.25">
      <c r="A29" s="18"/>
      <c r="C29" s="26" t="s">
        <v>67</v>
      </c>
    </row>
    <row r="30" spans="1:5" x14ac:dyDescent="0.25">
      <c r="A30" s="18"/>
    </row>
    <row r="31" spans="1:5" x14ac:dyDescent="0.25">
      <c r="A31" s="18"/>
    </row>
    <row r="32" spans="1:5" x14ac:dyDescent="0.25">
      <c r="A32" s="18"/>
    </row>
  </sheetData>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260E0-4D74-44A5-831A-9E744F25B229}">
  <sheetPr codeName="Planilha2">
    <tabColor rgb="FF00B0F0"/>
    <outlinePr summaryBelow="0" summaryRight="0"/>
  </sheetPr>
  <dimension ref="A1:KF83"/>
  <sheetViews>
    <sheetView showGridLines="0" tabSelected="1" zoomScale="85" zoomScaleNormal="85" workbookViewId="0">
      <pane xSplit="4" ySplit="2" topLeftCell="E3" activePane="bottomRight" state="frozen"/>
      <selection pane="topRight" activeCell="D1" sqref="D1"/>
      <selection pane="bottomLeft" activeCell="A3" sqref="A3"/>
      <selection pane="bottomRight" activeCell="O5" sqref="O5"/>
    </sheetView>
  </sheetViews>
  <sheetFormatPr defaultColWidth="9.140625" defaultRowHeight="15" outlineLevelRow="2" x14ac:dyDescent="0.25"/>
  <cols>
    <col min="1" max="1" width="44.42578125" style="8" customWidth="1"/>
    <col min="2" max="3" width="18.5703125" style="8" customWidth="1"/>
    <col min="4" max="4" width="21.42578125" style="118" customWidth="1"/>
    <col min="5" max="15" width="17.42578125" style="120" customWidth="1"/>
    <col min="16" max="16" width="9.140625" style="123"/>
    <col min="17" max="136" width="18.140625" style="120" customWidth="1"/>
    <col min="137" max="16384" width="9.140625" style="17"/>
  </cols>
  <sheetData>
    <row r="1" spans="1:136" s="4" customFormat="1" ht="9" customHeight="1" x14ac:dyDescent="0.25">
      <c r="A1" s="1"/>
      <c r="B1" s="1"/>
      <c r="C1" s="1"/>
      <c r="D1" s="121"/>
      <c r="E1" s="122"/>
      <c r="F1" s="122"/>
      <c r="G1" s="122"/>
      <c r="H1" s="122"/>
      <c r="I1" s="122"/>
      <c r="J1" s="122"/>
      <c r="K1" s="122"/>
      <c r="L1" s="122"/>
      <c r="M1" s="122"/>
      <c r="N1" s="122"/>
      <c r="O1" s="122"/>
      <c r="P1" s="123"/>
      <c r="Q1" s="124">
        <f t="shared" ref="Q1:AV1" si="0">YEAR(Q2)</f>
        <v>2025</v>
      </c>
      <c r="R1" s="124">
        <f t="shared" si="0"/>
        <v>2025</v>
      </c>
      <c r="S1" s="124">
        <f t="shared" si="0"/>
        <v>2025</v>
      </c>
      <c r="T1" s="124">
        <f t="shared" si="0"/>
        <v>2025</v>
      </c>
      <c r="U1" s="124">
        <f t="shared" si="0"/>
        <v>2025</v>
      </c>
      <c r="V1" s="124">
        <f t="shared" si="0"/>
        <v>2025</v>
      </c>
      <c r="W1" s="124">
        <f t="shared" si="0"/>
        <v>2025</v>
      </c>
      <c r="X1" s="124">
        <f t="shared" si="0"/>
        <v>2025</v>
      </c>
      <c r="Y1" s="124">
        <f t="shared" si="0"/>
        <v>2025</v>
      </c>
      <c r="Z1" s="124">
        <f t="shared" si="0"/>
        <v>2025</v>
      </c>
      <c r="AA1" s="124">
        <f t="shared" si="0"/>
        <v>2025</v>
      </c>
      <c r="AB1" s="124">
        <f t="shared" si="0"/>
        <v>2025</v>
      </c>
      <c r="AC1" s="124">
        <f t="shared" si="0"/>
        <v>2026</v>
      </c>
      <c r="AD1" s="124">
        <f t="shared" si="0"/>
        <v>2026</v>
      </c>
      <c r="AE1" s="124">
        <f t="shared" si="0"/>
        <v>2026</v>
      </c>
      <c r="AF1" s="124">
        <f t="shared" si="0"/>
        <v>2026</v>
      </c>
      <c r="AG1" s="124">
        <f t="shared" si="0"/>
        <v>2026</v>
      </c>
      <c r="AH1" s="124">
        <f t="shared" si="0"/>
        <v>2026</v>
      </c>
      <c r="AI1" s="124">
        <f t="shared" si="0"/>
        <v>2026</v>
      </c>
      <c r="AJ1" s="124">
        <f t="shared" si="0"/>
        <v>2026</v>
      </c>
      <c r="AK1" s="124">
        <f t="shared" si="0"/>
        <v>2026</v>
      </c>
      <c r="AL1" s="124">
        <f t="shared" si="0"/>
        <v>2026</v>
      </c>
      <c r="AM1" s="124">
        <f t="shared" si="0"/>
        <v>2026</v>
      </c>
      <c r="AN1" s="124">
        <f t="shared" si="0"/>
        <v>2026</v>
      </c>
      <c r="AO1" s="124">
        <f t="shared" si="0"/>
        <v>2027</v>
      </c>
      <c r="AP1" s="124">
        <f t="shared" si="0"/>
        <v>2027</v>
      </c>
      <c r="AQ1" s="124">
        <f t="shared" si="0"/>
        <v>2027</v>
      </c>
      <c r="AR1" s="124">
        <f t="shared" si="0"/>
        <v>2027</v>
      </c>
      <c r="AS1" s="124">
        <f t="shared" si="0"/>
        <v>2027</v>
      </c>
      <c r="AT1" s="124">
        <f t="shared" si="0"/>
        <v>2027</v>
      </c>
      <c r="AU1" s="124">
        <f t="shared" si="0"/>
        <v>2027</v>
      </c>
      <c r="AV1" s="124">
        <f t="shared" si="0"/>
        <v>2027</v>
      </c>
      <c r="AW1" s="124">
        <f t="shared" ref="AW1:CB1" si="1">YEAR(AW2)</f>
        <v>2027</v>
      </c>
      <c r="AX1" s="124">
        <f t="shared" si="1"/>
        <v>2027</v>
      </c>
      <c r="AY1" s="124">
        <f t="shared" si="1"/>
        <v>2027</v>
      </c>
      <c r="AZ1" s="124">
        <f t="shared" si="1"/>
        <v>2027</v>
      </c>
      <c r="BA1" s="124">
        <f t="shared" si="1"/>
        <v>2028</v>
      </c>
      <c r="BB1" s="124">
        <f t="shared" si="1"/>
        <v>2028</v>
      </c>
      <c r="BC1" s="124">
        <f t="shared" si="1"/>
        <v>2028</v>
      </c>
      <c r="BD1" s="124">
        <f t="shared" si="1"/>
        <v>2028</v>
      </c>
      <c r="BE1" s="124">
        <f t="shared" si="1"/>
        <v>2028</v>
      </c>
      <c r="BF1" s="124">
        <f t="shared" si="1"/>
        <v>2028</v>
      </c>
      <c r="BG1" s="124">
        <f t="shared" si="1"/>
        <v>2028</v>
      </c>
      <c r="BH1" s="124">
        <f t="shared" si="1"/>
        <v>2028</v>
      </c>
      <c r="BI1" s="124">
        <f t="shared" si="1"/>
        <v>2028</v>
      </c>
      <c r="BJ1" s="124">
        <f t="shared" si="1"/>
        <v>2028</v>
      </c>
      <c r="BK1" s="124">
        <f t="shared" si="1"/>
        <v>2028</v>
      </c>
      <c r="BL1" s="124">
        <f t="shared" si="1"/>
        <v>2028</v>
      </c>
      <c r="BM1" s="124">
        <f t="shared" si="1"/>
        <v>2029</v>
      </c>
      <c r="BN1" s="124">
        <f t="shared" si="1"/>
        <v>2029</v>
      </c>
      <c r="BO1" s="124">
        <f t="shared" si="1"/>
        <v>2029</v>
      </c>
      <c r="BP1" s="124">
        <f t="shared" si="1"/>
        <v>2029</v>
      </c>
      <c r="BQ1" s="124">
        <f t="shared" si="1"/>
        <v>2029</v>
      </c>
      <c r="BR1" s="124">
        <f t="shared" si="1"/>
        <v>2029</v>
      </c>
      <c r="BS1" s="124">
        <f t="shared" si="1"/>
        <v>2029</v>
      </c>
      <c r="BT1" s="124">
        <f t="shared" si="1"/>
        <v>2029</v>
      </c>
      <c r="BU1" s="124">
        <f t="shared" si="1"/>
        <v>2029</v>
      </c>
      <c r="BV1" s="124">
        <f t="shared" si="1"/>
        <v>2029</v>
      </c>
      <c r="BW1" s="124">
        <f t="shared" si="1"/>
        <v>2029</v>
      </c>
      <c r="BX1" s="124">
        <f t="shared" si="1"/>
        <v>2029</v>
      </c>
      <c r="BY1" s="124">
        <f t="shared" si="1"/>
        <v>2030</v>
      </c>
      <c r="BZ1" s="124">
        <f t="shared" si="1"/>
        <v>2030</v>
      </c>
      <c r="CA1" s="124">
        <f t="shared" si="1"/>
        <v>2030</v>
      </c>
      <c r="CB1" s="124">
        <f t="shared" si="1"/>
        <v>2030</v>
      </c>
      <c r="CC1" s="124">
        <f t="shared" ref="CC1:DH1" si="2">YEAR(CC2)</f>
        <v>2030</v>
      </c>
      <c r="CD1" s="124">
        <f t="shared" si="2"/>
        <v>2030</v>
      </c>
      <c r="CE1" s="124">
        <f t="shared" si="2"/>
        <v>2030</v>
      </c>
      <c r="CF1" s="124">
        <f t="shared" si="2"/>
        <v>2030</v>
      </c>
      <c r="CG1" s="124">
        <f t="shared" si="2"/>
        <v>2030</v>
      </c>
      <c r="CH1" s="124">
        <f t="shared" si="2"/>
        <v>2030</v>
      </c>
      <c r="CI1" s="124">
        <f t="shared" si="2"/>
        <v>2030</v>
      </c>
      <c r="CJ1" s="124">
        <f t="shared" si="2"/>
        <v>2030</v>
      </c>
      <c r="CK1" s="124">
        <f t="shared" si="2"/>
        <v>2031</v>
      </c>
      <c r="CL1" s="124">
        <f t="shared" si="2"/>
        <v>2031</v>
      </c>
      <c r="CM1" s="124">
        <f t="shared" si="2"/>
        <v>2031</v>
      </c>
      <c r="CN1" s="124">
        <f t="shared" si="2"/>
        <v>2031</v>
      </c>
      <c r="CO1" s="124">
        <f t="shared" si="2"/>
        <v>2031</v>
      </c>
      <c r="CP1" s="124">
        <f t="shared" si="2"/>
        <v>2031</v>
      </c>
      <c r="CQ1" s="124">
        <f t="shared" si="2"/>
        <v>2031</v>
      </c>
      <c r="CR1" s="124">
        <f t="shared" si="2"/>
        <v>2031</v>
      </c>
      <c r="CS1" s="124">
        <f t="shared" si="2"/>
        <v>2031</v>
      </c>
      <c r="CT1" s="124">
        <f t="shared" si="2"/>
        <v>2031</v>
      </c>
      <c r="CU1" s="124">
        <f t="shared" si="2"/>
        <v>2031</v>
      </c>
      <c r="CV1" s="124">
        <f t="shared" si="2"/>
        <v>2031</v>
      </c>
      <c r="CW1" s="124">
        <f t="shared" si="2"/>
        <v>2032</v>
      </c>
      <c r="CX1" s="124">
        <f t="shared" si="2"/>
        <v>2032</v>
      </c>
      <c r="CY1" s="124">
        <f t="shared" si="2"/>
        <v>2032</v>
      </c>
      <c r="CZ1" s="124">
        <f t="shared" si="2"/>
        <v>2032</v>
      </c>
      <c r="DA1" s="124">
        <f t="shared" si="2"/>
        <v>2032</v>
      </c>
      <c r="DB1" s="124">
        <f t="shared" si="2"/>
        <v>2032</v>
      </c>
      <c r="DC1" s="124">
        <f t="shared" si="2"/>
        <v>2032</v>
      </c>
      <c r="DD1" s="124">
        <f t="shared" si="2"/>
        <v>2032</v>
      </c>
      <c r="DE1" s="124">
        <f t="shared" si="2"/>
        <v>2032</v>
      </c>
      <c r="DF1" s="124">
        <f t="shared" si="2"/>
        <v>2032</v>
      </c>
      <c r="DG1" s="124">
        <f t="shared" si="2"/>
        <v>2032</v>
      </c>
      <c r="DH1" s="124">
        <f t="shared" si="2"/>
        <v>2032</v>
      </c>
      <c r="DI1" s="124">
        <f t="shared" ref="DI1:EF1" si="3">YEAR(DI2)</f>
        <v>2033</v>
      </c>
      <c r="DJ1" s="124">
        <f t="shared" si="3"/>
        <v>2033</v>
      </c>
      <c r="DK1" s="124">
        <f t="shared" si="3"/>
        <v>2033</v>
      </c>
      <c r="DL1" s="124">
        <f t="shared" si="3"/>
        <v>2033</v>
      </c>
      <c r="DM1" s="124">
        <f t="shared" si="3"/>
        <v>2033</v>
      </c>
      <c r="DN1" s="124">
        <f t="shared" si="3"/>
        <v>2033</v>
      </c>
      <c r="DO1" s="124">
        <f t="shared" si="3"/>
        <v>2033</v>
      </c>
      <c r="DP1" s="124">
        <f t="shared" si="3"/>
        <v>2033</v>
      </c>
      <c r="DQ1" s="124">
        <f t="shared" si="3"/>
        <v>2033</v>
      </c>
      <c r="DR1" s="124">
        <f t="shared" si="3"/>
        <v>2033</v>
      </c>
      <c r="DS1" s="124">
        <f t="shared" si="3"/>
        <v>2033</v>
      </c>
      <c r="DT1" s="124">
        <f t="shared" si="3"/>
        <v>2033</v>
      </c>
      <c r="DU1" s="124">
        <f t="shared" si="3"/>
        <v>2034</v>
      </c>
      <c r="DV1" s="124">
        <f t="shared" si="3"/>
        <v>2034</v>
      </c>
      <c r="DW1" s="124">
        <f t="shared" si="3"/>
        <v>2034</v>
      </c>
      <c r="DX1" s="124">
        <f t="shared" si="3"/>
        <v>2034</v>
      </c>
      <c r="DY1" s="124">
        <f t="shared" si="3"/>
        <v>2034</v>
      </c>
      <c r="DZ1" s="124">
        <f t="shared" si="3"/>
        <v>2034</v>
      </c>
      <c r="EA1" s="124">
        <f t="shared" si="3"/>
        <v>2034</v>
      </c>
      <c r="EB1" s="124">
        <f t="shared" si="3"/>
        <v>2034</v>
      </c>
      <c r="EC1" s="124">
        <f t="shared" si="3"/>
        <v>2034</v>
      </c>
      <c r="ED1" s="124">
        <f t="shared" si="3"/>
        <v>2034</v>
      </c>
      <c r="EE1" s="124">
        <f t="shared" si="3"/>
        <v>2034</v>
      </c>
      <c r="EF1" s="124">
        <f t="shared" si="3"/>
        <v>2034</v>
      </c>
    </row>
    <row r="2" spans="1:136" ht="50.1" customHeight="1" x14ac:dyDescent="0.25">
      <c r="A2" s="5" t="s">
        <v>53</v>
      </c>
      <c r="B2" s="5"/>
      <c r="C2" s="5"/>
      <c r="D2" s="125"/>
      <c r="E2" s="7">
        <v>2025</v>
      </c>
      <c r="F2" s="7">
        <f t="shared" ref="F2:N2" si="4">E2+1</f>
        <v>2026</v>
      </c>
      <c r="G2" s="7">
        <f t="shared" si="4"/>
        <v>2027</v>
      </c>
      <c r="H2" s="7">
        <f t="shared" si="4"/>
        <v>2028</v>
      </c>
      <c r="I2" s="7">
        <f t="shared" si="4"/>
        <v>2029</v>
      </c>
      <c r="J2" s="7">
        <f t="shared" si="4"/>
        <v>2030</v>
      </c>
      <c r="K2" s="7">
        <f t="shared" si="4"/>
        <v>2031</v>
      </c>
      <c r="L2" s="7">
        <f t="shared" si="4"/>
        <v>2032</v>
      </c>
      <c r="M2" s="7">
        <f t="shared" si="4"/>
        <v>2033</v>
      </c>
      <c r="N2" s="7">
        <f t="shared" si="4"/>
        <v>2034</v>
      </c>
      <c r="O2" s="7" t="s">
        <v>170</v>
      </c>
      <c r="Q2" s="132">
        <v>45658</v>
      </c>
      <c r="R2" s="132">
        <f t="shared" ref="R2:AW2" si="5">EDATE(Q2,1)</f>
        <v>45689</v>
      </c>
      <c r="S2" s="132">
        <f t="shared" si="5"/>
        <v>45717</v>
      </c>
      <c r="T2" s="132">
        <f t="shared" si="5"/>
        <v>45748</v>
      </c>
      <c r="U2" s="132">
        <f t="shared" si="5"/>
        <v>45778</v>
      </c>
      <c r="V2" s="132">
        <f t="shared" si="5"/>
        <v>45809</v>
      </c>
      <c r="W2" s="132">
        <f t="shared" si="5"/>
        <v>45839</v>
      </c>
      <c r="X2" s="132">
        <f t="shared" si="5"/>
        <v>45870</v>
      </c>
      <c r="Y2" s="132">
        <f t="shared" si="5"/>
        <v>45901</v>
      </c>
      <c r="Z2" s="132">
        <f t="shared" si="5"/>
        <v>45931</v>
      </c>
      <c r="AA2" s="132">
        <f t="shared" si="5"/>
        <v>45962</v>
      </c>
      <c r="AB2" s="132">
        <f t="shared" si="5"/>
        <v>45992</v>
      </c>
      <c r="AC2" s="132">
        <f t="shared" si="5"/>
        <v>46023</v>
      </c>
      <c r="AD2" s="132">
        <f t="shared" si="5"/>
        <v>46054</v>
      </c>
      <c r="AE2" s="132">
        <f t="shared" si="5"/>
        <v>46082</v>
      </c>
      <c r="AF2" s="132">
        <f t="shared" si="5"/>
        <v>46113</v>
      </c>
      <c r="AG2" s="132">
        <f t="shared" si="5"/>
        <v>46143</v>
      </c>
      <c r="AH2" s="132">
        <f t="shared" si="5"/>
        <v>46174</v>
      </c>
      <c r="AI2" s="132">
        <f t="shared" si="5"/>
        <v>46204</v>
      </c>
      <c r="AJ2" s="132">
        <f t="shared" si="5"/>
        <v>46235</v>
      </c>
      <c r="AK2" s="132">
        <f t="shared" si="5"/>
        <v>46266</v>
      </c>
      <c r="AL2" s="132">
        <f t="shared" si="5"/>
        <v>46296</v>
      </c>
      <c r="AM2" s="132">
        <f t="shared" si="5"/>
        <v>46327</v>
      </c>
      <c r="AN2" s="132">
        <f t="shared" si="5"/>
        <v>46357</v>
      </c>
      <c r="AO2" s="132">
        <f t="shared" si="5"/>
        <v>46388</v>
      </c>
      <c r="AP2" s="132">
        <f t="shared" si="5"/>
        <v>46419</v>
      </c>
      <c r="AQ2" s="132">
        <f t="shared" si="5"/>
        <v>46447</v>
      </c>
      <c r="AR2" s="132">
        <f t="shared" si="5"/>
        <v>46478</v>
      </c>
      <c r="AS2" s="132">
        <f t="shared" si="5"/>
        <v>46508</v>
      </c>
      <c r="AT2" s="132">
        <f t="shared" si="5"/>
        <v>46539</v>
      </c>
      <c r="AU2" s="132">
        <f t="shared" si="5"/>
        <v>46569</v>
      </c>
      <c r="AV2" s="132">
        <f t="shared" si="5"/>
        <v>46600</v>
      </c>
      <c r="AW2" s="132">
        <f t="shared" si="5"/>
        <v>46631</v>
      </c>
      <c r="AX2" s="132">
        <f t="shared" ref="AX2:CC2" si="6">EDATE(AW2,1)</f>
        <v>46661</v>
      </c>
      <c r="AY2" s="132">
        <f t="shared" si="6"/>
        <v>46692</v>
      </c>
      <c r="AZ2" s="132">
        <f t="shared" si="6"/>
        <v>46722</v>
      </c>
      <c r="BA2" s="132">
        <f t="shared" si="6"/>
        <v>46753</v>
      </c>
      <c r="BB2" s="132">
        <f t="shared" si="6"/>
        <v>46784</v>
      </c>
      <c r="BC2" s="132">
        <f t="shared" si="6"/>
        <v>46813</v>
      </c>
      <c r="BD2" s="132">
        <f t="shared" si="6"/>
        <v>46844</v>
      </c>
      <c r="BE2" s="132">
        <f t="shared" si="6"/>
        <v>46874</v>
      </c>
      <c r="BF2" s="132">
        <f t="shared" si="6"/>
        <v>46905</v>
      </c>
      <c r="BG2" s="132">
        <f t="shared" si="6"/>
        <v>46935</v>
      </c>
      <c r="BH2" s="132">
        <f t="shared" si="6"/>
        <v>46966</v>
      </c>
      <c r="BI2" s="132">
        <f t="shared" si="6"/>
        <v>46997</v>
      </c>
      <c r="BJ2" s="132">
        <f t="shared" si="6"/>
        <v>47027</v>
      </c>
      <c r="BK2" s="132">
        <f t="shared" si="6"/>
        <v>47058</v>
      </c>
      <c r="BL2" s="132">
        <f t="shared" si="6"/>
        <v>47088</v>
      </c>
      <c r="BM2" s="132">
        <f t="shared" si="6"/>
        <v>47119</v>
      </c>
      <c r="BN2" s="132">
        <f t="shared" si="6"/>
        <v>47150</v>
      </c>
      <c r="BO2" s="132">
        <f t="shared" si="6"/>
        <v>47178</v>
      </c>
      <c r="BP2" s="132">
        <f t="shared" si="6"/>
        <v>47209</v>
      </c>
      <c r="BQ2" s="132">
        <f t="shared" si="6"/>
        <v>47239</v>
      </c>
      <c r="BR2" s="132">
        <f t="shared" si="6"/>
        <v>47270</v>
      </c>
      <c r="BS2" s="132">
        <f t="shared" si="6"/>
        <v>47300</v>
      </c>
      <c r="BT2" s="132">
        <f t="shared" si="6"/>
        <v>47331</v>
      </c>
      <c r="BU2" s="132">
        <f t="shared" si="6"/>
        <v>47362</v>
      </c>
      <c r="BV2" s="132">
        <f t="shared" si="6"/>
        <v>47392</v>
      </c>
      <c r="BW2" s="132">
        <f t="shared" si="6"/>
        <v>47423</v>
      </c>
      <c r="BX2" s="132">
        <f t="shared" si="6"/>
        <v>47453</v>
      </c>
      <c r="BY2" s="132">
        <f t="shared" si="6"/>
        <v>47484</v>
      </c>
      <c r="BZ2" s="132">
        <f t="shared" si="6"/>
        <v>47515</v>
      </c>
      <c r="CA2" s="132">
        <f t="shared" si="6"/>
        <v>47543</v>
      </c>
      <c r="CB2" s="132">
        <f t="shared" si="6"/>
        <v>47574</v>
      </c>
      <c r="CC2" s="132">
        <f t="shared" si="6"/>
        <v>47604</v>
      </c>
      <c r="CD2" s="132">
        <f t="shared" ref="CD2:DI2" si="7">EDATE(CC2,1)</f>
        <v>47635</v>
      </c>
      <c r="CE2" s="132">
        <f t="shared" si="7"/>
        <v>47665</v>
      </c>
      <c r="CF2" s="132">
        <f t="shared" si="7"/>
        <v>47696</v>
      </c>
      <c r="CG2" s="132">
        <f t="shared" si="7"/>
        <v>47727</v>
      </c>
      <c r="CH2" s="132">
        <f t="shared" si="7"/>
        <v>47757</v>
      </c>
      <c r="CI2" s="132">
        <f t="shared" si="7"/>
        <v>47788</v>
      </c>
      <c r="CJ2" s="132">
        <f t="shared" si="7"/>
        <v>47818</v>
      </c>
      <c r="CK2" s="132">
        <f t="shared" si="7"/>
        <v>47849</v>
      </c>
      <c r="CL2" s="132">
        <f t="shared" si="7"/>
        <v>47880</v>
      </c>
      <c r="CM2" s="132">
        <f t="shared" si="7"/>
        <v>47908</v>
      </c>
      <c r="CN2" s="132">
        <f t="shared" si="7"/>
        <v>47939</v>
      </c>
      <c r="CO2" s="132">
        <f t="shared" si="7"/>
        <v>47969</v>
      </c>
      <c r="CP2" s="132">
        <f t="shared" si="7"/>
        <v>48000</v>
      </c>
      <c r="CQ2" s="132">
        <f t="shared" si="7"/>
        <v>48030</v>
      </c>
      <c r="CR2" s="132">
        <f t="shared" si="7"/>
        <v>48061</v>
      </c>
      <c r="CS2" s="132">
        <f t="shared" si="7"/>
        <v>48092</v>
      </c>
      <c r="CT2" s="132">
        <f t="shared" si="7"/>
        <v>48122</v>
      </c>
      <c r="CU2" s="132">
        <f t="shared" si="7"/>
        <v>48153</v>
      </c>
      <c r="CV2" s="132">
        <f t="shared" si="7"/>
        <v>48183</v>
      </c>
      <c r="CW2" s="132">
        <f t="shared" si="7"/>
        <v>48214</v>
      </c>
      <c r="CX2" s="132">
        <f t="shared" si="7"/>
        <v>48245</v>
      </c>
      <c r="CY2" s="132">
        <f t="shared" si="7"/>
        <v>48274</v>
      </c>
      <c r="CZ2" s="132">
        <f t="shared" si="7"/>
        <v>48305</v>
      </c>
      <c r="DA2" s="132">
        <f t="shared" si="7"/>
        <v>48335</v>
      </c>
      <c r="DB2" s="132">
        <f t="shared" si="7"/>
        <v>48366</v>
      </c>
      <c r="DC2" s="132">
        <f t="shared" si="7"/>
        <v>48396</v>
      </c>
      <c r="DD2" s="132">
        <f t="shared" si="7"/>
        <v>48427</v>
      </c>
      <c r="DE2" s="132">
        <f t="shared" si="7"/>
        <v>48458</v>
      </c>
      <c r="DF2" s="132">
        <f t="shared" si="7"/>
        <v>48488</v>
      </c>
      <c r="DG2" s="132">
        <f t="shared" si="7"/>
        <v>48519</v>
      </c>
      <c r="DH2" s="132">
        <f t="shared" si="7"/>
        <v>48549</v>
      </c>
      <c r="DI2" s="132">
        <f t="shared" si="7"/>
        <v>48580</v>
      </c>
      <c r="DJ2" s="132">
        <f t="shared" ref="DJ2:EF2" si="8">EDATE(DI2,1)</f>
        <v>48611</v>
      </c>
      <c r="DK2" s="132">
        <f t="shared" si="8"/>
        <v>48639</v>
      </c>
      <c r="DL2" s="132">
        <f t="shared" si="8"/>
        <v>48670</v>
      </c>
      <c r="DM2" s="132">
        <f t="shared" si="8"/>
        <v>48700</v>
      </c>
      <c r="DN2" s="132">
        <f t="shared" si="8"/>
        <v>48731</v>
      </c>
      <c r="DO2" s="132">
        <f t="shared" si="8"/>
        <v>48761</v>
      </c>
      <c r="DP2" s="132">
        <f t="shared" si="8"/>
        <v>48792</v>
      </c>
      <c r="DQ2" s="132">
        <f t="shared" si="8"/>
        <v>48823</v>
      </c>
      <c r="DR2" s="132">
        <f t="shared" si="8"/>
        <v>48853</v>
      </c>
      <c r="DS2" s="132">
        <f t="shared" si="8"/>
        <v>48884</v>
      </c>
      <c r="DT2" s="132">
        <f t="shared" si="8"/>
        <v>48914</v>
      </c>
      <c r="DU2" s="132">
        <f t="shared" si="8"/>
        <v>48945</v>
      </c>
      <c r="DV2" s="132">
        <f t="shared" si="8"/>
        <v>48976</v>
      </c>
      <c r="DW2" s="132">
        <f t="shared" si="8"/>
        <v>49004</v>
      </c>
      <c r="DX2" s="132">
        <f t="shared" si="8"/>
        <v>49035</v>
      </c>
      <c r="DY2" s="132">
        <f t="shared" si="8"/>
        <v>49065</v>
      </c>
      <c r="DZ2" s="132">
        <f t="shared" si="8"/>
        <v>49096</v>
      </c>
      <c r="EA2" s="132">
        <f t="shared" si="8"/>
        <v>49126</v>
      </c>
      <c r="EB2" s="132">
        <f t="shared" si="8"/>
        <v>49157</v>
      </c>
      <c r="EC2" s="132">
        <f t="shared" si="8"/>
        <v>49188</v>
      </c>
      <c r="ED2" s="132">
        <f t="shared" si="8"/>
        <v>49218</v>
      </c>
      <c r="EE2" s="132">
        <f t="shared" si="8"/>
        <v>49249</v>
      </c>
      <c r="EF2" s="132">
        <f t="shared" si="8"/>
        <v>49279</v>
      </c>
    </row>
    <row r="3" spans="1:136" ht="20.100000000000001" customHeight="1" x14ac:dyDescent="0.25">
      <c r="E3" s="120" t="s">
        <v>158</v>
      </c>
      <c r="F3" s="120" t="s">
        <v>159</v>
      </c>
      <c r="G3" s="120" t="s">
        <v>160</v>
      </c>
      <c r="H3" s="120" t="s">
        <v>161</v>
      </c>
      <c r="I3" s="120" t="s">
        <v>162</v>
      </c>
      <c r="J3" s="120" t="s">
        <v>163</v>
      </c>
      <c r="K3" s="120" t="s">
        <v>164</v>
      </c>
      <c r="L3" s="120" t="s">
        <v>165</v>
      </c>
      <c r="M3" s="120" t="s">
        <v>166</v>
      </c>
      <c r="N3" s="120" t="s">
        <v>167</v>
      </c>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row>
    <row r="4" spans="1:136" s="35" customFormat="1" ht="20.25" customHeight="1" x14ac:dyDescent="0.25">
      <c r="A4" s="36" t="s">
        <v>52</v>
      </c>
      <c r="B4" s="36"/>
      <c r="C4" s="36"/>
      <c r="D4" s="116">
        <f>SUM(E4:N4)</f>
        <v>113053314.43979999</v>
      </c>
      <c r="E4" s="140">
        <f t="shared" ref="E4:N4" si="9">SUM(E5:E5)</f>
        <v>6992924.8032</v>
      </c>
      <c r="F4" s="140">
        <f t="shared" si="9"/>
        <v>11434019.700600002</v>
      </c>
      <c r="G4" s="140">
        <f t="shared" si="9"/>
        <v>11828296.241999999</v>
      </c>
      <c r="H4" s="140">
        <f t="shared" si="9"/>
        <v>11828296.241999999</v>
      </c>
      <c r="I4" s="140">
        <f t="shared" si="9"/>
        <v>11828296.241999999</v>
      </c>
      <c r="J4" s="140">
        <f t="shared" si="9"/>
        <v>11828296.241999999</v>
      </c>
      <c r="K4" s="140">
        <f t="shared" si="9"/>
        <v>11828296.241999999</v>
      </c>
      <c r="L4" s="140">
        <f t="shared" si="9"/>
        <v>11828296.241999999</v>
      </c>
      <c r="M4" s="140">
        <f t="shared" si="9"/>
        <v>11828296.241999999</v>
      </c>
      <c r="N4" s="140">
        <f t="shared" si="9"/>
        <v>11828296.241999999</v>
      </c>
      <c r="O4" s="140"/>
      <c r="P4" s="123"/>
      <c r="Q4" s="117">
        <f t="shared" ref="Q4:AV4" si="10">SUM(Q5:Q5)</f>
        <v>0</v>
      </c>
      <c r="R4" s="117">
        <f t="shared" si="10"/>
        <v>261121.80599999998</v>
      </c>
      <c r="S4" s="117">
        <f t="shared" si="10"/>
        <v>292762.7145</v>
      </c>
      <c r="T4" s="117">
        <f t="shared" si="10"/>
        <v>311970.97349999996</v>
      </c>
      <c r="U4" s="117">
        <f t="shared" si="10"/>
        <v>297800.89425000001</v>
      </c>
      <c r="V4" s="117">
        <f t="shared" si="10"/>
        <v>621745.40655000007</v>
      </c>
      <c r="W4" s="117">
        <f t="shared" si="10"/>
        <v>668362.7169</v>
      </c>
      <c r="X4" s="117">
        <f t="shared" si="10"/>
        <v>681585.91605</v>
      </c>
      <c r="Y4" s="117">
        <f t="shared" si="10"/>
        <v>962667.36269999994</v>
      </c>
      <c r="Z4" s="117">
        <f t="shared" si="10"/>
        <v>1071287.61525</v>
      </c>
      <c r="AA4" s="117">
        <f t="shared" si="10"/>
        <v>934860.85334999999</v>
      </c>
      <c r="AB4" s="117">
        <f t="shared" si="10"/>
        <v>888758.54414999986</v>
      </c>
      <c r="AC4" s="117">
        <f t="shared" si="10"/>
        <v>817458.10739999998</v>
      </c>
      <c r="AD4" s="117">
        <f t="shared" si="10"/>
        <v>841392.48599999992</v>
      </c>
      <c r="AE4" s="117">
        <f t="shared" si="10"/>
        <v>943346.52449999994</v>
      </c>
      <c r="AF4" s="117">
        <f t="shared" si="10"/>
        <v>1005239.8035</v>
      </c>
      <c r="AG4" s="117">
        <f t="shared" si="10"/>
        <v>959580.65924999991</v>
      </c>
      <c r="AH4" s="117">
        <f t="shared" si="10"/>
        <v>948979.83104999992</v>
      </c>
      <c r="AI4" s="117">
        <f t="shared" si="10"/>
        <v>1020132.5678999999</v>
      </c>
      <c r="AJ4" s="117">
        <f t="shared" si="10"/>
        <v>1040315.3455499999</v>
      </c>
      <c r="AK4" s="117">
        <f t="shared" si="10"/>
        <v>962667.36269999994</v>
      </c>
      <c r="AL4" s="117">
        <f t="shared" si="10"/>
        <v>1071287.61525</v>
      </c>
      <c r="AM4" s="117">
        <f t="shared" si="10"/>
        <v>934860.85334999999</v>
      </c>
      <c r="AN4" s="117">
        <f t="shared" si="10"/>
        <v>888758.54414999986</v>
      </c>
      <c r="AO4" s="117">
        <f t="shared" si="10"/>
        <v>845646.31799999997</v>
      </c>
      <c r="AP4" s="117">
        <f t="shared" si="10"/>
        <v>870406.0199999999</v>
      </c>
      <c r="AQ4" s="117">
        <f t="shared" si="10"/>
        <v>975875.71499999985</v>
      </c>
      <c r="AR4" s="117">
        <f t="shared" si="10"/>
        <v>1039903.2450000001</v>
      </c>
      <c r="AS4" s="117">
        <f t="shared" si="10"/>
        <v>992669.64749999996</v>
      </c>
      <c r="AT4" s="117">
        <f t="shared" si="10"/>
        <v>981703.27349999989</v>
      </c>
      <c r="AU4" s="117">
        <f t="shared" si="10"/>
        <v>1055309.5530000001</v>
      </c>
      <c r="AV4" s="117">
        <f t="shared" si="10"/>
        <v>1076188.2885</v>
      </c>
      <c r="AW4" s="117">
        <f t="shared" ref="AW4:CB4" si="11">SUM(AW5:AW5)</f>
        <v>995862.78899999999</v>
      </c>
      <c r="AX4" s="117">
        <f t="shared" si="11"/>
        <v>1108228.5674999999</v>
      </c>
      <c r="AY4" s="117">
        <f t="shared" si="11"/>
        <v>967097.43450000009</v>
      </c>
      <c r="AZ4" s="117">
        <f t="shared" si="11"/>
        <v>919405.39049999998</v>
      </c>
      <c r="BA4" s="117">
        <f t="shared" si="11"/>
        <v>845646.31799999997</v>
      </c>
      <c r="BB4" s="117">
        <f t="shared" si="11"/>
        <v>870406.0199999999</v>
      </c>
      <c r="BC4" s="117">
        <f t="shared" si="11"/>
        <v>975875.71499999985</v>
      </c>
      <c r="BD4" s="117">
        <f t="shared" si="11"/>
        <v>1039903.2450000001</v>
      </c>
      <c r="BE4" s="117">
        <f t="shared" si="11"/>
        <v>992669.64749999996</v>
      </c>
      <c r="BF4" s="117">
        <f t="shared" si="11"/>
        <v>981703.27349999989</v>
      </c>
      <c r="BG4" s="117">
        <f t="shared" si="11"/>
        <v>1055309.5530000001</v>
      </c>
      <c r="BH4" s="117">
        <f t="shared" si="11"/>
        <v>1076188.2885</v>
      </c>
      <c r="BI4" s="117">
        <f t="shared" si="11"/>
        <v>995862.78899999999</v>
      </c>
      <c r="BJ4" s="117">
        <f t="shared" si="11"/>
        <v>1108228.5674999999</v>
      </c>
      <c r="BK4" s="117">
        <f t="shared" si="11"/>
        <v>967097.43450000009</v>
      </c>
      <c r="BL4" s="117">
        <f t="shared" si="11"/>
        <v>919405.39049999998</v>
      </c>
      <c r="BM4" s="117">
        <f t="shared" si="11"/>
        <v>845646.31799999997</v>
      </c>
      <c r="BN4" s="117">
        <f t="shared" si="11"/>
        <v>870406.0199999999</v>
      </c>
      <c r="BO4" s="117">
        <f t="shared" si="11"/>
        <v>975875.71499999985</v>
      </c>
      <c r="BP4" s="117">
        <f t="shared" si="11"/>
        <v>1039903.2450000001</v>
      </c>
      <c r="BQ4" s="117">
        <f t="shared" si="11"/>
        <v>992669.64749999996</v>
      </c>
      <c r="BR4" s="117">
        <f t="shared" si="11"/>
        <v>981703.27349999989</v>
      </c>
      <c r="BS4" s="117">
        <f t="shared" si="11"/>
        <v>1055309.5530000001</v>
      </c>
      <c r="BT4" s="117">
        <f t="shared" si="11"/>
        <v>1076188.2885</v>
      </c>
      <c r="BU4" s="117">
        <f t="shared" si="11"/>
        <v>995862.78899999999</v>
      </c>
      <c r="BV4" s="117">
        <f t="shared" si="11"/>
        <v>1108228.5674999999</v>
      </c>
      <c r="BW4" s="117">
        <f t="shared" si="11"/>
        <v>967097.43450000009</v>
      </c>
      <c r="BX4" s="117">
        <f t="shared" si="11"/>
        <v>919405.39049999998</v>
      </c>
      <c r="BY4" s="117">
        <f t="shared" si="11"/>
        <v>845646.31799999997</v>
      </c>
      <c r="BZ4" s="117">
        <f t="shared" si="11"/>
        <v>870406.0199999999</v>
      </c>
      <c r="CA4" s="117">
        <f t="shared" si="11"/>
        <v>975875.71499999985</v>
      </c>
      <c r="CB4" s="117">
        <f t="shared" si="11"/>
        <v>1039903.2450000001</v>
      </c>
      <c r="CC4" s="117">
        <f t="shared" ref="CC4:DH4" si="12">SUM(CC5:CC5)</f>
        <v>992669.64749999996</v>
      </c>
      <c r="CD4" s="117">
        <f t="shared" si="12"/>
        <v>981703.27349999989</v>
      </c>
      <c r="CE4" s="117">
        <f t="shared" si="12"/>
        <v>1055309.5530000001</v>
      </c>
      <c r="CF4" s="117">
        <f t="shared" si="12"/>
        <v>1076188.2885</v>
      </c>
      <c r="CG4" s="117">
        <f t="shared" si="12"/>
        <v>995862.78899999999</v>
      </c>
      <c r="CH4" s="117">
        <f t="shared" si="12"/>
        <v>1108228.5674999999</v>
      </c>
      <c r="CI4" s="117">
        <f t="shared" si="12"/>
        <v>967097.43450000009</v>
      </c>
      <c r="CJ4" s="117">
        <f t="shared" si="12"/>
        <v>919405.39049999998</v>
      </c>
      <c r="CK4" s="117">
        <f t="shared" si="12"/>
        <v>845646.31799999997</v>
      </c>
      <c r="CL4" s="117">
        <f t="shared" si="12"/>
        <v>870406.0199999999</v>
      </c>
      <c r="CM4" s="117">
        <f t="shared" si="12"/>
        <v>975875.71499999985</v>
      </c>
      <c r="CN4" s="117">
        <f t="shared" si="12"/>
        <v>1039903.2450000001</v>
      </c>
      <c r="CO4" s="117">
        <f t="shared" si="12"/>
        <v>992669.64749999996</v>
      </c>
      <c r="CP4" s="117">
        <f t="shared" si="12"/>
        <v>981703.27349999989</v>
      </c>
      <c r="CQ4" s="117">
        <f t="shared" si="12"/>
        <v>1055309.5530000001</v>
      </c>
      <c r="CR4" s="117">
        <f t="shared" si="12"/>
        <v>1076188.2885</v>
      </c>
      <c r="CS4" s="117">
        <f t="shared" si="12"/>
        <v>995862.78899999999</v>
      </c>
      <c r="CT4" s="117">
        <f t="shared" si="12"/>
        <v>1108228.5674999999</v>
      </c>
      <c r="CU4" s="117">
        <f t="shared" si="12"/>
        <v>967097.43450000009</v>
      </c>
      <c r="CV4" s="117">
        <f t="shared" si="12"/>
        <v>919405.39049999998</v>
      </c>
      <c r="CW4" s="117">
        <f t="shared" si="12"/>
        <v>845646.31799999997</v>
      </c>
      <c r="CX4" s="117">
        <f t="shared" si="12"/>
        <v>870406.0199999999</v>
      </c>
      <c r="CY4" s="117">
        <f t="shared" si="12"/>
        <v>975875.71499999985</v>
      </c>
      <c r="CZ4" s="117">
        <f t="shared" si="12"/>
        <v>1039903.2450000001</v>
      </c>
      <c r="DA4" s="117">
        <f t="shared" si="12"/>
        <v>992669.64749999996</v>
      </c>
      <c r="DB4" s="117">
        <f t="shared" si="12"/>
        <v>981703.27349999989</v>
      </c>
      <c r="DC4" s="117">
        <f t="shared" si="12"/>
        <v>1055309.5530000001</v>
      </c>
      <c r="DD4" s="117">
        <f t="shared" si="12"/>
        <v>1076188.2885</v>
      </c>
      <c r="DE4" s="117">
        <f t="shared" si="12"/>
        <v>995862.78899999999</v>
      </c>
      <c r="DF4" s="117">
        <f t="shared" si="12"/>
        <v>1108228.5674999999</v>
      </c>
      <c r="DG4" s="117">
        <f t="shared" si="12"/>
        <v>967097.43450000009</v>
      </c>
      <c r="DH4" s="117">
        <f t="shared" si="12"/>
        <v>919405.39049999998</v>
      </c>
      <c r="DI4" s="117">
        <f t="shared" ref="DI4:EF4" si="13">SUM(DI5:DI5)</f>
        <v>845646.31799999997</v>
      </c>
      <c r="DJ4" s="117">
        <f t="shared" si="13"/>
        <v>870406.0199999999</v>
      </c>
      <c r="DK4" s="117">
        <f t="shared" si="13"/>
        <v>975875.71499999985</v>
      </c>
      <c r="DL4" s="117">
        <f t="shared" si="13"/>
        <v>1039903.2450000001</v>
      </c>
      <c r="DM4" s="117">
        <f t="shared" si="13"/>
        <v>992669.64749999996</v>
      </c>
      <c r="DN4" s="117">
        <f t="shared" si="13"/>
        <v>981703.27349999989</v>
      </c>
      <c r="DO4" s="117">
        <f t="shared" si="13"/>
        <v>1055309.5530000001</v>
      </c>
      <c r="DP4" s="117">
        <f t="shared" si="13"/>
        <v>1076188.2885</v>
      </c>
      <c r="DQ4" s="117">
        <f t="shared" si="13"/>
        <v>995862.78899999999</v>
      </c>
      <c r="DR4" s="117">
        <f t="shared" si="13"/>
        <v>1108228.5674999999</v>
      </c>
      <c r="DS4" s="117">
        <f t="shared" si="13"/>
        <v>967097.43450000009</v>
      </c>
      <c r="DT4" s="117">
        <f t="shared" si="13"/>
        <v>919405.39049999998</v>
      </c>
      <c r="DU4" s="117">
        <f t="shared" si="13"/>
        <v>845646.31799999997</v>
      </c>
      <c r="DV4" s="117">
        <f t="shared" si="13"/>
        <v>870406.0199999999</v>
      </c>
      <c r="DW4" s="117">
        <f t="shared" si="13"/>
        <v>975875.71499999985</v>
      </c>
      <c r="DX4" s="117">
        <f t="shared" si="13"/>
        <v>1039903.2450000001</v>
      </c>
      <c r="DY4" s="117">
        <f t="shared" si="13"/>
        <v>992669.64749999996</v>
      </c>
      <c r="DZ4" s="117">
        <f t="shared" si="13"/>
        <v>981703.27349999989</v>
      </c>
      <c r="EA4" s="117">
        <f t="shared" si="13"/>
        <v>1055309.5530000001</v>
      </c>
      <c r="EB4" s="117">
        <f t="shared" si="13"/>
        <v>1076188.2885</v>
      </c>
      <c r="EC4" s="117">
        <f t="shared" si="13"/>
        <v>995862.78899999999</v>
      </c>
      <c r="ED4" s="117">
        <f t="shared" si="13"/>
        <v>1108228.5674999999</v>
      </c>
      <c r="EE4" s="117">
        <f t="shared" si="13"/>
        <v>967097.43450000009</v>
      </c>
      <c r="EF4" s="117">
        <f t="shared" si="13"/>
        <v>919405.39049999998</v>
      </c>
    </row>
    <row r="5" spans="1:136" s="8" customFormat="1" ht="20.100000000000001" customHeight="1" outlineLevel="1" x14ac:dyDescent="0.25">
      <c r="A5" s="15" t="s">
        <v>51</v>
      </c>
      <c r="B5" s="15"/>
      <c r="C5" s="15"/>
      <c r="D5" s="118">
        <f>SUM(E5:N5)</f>
        <v>113053314.43979999</v>
      </c>
      <c r="E5" s="118">
        <f t="shared" ref="E5:M5" si="14">SUMIF($Q$1:$EF$1,E$2,$Q5:$EF5)</f>
        <v>6992924.8032</v>
      </c>
      <c r="F5" s="118">
        <f t="shared" si="14"/>
        <v>11434019.700600002</v>
      </c>
      <c r="G5" s="118">
        <f t="shared" si="14"/>
        <v>11828296.241999999</v>
      </c>
      <c r="H5" s="118">
        <f t="shared" si="14"/>
        <v>11828296.241999999</v>
      </c>
      <c r="I5" s="118">
        <f t="shared" si="14"/>
        <v>11828296.241999999</v>
      </c>
      <c r="J5" s="118">
        <f t="shared" si="14"/>
        <v>11828296.241999999</v>
      </c>
      <c r="K5" s="118">
        <f t="shared" si="14"/>
        <v>11828296.241999999</v>
      </c>
      <c r="L5" s="118">
        <f t="shared" si="14"/>
        <v>11828296.241999999</v>
      </c>
      <c r="M5" s="118">
        <f t="shared" si="14"/>
        <v>11828296.241999999</v>
      </c>
      <c r="N5" s="118">
        <f>SUMIF($Q$1:$EF$1,N$2,$Q5:$EF5)</f>
        <v>11828296.241999999</v>
      </c>
      <c r="O5" s="118">
        <f>SUM(E5:N5)</f>
        <v>113053314.43979999</v>
      </c>
      <c r="P5" s="127"/>
      <c r="Q5" s="128">
        <f>RECEITAS!Q4</f>
        <v>0</v>
      </c>
      <c r="R5" s="128">
        <f>RECEITAS!R4</f>
        <v>261121.80599999998</v>
      </c>
      <c r="S5" s="128">
        <f>RECEITAS!S4</f>
        <v>292762.7145</v>
      </c>
      <c r="T5" s="128">
        <f>RECEITAS!T4</f>
        <v>311970.97349999996</v>
      </c>
      <c r="U5" s="128">
        <f>RECEITAS!U4</f>
        <v>297800.89425000001</v>
      </c>
      <c r="V5" s="128">
        <f>RECEITAS!V4</f>
        <v>621745.40655000007</v>
      </c>
      <c r="W5" s="128">
        <f>RECEITAS!W4</f>
        <v>668362.7169</v>
      </c>
      <c r="X5" s="128">
        <f>RECEITAS!X4</f>
        <v>681585.91605</v>
      </c>
      <c r="Y5" s="128">
        <f>RECEITAS!Y4</f>
        <v>962667.36269999994</v>
      </c>
      <c r="Z5" s="128">
        <f>RECEITAS!Z4</f>
        <v>1071287.61525</v>
      </c>
      <c r="AA5" s="128">
        <f>RECEITAS!AA4</f>
        <v>934860.85334999999</v>
      </c>
      <c r="AB5" s="128">
        <f>RECEITAS!AB4</f>
        <v>888758.54414999986</v>
      </c>
      <c r="AC5" s="128">
        <f>RECEITAS!AC4</f>
        <v>817458.10739999998</v>
      </c>
      <c r="AD5" s="128">
        <f>RECEITAS!AD4</f>
        <v>841392.48599999992</v>
      </c>
      <c r="AE5" s="128">
        <f>RECEITAS!AE4</f>
        <v>943346.52449999994</v>
      </c>
      <c r="AF5" s="128">
        <f>RECEITAS!AF4</f>
        <v>1005239.8035</v>
      </c>
      <c r="AG5" s="128">
        <f>RECEITAS!AG4</f>
        <v>959580.65924999991</v>
      </c>
      <c r="AH5" s="128">
        <f>RECEITAS!AH4</f>
        <v>948979.83104999992</v>
      </c>
      <c r="AI5" s="128">
        <f>RECEITAS!AI4</f>
        <v>1020132.5678999999</v>
      </c>
      <c r="AJ5" s="128">
        <f>RECEITAS!AJ4</f>
        <v>1040315.3455499999</v>
      </c>
      <c r="AK5" s="128">
        <f>RECEITAS!AK4</f>
        <v>962667.36269999994</v>
      </c>
      <c r="AL5" s="128">
        <f>RECEITAS!AL4</f>
        <v>1071287.61525</v>
      </c>
      <c r="AM5" s="128">
        <f>RECEITAS!AM4</f>
        <v>934860.85334999999</v>
      </c>
      <c r="AN5" s="128">
        <f>RECEITAS!AN4</f>
        <v>888758.54414999986</v>
      </c>
      <c r="AO5" s="128">
        <f>RECEITAS!AO4</f>
        <v>845646.31799999997</v>
      </c>
      <c r="AP5" s="128">
        <f>RECEITAS!AP4</f>
        <v>870406.0199999999</v>
      </c>
      <c r="AQ5" s="128">
        <f>RECEITAS!AQ4</f>
        <v>975875.71499999985</v>
      </c>
      <c r="AR5" s="128">
        <f>RECEITAS!AR4</f>
        <v>1039903.2450000001</v>
      </c>
      <c r="AS5" s="128">
        <f>RECEITAS!AS4</f>
        <v>992669.64749999996</v>
      </c>
      <c r="AT5" s="128">
        <f>RECEITAS!AT4</f>
        <v>981703.27349999989</v>
      </c>
      <c r="AU5" s="128">
        <f>RECEITAS!AU4</f>
        <v>1055309.5530000001</v>
      </c>
      <c r="AV5" s="128">
        <f>RECEITAS!AV4</f>
        <v>1076188.2885</v>
      </c>
      <c r="AW5" s="128">
        <f>RECEITAS!AW4</f>
        <v>995862.78899999999</v>
      </c>
      <c r="AX5" s="128">
        <f>RECEITAS!AX4</f>
        <v>1108228.5674999999</v>
      </c>
      <c r="AY5" s="128">
        <f>RECEITAS!AY4</f>
        <v>967097.43450000009</v>
      </c>
      <c r="AZ5" s="128">
        <f>RECEITAS!AZ4</f>
        <v>919405.39049999998</v>
      </c>
      <c r="BA5" s="128">
        <f>RECEITAS!BA4</f>
        <v>845646.31799999997</v>
      </c>
      <c r="BB5" s="128">
        <f>RECEITAS!BB4</f>
        <v>870406.0199999999</v>
      </c>
      <c r="BC5" s="128">
        <f>RECEITAS!BC4</f>
        <v>975875.71499999985</v>
      </c>
      <c r="BD5" s="128">
        <f>RECEITAS!BD4</f>
        <v>1039903.2450000001</v>
      </c>
      <c r="BE5" s="128">
        <f>RECEITAS!BE4</f>
        <v>992669.64749999996</v>
      </c>
      <c r="BF5" s="128">
        <f>RECEITAS!BF4</f>
        <v>981703.27349999989</v>
      </c>
      <c r="BG5" s="128">
        <f>RECEITAS!BG4</f>
        <v>1055309.5530000001</v>
      </c>
      <c r="BH5" s="128">
        <f>RECEITAS!BH4</f>
        <v>1076188.2885</v>
      </c>
      <c r="BI5" s="128">
        <f>RECEITAS!BI4</f>
        <v>995862.78899999999</v>
      </c>
      <c r="BJ5" s="128">
        <f>RECEITAS!BJ4</f>
        <v>1108228.5674999999</v>
      </c>
      <c r="BK5" s="128">
        <f>RECEITAS!BK4</f>
        <v>967097.43450000009</v>
      </c>
      <c r="BL5" s="128">
        <f>RECEITAS!BL4</f>
        <v>919405.39049999998</v>
      </c>
      <c r="BM5" s="128">
        <f>RECEITAS!BM4</f>
        <v>845646.31799999997</v>
      </c>
      <c r="BN5" s="128">
        <f>RECEITAS!BN4</f>
        <v>870406.0199999999</v>
      </c>
      <c r="BO5" s="128">
        <f>RECEITAS!BO4</f>
        <v>975875.71499999985</v>
      </c>
      <c r="BP5" s="128">
        <f>RECEITAS!BP4</f>
        <v>1039903.2450000001</v>
      </c>
      <c r="BQ5" s="128">
        <f>RECEITAS!BQ4</f>
        <v>992669.64749999996</v>
      </c>
      <c r="BR5" s="128">
        <f>RECEITAS!BR4</f>
        <v>981703.27349999989</v>
      </c>
      <c r="BS5" s="128">
        <f>RECEITAS!BS4</f>
        <v>1055309.5530000001</v>
      </c>
      <c r="BT5" s="128">
        <f>RECEITAS!BT4</f>
        <v>1076188.2885</v>
      </c>
      <c r="BU5" s="128">
        <f>RECEITAS!BU4</f>
        <v>995862.78899999999</v>
      </c>
      <c r="BV5" s="128">
        <f>RECEITAS!BV4</f>
        <v>1108228.5674999999</v>
      </c>
      <c r="BW5" s="128">
        <f>RECEITAS!BW4</f>
        <v>967097.43450000009</v>
      </c>
      <c r="BX5" s="128">
        <f>RECEITAS!BX4</f>
        <v>919405.39049999998</v>
      </c>
      <c r="BY5" s="128">
        <f>RECEITAS!BY4</f>
        <v>845646.31799999997</v>
      </c>
      <c r="BZ5" s="128">
        <f>RECEITAS!BZ4</f>
        <v>870406.0199999999</v>
      </c>
      <c r="CA5" s="128">
        <f>RECEITAS!CA4</f>
        <v>975875.71499999985</v>
      </c>
      <c r="CB5" s="128">
        <f>RECEITAS!CB4</f>
        <v>1039903.2450000001</v>
      </c>
      <c r="CC5" s="128">
        <f>RECEITAS!CC4</f>
        <v>992669.64749999996</v>
      </c>
      <c r="CD5" s="128">
        <f>RECEITAS!CD4</f>
        <v>981703.27349999989</v>
      </c>
      <c r="CE5" s="128">
        <f>RECEITAS!CE4</f>
        <v>1055309.5530000001</v>
      </c>
      <c r="CF5" s="128">
        <f>RECEITAS!CF4</f>
        <v>1076188.2885</v>
      </c>
      <c r="CG5" s="128">
        <f>RECEITAS!CG4</f>
        <v>995862.78899999999</v>
      </c>
      <c r="CH5" s="128">
        <f>RECEITAS!CH4</f>
        <v>1108228.5674999999</v>
      </c>
      <c r="CI5" s="128">
        <f>RECEITAS!CI4</f>
        <v>967097.43450000009</v>
      </c>
      <c r="CJ5" s="128">
        <f>RECEITAS!CJ4</f>
        <v>919405.39049999998</v>
      </c>
      <c r="CK5" s="128">
        <f>RECEITAS!CK4</f>
        <v>845646.31799999997</v>
      </c>
      <c r="CL5" s="128">
        <f>RECEITAS!CL4</f>
        <v>870406.0199999999</v>
      </c>
      <c r="CM5" s="128">
        <f>RECEITAS!CM4</f>
        <v>975875.71499999985</v>
      </c>
      <c r="CN5" s="128">
        <f>RECEITAS!CN4</f>
        <v>1039903.2450000001</v>
      </c>
      <c r="CO5" s="128">
        <f>RECEITAS!CO4</f>
        <v>992669.64749999996</v>
      </c>
      <c r="CP5" s="128">
        <f>RECEITAS!CP4</f>
        <v>981703.27349999989</v>
      </c>
      <c r="CQ5" s="128">
        <f>RECEITAS!CQ4</f>
        <v>1055309.5530000001</v>
      </c>
      <c r="CR5" s="128">
        <f>RECEITAS!CR4</f>
        <v>1076188.2885</v>
      </c>
      <c r="CS5" s="128">
        <f>RECEITAS!CS4</f>
        <v>995862.78899999999</v>
      </c>
      <c r="CT5" s="128">
        <f>RECEITAS!CT4</f>
        <v>1108228.5674999999</v>
      </c>
      <c r="CU5" s="128">
        <f>RECEITAS!CU4</f>
        <v>967097.43450000009</v>
      </c>
      <c r="CV5" s="128">
        <f>RECEITAS!CV4</f>
        <v>919405.39049999998</v>
      </c>
      <c r="CW5" s="128">
        <f>RECEITAS!CW4</f>
        <v>845646.31799999997</v>
      </c>
      <c r="CX5" s="128">
        <f>RECEITAS!CX4</f>
        <v>870406.0199999999</v>
      </c>
      <c r="CY5" s="128">
        <f>RECEITAS!CY4</f>
        <v>975875.71499999985</v>
      </c>
      <c r="CZ5" s="128">
        <f>RECEITAS!CZ4</f>
        <v>1039903.2450000001</v>
      </c>
      <c r="DA5" s="128">
        <f>RECEITAS!DA4</f>
        <v>992669.64749999996</v>
      </c>
      <c r="DB5" s="128">
        <f>RECEITAS!DB4</f>
        <v>981703.27349999989</v>
      </c>
      <c r="DC5" s="128">
        <f>RECEITAS!DC4</f>
        <v>1055309.5530000001</v>
      </c>
      <c r="DD5" s="128">
        <f>RECEITAS!DD4</f>
        <v>1076188.2885</v>
      </c>
      <c r="DE5" s="128">
        <f>RECEITAS!DE4</f>
        <v>995862.78899999999</v>
      </c>
      <c r="DF5" s="128">
        <f>RECEITAS!DF4</f>
        <v>1108228.5674999999</v>
      </c>
      <c r="DG5" s="128">
        <f>RECEITAS!DG4</f>
        <v>967097.43450000009</v>
      </c>
      <c r="DH5" s="128">
        <f>RECEITAS!DH4</f>
        <v>919405.39049999998</v>
      </c>
      <c r="DI5" s="128">
        <f>RECEITAS!DI4</f>
        <v>845646.31799999997</v>
      </c>
      <c r="DJ5" s="128">
        <f>RECEITAS!DJ4</f>
        <v>870406.0199999999</v>
      </c>
      <c r="DK5" s="128">
        <f>RECEITAS!DK4</f>
        <v>975875.71499999985</v>
      </c>
      <c r="DL5" s="128">
        <f>RECEITAS!DL4</f>
        <v>1039903.2450000001</v>
      </c>
      <c r="DM5" s="128">
        <f>RECEITAS!DM4</f>
        <v>992669.64749999996</v>
      </c>
      <c r="DN5" s="128">
        <f>RECEITAS!DN4</f>
        <v>981703.27349999989</v>
      </c>
      <c r="DO5" s="128">
        <f>RECEITAS!DO4</f>
        <v>1055309.5530000001</v>
      </c>
      <c r="DP5" s="128">
        <f>RECEITAS!DP4</f>
        <v>1076188.2885</v>
      </c>
      <c r="DQ5" s="128">
        <f>RECEITAS!DQ4</f>
        <v>995862.78899999999</v>
      </c>
      <c r="DR5" s="128">
        <f>RECEITAS!DR4</f>
        <v>1108228.5674999999</v>
      </c>
      <c r="DS5" s="128">
        <f>RECEITAS!DS4</f>
        <v>967097.43450000009</v>
      </c>
      <c r="DT5" s="128">
        <f>RECEITAS!DT4</f>
        <v>919405.39049999998</v>
      </c>
      <c r="DU5" s="128">
        <f>RECEITAS!DU4</f>
        <v>845646.31799999997</v>
      </c>
      <c r="DV5" s="128">
        <f>RECEITAS!DV4</f>
        <v>870406.0199999999</v>
      </c>
      <c r="DW5" s="128">
        <f>RECEITAS!DW4</f>
        <v>975875.71499999985</v>
      </c>
      <c r="DX5" s="128">
        <f>RECEITAS!DX4</f>
        <v>1039903.2450000001</v>
      </c>
      <c r="DY5" s="128">
        <f>RECEITAS!DY4</f>
        <v>992669.64749999996</v>
      </c>
      <c r="DZ5" s="128">
        <f>RECEITAS!DZ4</f>
        <v>981703.27349999989</v>
      </c>
      <c r="EA5" s="128">
        <f>RECEITAS!EA4</f>
        <v>1055309.5530000001</v>
      </c>
      <c r="EB5" s="128">
        <f>RECEITAS!EB4</f>
        <v>1076188.2885</v>
      </c>
      <c r="EC5" s="128">
        <f>RECEITAS!EC4</f>
        <v>995862.78899999999</v>
      </c>
      <c r="ED5" s="128">
        <f>RECEITAS!ED4</f>
        <v>1108228.5674999999</v>
      </c>
      <c r="EE5" s="128">
        <f>RECEITAS!EE4</f>
        <v>967097.43450000009</v>
      </c>
      <c r="EF5" s="128">
        <f>RECEITAS!EF4</f>
        <v>919405.39049999998</v>
      </c>
    </row>
    <row r="6" spans="1:136" ht="20.100000000000001" customHeight="1" x14ac:dyDescent="0.25">
      <c r="E6" s="119"/>
      <c r="F6" s="119"/>
      <c r="G6" s="119"/>
      <c r="H6" s="119"/>
      <c r="I6" s="119"/>
      <c r="J6" s="119"/>
      <c r="K6" s="119"/>
      <c r="L6" s="119"/>
      <c r="M6" s="155" t="s">
        <v>171</v>
      </c>
      <c r="N6" s="155"/>
      <c r="O6" s="155">
        <f>SUM(O5*10%)</f>
        <v>11305331.443980001</v>
      </c>
    </row>
    <row r="7" spans="1:136" ht="20.100000000000001" customHeight="1" x14ac:dyDescent="0.25">
      <c r="E7" s="119"/>
      <c r="F7" s="119"/>
      <c r="G7" s="119"/>
      <c r="H7" s="119"/>
      <c r="I7" s="119"/>
      <c r="J7" s="119"/>
      <c r="K7" s="119"/>
      <c r="L7" s="155" t="s">
        <v>172</v>
      </c>
      <c r="M7" s="155"/>
      <c r="N7" s="155"/>
      <c r="O7" s="155">
        <f>SUM(O5-O6)</f>
        <v>101747982.99581999</v>
      </c>
    </row>
    <row r="8" spans="1:136" s="35" customFormat="1" ht="20.100000000000001" customHeight="1" x14ac:dyDescent="0.25">
      <c r="A8" s="36" t="s">
        <v>50</v>
      </c>
      <c r="B8" s="36"/>
      <c r="C8" s="36"/>
      <c r="D8" s="116">
        <f>SUM(E8:N8)</f>
        <v>-16110097.307671502</v>
      </c>
      <c r="E8" s="117">
        <f t="shared" ref="E8:N8" si="15">SUM(E9:E11)</f>
        <v>-996491.78445600008</v>
      </c>
      <c r="F8" s="117">
        <f t="shared" si="15"/>
        <v>-1629347.8073354999</v>
      </c>
      <c r="G8" s="117">
        <f t="shared" si="15"/>
        <v>-1685532.2144849999</v>
      </c>
      <c r="H8" s="117">
        <f t="shared" si="15"/>
        <v>-1685532.2144849999</v>
      </c>
      <c r="I8" s="117">
        <f t="shared" si="15"/>
        <v>-1685532.2144849999</v>
      </c>
      <c r="J8" s="117">
        <f t="shared" si="15"/>
        <v>-1685532.2144849999</v>
      </c>
      <c r="K8" s="117">
        <f t="shared" si="15"/>
        <v>-1685532.2144849999</v>
      </c>
      <c r="L8" s="117">
        <f t="shared" si="15"/>
        <v>-1685532.2144849999</v>
      </c>
      <c r="M8" s="117">
        <f t="shared" si="15"/>
        <v>-1685532.2144849999</v>
      </c>
      <c r="N8" s="117">
        <f t="shared" si="15"/>
        <v>-1685532.2144849999</v>
      </c>
      <c r="O8" s="117"/>
      <c r="P8" s="123"/>
      <c r="Q8" s="117">
        <f t="shared" ref="Q8:AV8" si="16">SUM(Q9:Q11)</f>
        <v>0</v>
      </c>
      <c r="R8" s="117">
        <f t="shared" si="16"/>
        <v>-37209.857355</v>
      </c>
      <c r="S8" s="117">
        <f t="shared" si="16"/>
        <v>-41718.686816250003</v>
      </c>
      <c r="T8" s="117">
        <f t="shared" si="16"/>
        <v>-44455.863723749993</v>
      </c>
      <c r="U8" s="117">
        <f t="shared" si="16"/>
        <v>-42436.627430624998</v>
      </c>
      <c r="V8" s="117">
        <f t="shared" si="16"/>
        <v>-88598.720433375012</v>
      </c>
      <c r="W8" s="117">
        <f t="shared" si="16"/>
        <v>-95241.687158250003</v>
      </c>
      <c r="X8" s="117">
        <f t="shared" si="16"/>
        <v>-97125.993037125008</v>
      </c>
      <c r="Y8" s="117">
        <f t="shared" si="16"/>
        <v>-137180.09918475</v>
      </c>
      <c r="Z8" s="117">
        <f t="shared" si="16"/>
        <v>-152658.48517312499</v>
      </c>
      <c r="AA8" s="117">
        <f t="shared" si="16"/>
        <v>-133217.67160237499</v>
      </c>
      <c r="AB8" s="117">
        <f t="shared" si="16"/>
        <v>-126648.09254137499</v>
      </c>
      <c r="AC8" s="117">
        <f t="shared" si="16"/>
        <v>-116487.78030449999</v>
      </c>
      <c r="AD8" s="117">
        <f t="shared" si="16"/>
        <v>-119898.429255</v>
      </c>
      <c r="AE8" s="117">
        <f t="shared" si="16"/>
        <v>-134426.87974124998</v>
      </c>
      <c r="AF8" s="117">
        <f t="shared" si="16"/>
        <v>-143246.67199875001</v>
      </c>
      <c r="AG8" s="117">
        <f t="shared" si="16"/>
        <v>-136740.24394312498</v>
      </c>
      <c r="AH8" s="117">
        <f t="shared" si="16"/>
        <v>-135229.625924625</v>
      </c>
      <c r="AI8" s="117">
        <f t="shared" si="16"/>
        <v>-145368.89092574999</v>
      </c>
      <c r="AJ8" s="117">
        <f t="shared" si="16"/>
        <v>-148244.93674087498</v>
      </c>
      <c r="AK8" s="117">
        <f t="shared" si="16"/>
        <v>-137180.09918475</v>
      </c>
      <c r="AL8" s="117">
        <f t="shared" si="16"/>
        <v>-152658.48517312499</v>
      </c>
      <c r="AM8" s="117">
        <f t="shared" si="16"/>
        <v>-133217.67160237499</v>
      </c>
      <c r="AN8" s="117">
        <f t="shared" si="16"/>
        <v>-126648.09254137499</v>
      </c>
      <c r="AO8" s="117">
        <f t="shared" si="16"/>
        <v>-120504.60031499999</v>
      </c>
      <c r="AP8" s="117">
        <f t="shared" si="16"/>
        <v>-124032.85784999999</v>
      </c>
      <c r="AQ8" s="117">
        <f t="shared" si="16"/>
        <v>-139062.28938749997</v>
      </c>
      <c r="AR8" s="117">
        <f t="shared" si="16"/>
        <v>-148186.2124125</v>
      </c>
      <c r="AS8" s="117">
        <f t="shared" si="16"/>
        <v>-141455.42476874997</v>
      </c>
      <c r="AT8" s="117">
        <f t="shared" si="16"/>
        <v>-139892.71647374998</v>
      </c>
      <c r="AU8" s="117">
        <f t="shared" si="16"/>
        <v>-150381.61130250001</v>
      </c>
      <c r="AV8" s="117">
        <f t="shared" si="16"/>
        <v>-153356.83111125001</v>
      </c>
      <c r="AW8" s="117">
        <f t="shared" ref="AW8:CB8" si="17">SUM(AW9:AW11)</f>
        <v>-141910.44743250002</v>
      </c>
      <c r="AX8" s="117">
        <f t="shared" si="17"/>
        <v>-157922.57086874999</v>
      </c>
      <c r="AY8" s="117">
        <f t="shared" si="17"/>
        <v>-137811.38441625002</v>
      </c>
      <c r="AZ8" s="117">
        <f t="shared" si="17"/>
        <v>-131015.26814624999</v>
      </c>
      <c r="BA8" s="117">
        <f t="shared" si="17"/>
        <v>-120504.60031499999</v>
      </c>
      <c r="BB8" s="117">
        <f t="shared" si="17"/>
        <v>-124032.85784999999</v>
      </c>
      <c r="BC8" s="117">
        <f t="shared" si="17"/>
        <v>-139062.28938749997</v>
      </c>
      <c r="BD8" s="117">
        <f t="shared" si="17"/>
        <v>-148186.2124125</v>
      </c>
      <c r="BE8" s="117">
        <f t="shared" si="17"/>
        <v>-141455.42476874997</v>
      </c>
      <c r="BF8" s="117">
        <f t="shared" si="17"/>
        <v>-139892.71647374998</v>
      </c>
      <c r="BG8" s="117">
        <f t="shared" si="17"/>
        <v>-150381.61130250001</v>
      </c>
      <c r="BH8" s="117">
        <f t="shared" si="17"/>
        <v>-153356.83111125001</v>
      </c>
      <c r="BI8" s="117">
        <f t="shared" si="17"/>
        <v>-141910.44743250002</v>
      </c>
      <c r="BJ8" s="117">
        <f t="shared" si="17"/>
        <v>-157922.57086874999</v>
      </c>
      <c r="BK8" s="117">
        <f t="shared" si="17"/>
        <v>-137811.38441625002</v>
      </c>
      <c r="BL8" s="117">
        <f t="shared" si="17"/>
        <v>-131015.26814624999</v>
      </c>
      <c r="BM8" s="117">
        <f t="shared" si="17"/>
        <v>-120504.60031499999</v>
      </c>
      <c r="BN8" s="117">
        <f t="shared" si="17"/>
        <v>-124032.85784999999</v>
      </c>
      <c r="BO8" s="117">
        <f t="shared" si="17"/>
        <v>-139062.28938749997</v>
      </c>
      <c r="BP8" s="117">
        <f t="shared" si="17"/>
        <v>-148186.2124125</v>
      </c>
      <c r="BQ8" s="117">
        <f t="shared" si="17"/>
        <v>-141455.42476874997</v>
      </c>
      <c r="BR8" s="117">
        <f t="shared" si="17"/>
        <v>-139892.71647374998</v>
      </c>
      <c r="BS8" s="117">
        <f t="shared" si="17"/>
        <v>-150381.61130250001</v>
      </c>
      <c r="BT8" s="117">
        <f t="shared" si="17"/>
        <v>-153356.83111125001</v>
      </c>
      <c r="BU8" s="117">
        <f t="shared" si="17"/>
        <v>-141910.44743250002</v>
      </c>
      <c r="BV8" s="117">
        <f t="shared" si="17"/>
        <v>-157922.57086874999</v>
      </c>
      <c r="BW8" s="117">
        <f t="shared" si="17"/>
        <v>-137811.38441625002</v>
      </c>
      <c r="BX8" s="117">
        <f t="shared" si="17"/>
        <v>-131015.26814624999</v>
      </c>
      <c r="BY8" s="117">
        <f t="shared" si="17"/>
        <v>-120504.60031499999</v>
      </c>
      <c r="BZ8" s="117">
        <f t="shared" si="17"/>
        <v>-124032.85784999999</v>
      </c>
      <c r="CA8" s="117">
        <f t="shared" si="17"/>
        <v>-139062.28938749997</v>
      </c>
      <c r="CB8" s="117">
        <f t="shared" si="17"/>
        <v>-148186.2124125</v>
      </c>
      <c r="CC8" s="117">
        <f t="shared" ref="CC8:DH8" si="18">SUM(CC9:CC11)</f>
        <v>-141455.42476874997</v>
      </c>
      <c r="CD8" s="117">
        <f t="shared" si="18"/>
        <v>-139892.71647374998</v>
      </c>
      <c r="CE8" s="117">
        <f t="shared" si="18"/>
        <v>-150381.61130250001</v>
      </c>
      <c r="CF8" s="117">
        <f t="shared" si="18"/>
        <v>-153356.83111125001</v>
      </c>
      <c r="CG8" s="117">
        <f t="shared" si="18"/>
        <v>-141910.44743250002</v>
      </c>
      <c r="CH8" s="117">
        <f t="shared" si="18"/>
        <v>-157922.57086874999</v>
      </c>
      <c r="CI8" s="117">
        <f t="shared" si="18"/>
        <v>-137811.38441625002</v>
      </c>
      <c r="CJ8" s="117">
        <f t="shared" si="18"/>
        <v>-131015.26814624999</v>
      </c>
      <c r="CK8" s="117">
        <f t="shared" si="18"/>
        <v>-120504.60031499999</v>
      </c>
      <c r="CL8" s="117">
        <f t="shared" si="18"/>
        <v>-124032.85784999999</v>
      </c>
      <c r="CM8" s="117">
        <f t="shared" si="18"/>
        <v>-139062.28938749997</v>
      </c>
      <c r="CN8" s="117">
        <f t="shared" si="18"/>
        <v>-148186.2124125</v>
      </c>
      <c r="CO8" s="117">
        <f t="shared" si="18"/>
        <v>-141455.42476874997</v>
      </c>
      <c r="CP8" s="117">
        <f t="shared" si="18"/>
        <v>-139892.71647374998</v>
      </c>
      <c r="CQ8" s="117">
        <f t="shared" si="18"/>
        <v>-150381.61130250001</v>
      </c>
      <c r="CR8" s="117">
        <f t="shared" si="18"/>
        <v>-153356.83111125001</v>
      </c>
      <c r="CS8" s="117">
        <f t="shared" si="18"/>
        <v>-141910.44743250002</v>
      </c>
      <c r="CT8" s="117">
        <f t="shared" si="18"/>
        <v>-157922.57086874999</v>
      </c>
      <c r="CU8" s="117">
        <f t="shared" si="18"/>
        <v>-137811.38441625002</v>
      </c>
      <c r="CV8" s="117">
        <f t="shared" si="18"/>
        <v>-131015.26814624999</v>
      </c>
      <c r="CW8" s="117">
        <f t="shared" si="18"/>
        <v>-120504.60031499999</v>
      </c>
      <c r="CX8" s="117">
        <f t="shared" si="18"/>
        <v>-124032.85784999999</v>
      </c>
      <c r="CY8" s="117">
        <f t="shared" si="18"/>
        <v>-139062.28938749997</v>
      </c>
      <c r="CZ8" s="117">
        <f t="shared" si="18"/>
        <v>-148186.2124125</v>
      </c>
      <c r="DA8" s="117">
        <f t="shared" si="18"/>
        <v>-141455.42476874997</v>
      </c>
      <c r="DB8" s="117">
        <f t="shared" si="18"/>
        <v>-139892.71647374998</v>
      </c>
      <c r="DC8" s="117">
        <f t="shared" si="18"/>
        <v>-150381.61130250001</v>
      </c>
      <c r="DD8" s="117">
        <f t="shared" si="18"/>
        <v>-153356.83111125001</v>
      </c>
      <c r="DE8" s="117">
        <f t="shared" si="18"/>
        <v>-141910.44743250002</v>
      </c>
      <c r="DF8" s="117">
        <f t="shared" si="18"/>
        <v>-157922.57086874999</v>
      </c>
      <c r="DG8" s="117">
        <f t="shared" si="18"/>
        <v>-137811.38441625002</v>
      </c>
      <c r="DH8" s="117">
        <f t="shared" si="18"/>
        <v>-131015.26814624999</v>
      </c>
      <c r="DI8" s="117">
        <f t="shared" ref="DI8:EF8" si="19">SUM(DI9:DI11)</f>
        <v>-120504.60031499999</v>
      </c>
      <c r="DJ8" s="117">
        <f t="shared" si="19"/>
        <v>-124032.85784999999</v>
      </c>
      <c r="DK8" s="117">
        <f t="shared" si="19"/>
        <v>-139062.28938749997</v>
      </c>
      <c r="DL8" s="117">
        <f t="shared" si="19"/>
        <v>-148186.2124125</v>
      </c>
      <c r="DM8" s="117">
        <f t="shared" si="19"/>
        <v>-141455.42476874997</v>
      </c>
      <c r="DN8" s="117">
        <f t="shared" si="19"/>
        <v>-139892.71647374998</v>
      </c>
      <c r="DO8" s="117">
        <f t="shared" si="19"/>
        <v>-150381.61130250001</v>
      </c>
      <c r="DP8" s="117">
        <f t="shared" si="19"/>
        <v>-153356.83111125001</v>
      </c>
      <c r="DQ8" s="117">
        <f t="shared" si="19"/>
        <v>-141910.44743250002</v>
      </c>
      <c r="DR8" s="117">
        <f t="shared" si="19"/>
        <v>-157922.57086874999</v>
      </c>
      <c r="DS8" s="117">
        <f t="shared" si="19"/>
        <v>-137811.38441625002</v>
      </c>
      <c r="DT8" s="117">
        <f t="shared" si="19"/>
        <v>-131015.26814624999</v>
      </c>
      <c r="DU8" s="117">
        <f t="shared" si="19"/>
        <v>-120504.60031499999</v>
      </c>
      <c r="DV8" s="117">
        <f t="shared" si="19"/>
        <v>-124032.85784999999</v>
      </c>
      <c r="DW8" s="117">
        <f t="shared" si="19"/>
        <v>-139062.28938749997</v>
      </c>
      <c r="DX8" s="117">
        <f t="shared" si="19"/>
        <v>-148186.2124125</v>
      </c>
      <c r="DY8" s="117">
        <f t="shared" si="19"/>
        <v>-141455.42476874997</v>
      </c>
      <c r="DZ8" s="117">
        <f t="shared" si="19"/>
        <v>-139892.71647374998</v>
      </c>
      <c r="EA8" s="117">
        <f t="shared" si="19"/>
        <v>-150381.61130250001</v>
      </c>
      <c r="EB8" s="117">
        <f t="shared" si="19"/>
        <v>-153356.83111125001</v>
      </c>
      <c r="EC8" s="117">
        <f t="shared" si="19"/>
        <v>-141910.44743250002</v>
      </c>
      <c r="ED8" s="117">
        <f t="shared" si="19"/>
        <v>-157922.57086874999</v>
      </c>
      <c r="EE8" s="117">
        <f t="shared" si="19"/>
        <v>-137811.38441625002</v>
      </c>
      <c r="EF8" s="117">
        <f t="shared" si="19"/>
        <v>-131015.26814624999</v>
      </c>
    </row>
    <row r="9" spans="1:136" s="8" customFormat="1" ht="20.100000000000001" customHeight="1" outlineLevel="1" x14ac:dyDescent="0.25">
      <c r="A9" s="15" t="s">
        <v>49</v>
      </c>
      <c r="B9" s="15"/>
      <c r="C9" s="89">
        <v>0.05</v>
      </c>
      <c r="D9" s="118">
        <f>SUM(E9:N9)</f>
        <v>-5652665.7219900005</v>
      </c>
      <c r="E9" s="118">
        <f t="shared" ref="E9:N11" si="20">SUMIF($Q$1:$EF$1,E$2,$Q9:$EF9)</f>
        <v>-349646.24016000004</v>
      </c>
      <c r="F9" s="118">
        <f t="shared" si="20"/>
        <v>-571700.98502999998</v>
      </c>
      <c r="G9" s="118">
        <f t="shared" si="20"/>
        <v>-591414.8121000001</v>
      </c>
      <c r="H9" s="118">
        <f t="shared" si="20"/>
        <v>-591414.8121000001</v>
      </c>
      <c r="I9" s="118">
        <f t="shared" si="20"/>
        <v>-591414.8121000001</v>
      </c>
      <c r="J9" s="118">
        <f t="shared" si="20"/>
        <v>-591414.8121000001</v>
      </c>
      <c r="K9" s="118">
        <f t="shared" si="20"/>
        <v>-591414.8121000001</v>
      </c>
      <c r="L9" s="118">
        <f t="shared" si="20"/>
        <v>-591414.8121000001</v>
      </c>
      <c r="M9" s="118">
        <f t="shared" si="20"/>
        <v>-591414.8121000001</v>
      </c>
      <c r="N9" s="118">
        <f t="shared" si="20"/>
        <v>-591414.8121000001</v>
      </c>
      <c r="O9" s="118"/>
      <c r="P9" s="123"/>
      <c r="Q9" s="128">
        <f>-(Q$4)*$C9</f>
        <v>0</v>
      </c>
      <c r="R9" s="128">
        <f t="shared" ref="R9:CC11" si="21">-(R$4)*$C9</f>
        <v>-13056.0903</v>
      </c>
      <c r="S9" s="128">
        <f t="shared" si="21"/>
        <v>-14638.135725</v>
      </c>
      <c r="T9" s="128">
        <f t="shared" si="21"/>
        <v>-15598.548674999998</v>
      </c>
      <c r="U9" s="128">
        <f t="shared" si="21"/>
        <v>-14890.044712500001</v>
      </c>
      <c r="V9" s="128">
        <f t="shared" si="21"/>
        <v>-31087.270327500006</v>
      </c>
      <c r="W9" s="128">
        <f t="shared" si="21"/>
        <v>-33418.135845000004</v>
      </c>
      <c r="X9" s="128">
        <f t="shared" si="21"/>
        <v>-34079.295802500004</v>
      </c>
      <c r="Y9" s="128">
        <f t="shared" si="21"/>
        <v>-48133.368134999997</v>
      </c>
      <c r="Z9" s="128">
        <f t="shared" si="21"/>
        <v>-53564.380762500004</v>
      </c>
      <c r="AA9" s="128">
        <f t="shared" si="21"/>
        <v>-46743.042667500005</v>
      </c>
      <c r="AB9" s="128">
        <f t="shared" si="21"/>
        <v>-44437.927207499997</v>
      </c>
      <c r="AC9" s="128">
        <f t="shared" si="21"/>
        <v>-40872.90537</v>
      </c>
      <c r="AD9" s="128">
        <f t="shared" si="21"/>
        <v>-42069.624299999996</v>
      </c>
      <c r="AE9" s="128">
        <f t="shared" si="21"/>
        <v>-47167.326224999997</v>
      </c>
      <c r="AF9" s="128">
        <f t="shared" si="21"/>
        <v>-50261.990175000006</v>
      </c>
      <c r="AG9" s="128">
        <f t="shared" si="21"/>
        <v>-47979.032962500001</v>
      </c>
      <c r="AH9" s="128">
        <f t="shared" si="21"/>
        <v>-47448.991552499996</v>
      </c>
      <c r="AI9" s="128">
        <f t="shared" si="21"/>
        <v>-51006.628395</v>
      </c>
      <c r="AJ9" s="128">
        <f t="shared" si="21"/>
        <v>-52015.767277499996</v>
      </c>
      <c r="AK9" s="128">
        <f t="shared" si="21"/>
        <v>-48133.368134999997</v>
      </c>
      <c r="AL9" s="128">
        <f t="shared" si="21"/>
        <v>-53564.380762500004</v>
      </c>
      <c r="AM9" s="128">
        <f t="shared" si="21"/>
        <v>-46743.042667500005</v>
      </c>
      <c r="AN9" s="128">
        <f t="shared" si="21"/>
        <v>-44437.927207499997</v>
      </c>
      <c r="AO9" s="128">
        <f t="shared" si="21"/>
        <v>-42282.315900000001</v>
      </c>
      <c r="AP9" s="128">
        <f t="shared" si="21"/>
        <v>-43520.300999999999</v>
      </c>
      <c r="AQ9" s="128">
        <f t="shared" si="21"/>
        <v>-48793.785749999995</v>
      </c>
      <c r="AR9" s="128">
        <f t="shared" si="21"/>
        <v>-51995.162250000008</v>
      </c>
      <c r="AS9" s="128">
        <f t="shared" si="21"/>
        <v>-49633.482375</v>
      </c>
      <c r="AT9" s="128">
        <f t="shared" si="21"/>
        <v>-49085.163674999996</v>
      </c>
      <c r="AU9" s="128">
        <f t="shared" si="21"/>
        <v>-52765.477650000008</v>
      </c>
      <c r="AV9" s="128">
        <f t="shared" si="21"/>
        <v>-53809.414425000003</v>
      </c>
      <c r="AW9" s="128">
        <f t="shared" si="21"/>
        <v>-49793.139450000002</v>
      </c>
      <c r="AX9" s="128">
        <f t="shared" si="21"/>
        <v>-55411.428374999996</v>
      </c>
      <c r="AY9" s="128">
        <f t="shared" si="21"/>
        <v>-48354.871725000005</v>
      </c>
      <c r="AZ9" s="128">
        <f t="shared" si="21"/>
        <v>-45970.269525000003</v>
      </c>
      <c r="BA9" s="128">
        <f t="shared" si="21"/>
        <v>-42282.315900000001</v>
      </c>
      <c r="BB9" s="128">
        <f t="shared" si="21"/>
        <v>-43520.300999999999</v>
      </c>
      <c r="BC9" s="128">
        <f t="shared" si="21"/>
        <v>-48793.785749999995</v>
      </c>
      <c r="BD9" s="128">
        <f t="shared" si="21"/>
        <v>-51995.162250000008</v>
      </c>
      <c r="BE9" s="128">
        <f t="shared" si="21"/>
        <v>-49633.482375</v>
      </c>
      <c r="BF9" s="128">
        <f t="shared" si="21"/>
        <v>-49085.163674999996</v>
      </c>
      <c r="BG9" s="128">
        <f t="shared" si="21"/>
        <v>-52765.477650000008</v>
      </c>
      <c r="BH9" s="128">
        <f t="shared" si="21"/>
        <v>-53809.414425000003</v>
      </c>
      <c r="BI9" s="128">
        <f t="shared" si="21"/>
        <v>-49793.139450000002</v>
      </c>
      <c r="BJ9" s="128">
        <f t="shared" si="21"/>
        <v>-55411.428374999996</v>
      </c>
      <c r="BK9" s="128">
        <f t="shared" si="21"/>
        <v>-48354.871725000005</v>
      </c>
      <c r="BL9" s="128">
        <f t="shared" si="21"/>
        <v>-45970.269525000003</v>
      </c>
      <c r="BM9" s="128">
        <f t="shared" si="21"/>
        <v>-42282.315900000001</v>
      </c>
      <c r="BN9" s="128">
        <f t="shared" si="21"/>
        <v>-43520.300999999999</v>
      </c>
      <c r="BO9" s="128">
        <f t="shared" si="21"/>
        <v>-48793.785749999995</v>
      </c>
      <c r="BP9" s="128">
        <f t="shared" si="21"/>
        <v>-51995.162250000008</v>
      </c>
      <c r="BQ9" s="128">
        <f t="shared" si="21"/>
        <v>-49633.482375</v>
      </c>
      <c r="BR9" s="128">
        <f t="shared" si="21"/>
        <v>-49085.163674999996</v>
      </c>
      <c r="BS9" s="128">
        <f t="shared" si="21"/>
        <v>-52765.477650000008</v>
      </c>
      <c r="BT9" s="128">
        <f t="shared" si="21"/>
        <v>-53809.414425000003</v>
      </c>
      <c r="BU9" s="128">
        <f t="shared" si="21"/>
        <v>-49793.139450000002</v>
      </c>
      <c r="BV9" s="128">
        <f t="shared" si="21"/>
        <v>-55411.428374999996</v>
      </c>
      <c r="BW9" s="128">
        <f t="shared" si="21"/>
        <v>-48354.871725000005</v>
      </c>
      <c r="BX9" s="128">
        <f t="shared" si="21"/>
        <v>-45970.269525000003</v>
      </c>
      <c r="BY9" s="128">
        <f t="shared" si="21"/>
        <v>-42282.315900000001</v>
      </c>
      <c r="BZ9" s="128">
        <f t="shared" si="21"/>
        <v>-43520.300999999999</v>
      </c>
      <c r="CA9" s="128">
        <f t="shared" si="21"/>
        <v>-48793.785749999995</v>
      </c>
      <c r="CB9" s="128">
        <f t="shared" si="21"/>
        <v>-51995.162250000008</v>
      </c>
      <c r="CC9" s="128">
        <f t="shared" si="21"/>
        <v>-49633.482375</v>
      </c>
      <c r="CD9" s="128">
        <f t="shared" ref="CD9:EF11" si="22">-(CD$4)*$C9</f>
        <v>-49085.163674999996</v>
      </c>
      <c r="CE9" s="128">
        <f t="shared" si="22"/>
        <v>-52765.477650000008</v>
      </c>
      <c r="CF9" s="128">
        <f t="shared" si="22"/>
        <v>-53809.414425000003</v>
      </c>
      <c r="CG9" s="128">
        <f t="shared" si="22"/>
        <v>-49793.139450000002</v>
      </c>
      <c r="CH9" s="128">
        <f t="shared" si="22"/>
        <v>-55411.428374999996</v>
      </c>
      <c r="CI9" s="128">
        <f t="shared" si="22"/>
        <v>-48354.871725000005</v>
      </c>
      <c r="CJ9" s="128">
        <f t="shared" si="22"/>
        <v>-45970.269525000003</v>
      </c>
      <c r="CK9" s="128">
        <f t="shared" si="22"/>
        <v>-42282.315900000001</v>
      </c>
      <c r="CL9" s="128">
        <f t="shared" si="22"/>
        <v>-43520.300999999999</v>
      </c>
      <c r="CM9" s="128">
        <f t="shared" si="22"/>
        <v>-48793.785749999995</v>
      </c>
      <c r="CN9" s="128">
        <f t="shared" si="22"/>
        <v>-51995.162250000008</v>
      </c>
      <c r="CO9" s="128">
        <f t="shared" si="22"/>
        <v>-49633.482375</v>
      </c>
      <c r="CP9" s="128">
        <f t="shared" si="22"/>
        <v>-49085.163674999996</v>
      </c>
      <c r="CQ9" s="128">
        <f t="shared" si="22"/>
        <v>-52765.477650000008</v>
      </c>
      <c r="CR9" s="128">
        <f t="shared" si="22"/>
        <v>-53809.414425000003</v>
      </c>
      <c r="CS9" s="128">
        <f t="shared" si="22"/>
        <v>-49793.139450000002</v>
      </c>
      <c r="CT9" s="128">
        <f t="shared" si="22"/>
        <v>-55411.428374999996</v>
      </c>
      <c r="CU9" s="128">
        <f t="shared" si="22"/>
        <v>-48354.871725000005</v>
      </c>
      <c r="CV9" s="128">
        <f t="shared" si="22"/>
        <v>-45970.269525000003</v>
      </c>
      <c r="CW9" s="128">
        <f t="shared" si="22"/>
        <v>-42282.315900000001</v>
      </c>
      <c r="CX9" s="128">
        <f t="shared" si="22"/>
        <v>-43520.300999999999</v>
      </c>
      <c r="CY9" s="128">
        <f t="shared" si="22"/>
        <v>-48793.785749999995</v>
      </c>
      <c r="CZ9" s="128">
        <f t="shared" si="22"/>
        <v>-51995.162250000008</v>
      </c>
      <c r="DA9" s="128">
        <f t="shared" si="22"/>
        <v>-49633.482375</v>
      </c>
      <c r="DB9" s="128">
        <f t="shared" si="22"/>
        <v>-49085.163674999996</v>
      </c>
      <c r="DC9" s="128">
        <f t="shared" si="22"/>
        <v>-52765.477650000008</v>
      </c>
      <c r="DD9" s="128">
        <f t="shared" si="22"/>
        <v>-53809.414425000003</v>
      </c>
      <c r="DE9" s="128">
        <f t="shared" si="22"/>
        <v>-49793.139450000002</v>
      </c>
      <c r="DF9" s="128">
        <f t="shared" si="22"/>
        <v>-55411.428374999996</v>
      </c>
      <c r="DG9" s="128">
        <f t="shared" si="22"/>
        <v>-48354.871725000005</v>
      </c>
      <c r="DH9" s="128">
        <f t="shared" si="22"/>
        <v>-45970.269525000003</v>
      </c>
      <c r="DI9" s="128">
        <f t="shared" si="22"/>
        <v>-42282.315900000001</v>
      </c>
      <c r="DJ9" s="128">
        <f t="shared" si="22"/>
        <v>-43520.300999999999</v>
      </c>
      <c r="DK9" s="128">
        <f t="shared" si="22"/>
        <v>-48793.785749999995</v>
      </c>
      <c r="DL9" s="128">
        <f t="shared" si="22"/>
        <v>-51995.162250000008</v>
      </c>
      <c r="DM9" s="128">
        <f t="shared" si="22"/>
        <v>-49633.482375</v>
      </c>
      <c r="DN9" s="128">
        <f t="shared" si="22"/>
        <v>-49085.163674999996</v>
      </c>
      <c r="DO9" s="128">
        <f t="shared" si="22"/>
        <v>-52765.477650000008</v>
      </c>
      <c r="DP9" s="128">
        <f t="shared" si="22"/>
        <v>-53809.414425000003</v>
      </c>
      <c r="DQ9" s="128">
        <f t="shared" si="22"/>
        <v>-49793.139450000002</v>
      </c>
      <c r="DR9" s="128">
        <f t="shared" si="22"/>
        <v>-55411.428374999996</v>
      </c>
      <c r="DS9" s="128">
        <f t="shared" si="22"/>
        <v>-48354.871725000005</v>
      </c>
      <c r="DT9" s="128">
        <f t="shared" si="22"/>
        <v>-45970.269525000003</v>
      </c>
      <c r="DU9" s="128">
        <f t="shared" si="22"/>
        <v>-42282.315900000001</v>
      </c>
      <c r="DV9" s="128">
        <f t="shared" si="22"/>
        <v>-43520.300999999999</v>
      </c>
      <c r="DW9" s="128">
        <f t="shared" si="22"/>
        <v>-48793.785749999995</v>
      </c>
      <c r="DX9" s="128">
        <f t="shared" si="22"/>
        <v>-51995.162250000008</v>
      </c>
      <c r="DY9" s="128">
        <f t="shared" si="22"/>
        <v>-49633.482375</v>
      </c>
      <c r="DZ9" s="128">
        <f t="shared" si="22"/>
        <v>-49085.163674999996</v>
      </c>
      <c r="EA9" s="128">
        <f t="shared" si="22"/>
        <v>-52765.477650000008</v>
      </c>
      <c r="EB9" s="128">
        <f t="shared" si="22"/>
        <v>-53809.414425000003</v>
      </c>
      <c r="EC9" s="128">
        <f t="shared" si="22"/>
        <v>-49793.139450000002</v>
      </c>
      <c r="ED9" s="128">
        <f t="shared" si="22"/>
        <v>-55411.428374999996</v>
      </c>
      <c r="EE9" s="128">
        <f t="shared" si="22"/>
        <v>-48354.871725000005</v>
      </c>
      <c r="EF9" s="128">
        <f t="shared" si="22"/>
        <v>-45970.269525000003</v>
      </c>
    </row>
    <row r="10" spans="1:136" s="8" customFormat="1" ht="20.100000000000001" customHeight="1" outlineLevel="1" x14ac:dyDescent="0.25">
      <c r="A10" s="15" t="s">
        <v>48</v>
      </c>
      <c r="B10" s="15"/>
      <c r="C10" s="89">
        <v>1.6500000000000001E-2</v>
      </c>
      <c r="D10" s="118">
        <f>SUM(E10:N10)</f>
        <v>-1865379.6882566998</v>
      </c>
      <c r="E10" s="118">
        <f t="shared" si="20"/>
        <v>-115383.25925280001</v>
      </c>
      <c r="F10" s="118">
        <f t="shared" si="20"/>
        <v>-188661.3250599</v>
      </c>
      <c r="G10" s="118">
        <f t="shared" si="20"/>
        <v>-195166.88799299998</v>
      </c>
      <c r="H10" s="118">
        <f t="shared" si="20"/>
        <v>-195166.88799299998</v>
      </c>
      <c r="I10" s="118">
        <f t="shared" si="20"/>
        <v>-195166.88799299998</v>
      </c>
      <c r="J10" s="118">
        <f t="shared" si="20"/>
        <v>-195166.88799299998</v>
      </c>
      <c r="K10" s="118">
        <f t="shared" si="20"/>
        <v>-195166.88799299998</v>
      </c>
      <c r="L10" s="118">
        <f t="shared" si="20"/>
        <v>-195166.88799299998</v>
      </c>
      <c r="M10" s="118">
        <f t="shared" si="20"/>
        <v>-195166.88799299998</v>
      </c>
      <c r="N10" s="118">
        <f t="shared" si="20"/>
        <v>-195166.88799299998</v>
      </c>
      <c r="O10" s="118"/>
      <c r="P10" s="123"/>
      <c r="Q10" s="128">
        <f>-(Q$4)*$C10</f>
        <v>0</v>
      </c>
      <c r="R10" s="128">
        <f t="shared" si="21"/>
        <v>-4308.5097989999995</v>
      </c>
      <c r="S10" s="128">
        <f t="shared" si="21"/>
        <v>-4830.5847892500005</v>
      </c>
      <c r="T10" s="128">
        <f t="shared" si="21"/>
        <v>-5147.5210627500001</v>
      </c>
      <c r="U10" s="128">
        <f t="shared" si="21"/>
        <v>-4913.714755125</v>
      </c>
      <c r="V10" s="128">
        <f t="shared" si="21"/>
        <v>-10258.799208075001</v>
      </c>
      <c r="W10" s="128">
        <f t="shared" si="21"/>
        <v>-11027.98482885</v>
      </c>
      <c r="X10" s="128">
        <f t="shared" si="21"/>
        <v>-11246.167614825001</v>
      </c>
      <c r="Y10" s="128">
        <f t="shared" si="21"/>
        <v>-15884.011484549999</v>
      </c>
      <c r="Z10" s="128">
        <f t="shared" si="21"/>
        <v>-17676.245651625002</v>
      </c>
      <c r="AA10" s="128">
        <f t="shared" si="21"/>
        <v>-15425.204080275</v>
      </c>
      <c r="AB10" s="128">
        <f t="shared" si="21"/>
        <v>-14664.515978474998</v>
      </c>
      <c r="AC10" s="128">
        <f t="shared" si="21"/>
        <v>-13488.058772100001</v>
      </c>
      <c r="AD10" s="128">
        <f t="shared" si="21"/>
        <v>-13882.976019</v>
      </c>
      <c r="AE10" s="128">
        <f t="shared" si="21"/>
        <v>-15565.21765425</v>
      </c>
      <c r="AF10" s="128">
        <f t="shared" si="21"/>
        <v>-16586.456757750002</v>
      </c>
      <c r="AG10" s="128">
        <f t="shared" si="21"/>
        <v>-15833.080877625</v>
      </c>
      <c r="AH10" s="128">
        <f t="shared" si="21"/>
        <v>-15658.167212324999</v>
      </c>
      <c r="AI10" s="128">
        <f t="shared" si="21"/>
        <v>-16832.187370349999</v>
      </c>
      <c r="AJ10" s="128">
        <f t="shared" si="21"/>
        <v>-17165.203201574997</v>
      </c>
      <c r="AK10" s="128">
        <f t="shared" si="21"/>
        <v>-15884.011484549999</v>
      </c>
      <c r="AL10" s="128">
        <f t="shared" si="21"/>
        <v>-17676.245651625002</v>
      </c>
      <c r="AM10" s="128">
        <f t="shared" si="21"/>
        <v>-15425.204080275</v>
      </c>
      <c r="AN10" s="128">
        <f t="shared" si="21"/>
        <v>-14664.515978474998</v>
      </c>
      <c r="AO10" s="128">
        <f t="shared" si="21"/>
        <v>-13953.164247000001</v>
      </c>
      <c r="AP10" s="128">
        <f t="shared" si="21"/>
        <v>-14361.699329999999</v>
      </c>
      <c r="AQ10" s="128">
        <f t="shared" si="21"/>
        <v>-16101.949297499998</v>
      </c>
      <c r="AR10" s="128">
        <f t="shared" si="21"/>
        <v>-17158.403542500004</v>
      </c>
      <c r="AS10" s="128">
        <f t="shared" si="21"/>
        <v>-16379.049183749999</v>
      </c>
      <c r="AT10" s="128">
        <f t="shared" si="21"/>
        <v>-16198.104012749998</v>
      </c>
      <c r="AU10" s="128">
        <f t="shared" si="21"/>
        <v>-17412.6076245</v>
      </c>
      <c r="AV10" s="128">
        <f t="shared" si="21"/>
        <v>-17757.106760250001</v>
      </c>
      <c r="AW10" s="128">
        <f t="shared" si="21"/>
        <v>-16431.7360185</v>
      </c>
      <c r="AX10" s="128">
        <f t="shared" si="21"/>
        <v>-18285.771363749998</v>
      </c>
      <c r="AY10" s="128">
        <f t="shared" si="21"/>
        <v>-15957.107669250003</v>
      </c>
      <c r="AZ10" s="128">
        <f t="shared" si="21"/>
        <v>-15170.188943250001</v>
      </c>
      <c r="BA10" s="128">
        <f t="shared" si="21"/>
        <v>-13953.164247000001</v>
      </c>
      <c r="BB10" s="128">
        <f t="shared" si="21"/>
        <v>-14361.699329999999</v>
      </c>
      <c r="BC10" s="128">
        <f t="shared" si="21"/>
        <v>-16101.949297499998</v>
      </c>
      <c r="BD10" s="128">
        <f t="shared" si="21"/>
        <v>-17158.403542500004</v>
      </c>
      <c r="BE10" s="128">
        <f t="shared" si="21"/>
        <v>-16379.049183749999</v>
      </c>
      <c r="BF10" s="128">
        <f t="shared" si="21"/>
        <v>-16198.104012749998</v>
      </c>
      <c r="BG10" s="128">
        <f t="shared" si="21"/>
        <v>-17412.6076245</v>
      </c>
      <c r="BH10" s="128">
        <f t="shared" si="21"/>
        <v>-17757.106760250001</v>
      </c>
      <c r="BI10" s="128">
        <f t="shared" si="21"/>
        <v>-16431.7360185</v>
      </c>
      <c r="BJ10" s="128">
        <f t="shared" si="21"/>
        <v>-18285.771363749998</v>
      </c>
      <c r="BK10" s="128">
        <f t="shared" si="21"/>
        <v>-15957.107669250003</v>
      </c>
      <c r="BL10" s="128">
        <f t="shared" si="21"/>
        <v>-15170.188943250001</v>
      </c>
      <c r="BM10" s="128">
        <f t="shared" si="21"/>
        <v>-13953.164247000001</v>
      </c>
      <c r="BN10" s="128">
        <f t="shared" si="21"/>
        <v>-14361.699329999999</v>
      </c>
      <c r="BO10" s="128">
        <f t="shared" si="21"/>
        <v>-16101.949297499998</v>
      </c>
      <c r="BP10" s="128">
        <f t="shared" si="21"/>
        <v>-17158.403542500004</v>
      </c>
      <c r="BQ10" s="128">
        <f t="shared" si="21"/>
        <v>-16379.049183749999</v>
      </c>
      <c r="BR10" s="128">
        <f t="shared" si="21"/>
        <v>-16198.104012749998</v>
      </c>
      <c r="BS10" s="128">
        <f t="shared" si="21"/>
        <v>-17412.6076245</v>
      </c>
      <c r="BT10" s="128">
        <f t="shared" si="21"/>
        <v>-17757.106760250001</v>
      </c>
      <c r="BU10" s="128">
        <f t="shared" si="21"/>
        <v>-16431.7360185</v>
      </c>
      <c r="BV10" s="128">
        <f t="shared" si="21"/>
        <v>-18285.771363749998</v>
      </c>
      <c r="BW10" s="128">
        <f t="shared" si="21"/>
        <v>-15957.107669250003</v>
      </c>
      <c r="BX10" s="128">
        <f t="shared" si="21"/>
        <v>-15170.188943250001</v>
      </c>
      <c r="BY10" s="128">
        <f t="shared" si="21"/>
        <v>-13953.164247000001</v>
      </c>
      <c r="BZ10" s="128">
        <f t="shared" si="21"/>
        <v>-14361.699329999999</v>
      </c>
      <c r="CA10" s="128">
        <f t="shared" si="21"/>
        <v>-16101.949297499998</v>
      </c>
      <c r="CB10" s="128">
        <f t="shared" si="21"/>
        <v>-17158.403542500004</v>
      </c>
      <c r="CC10" s="128">
        <f t="shared" si="21"/>
        <v>-16379.049183749999</v>
      </c>
      <c r="CD10" s="128">
        <f t="shared" si="22"/>
        <v>-16198.104012749998</v>
      </c>
      <c r="CE10" s="128">
        <f t="shared" si="22"/>
        <v>-17412.6076245</v>
      </c>
      <c r="CF10" s="128">
        <f t="shared" si="22"/>
        <v>-17757.106760250001</v>
      </c>
      <c r="CG10" s="128">
        <f t="shared" si="22"/>
        <v>-16431.7360185</v>
      </c>
      <c r="CH10" s="128">
        <f t="shared" si="22"/>
        <v>-18285.771363749998</v>
      </c>
      <c r="CI10" s="128">
        <f t="shared" si="22"/>
        <v>-15957.107669250003</v>
      </c>
      <c r="CJ10" s="128">
        <f t="shared" si="22"/>
        <v>-15170.188943250001</v>
      </c>
      <c r="CK10" s="128">
        <f t="shared" si="22"/>
        <v>-13953.164247000001</v>
      </c>
      <c r="CL10" s="128">
        <f t="shared" si="22"/>
        <v>-14361.699329999999</v>
      </c>
      <c r="CM10" s="128">
        <f t="shared" si="22"/>
        <v>-16101.949297499998</v>
      </c>
      <c r="CN10" s="128">
        <f t="shared" si="22"/>
        <v>-17158.403542500004</v>
      </c>
      <c r="CO10" s="128">
        <f t="shared" si="22"/>
        <v>-16379.049183749999</v>
      </c>
      <c r="CP10" s="128">
        <f t="shared" si="22"/>
        <v>-16198.104012749998</v>
      </c>
      <c r="CQ10" s="128">
        <f t="shared" si="22"/>
        <v>-17412.6076245</v>
      </c>
      <c r="CR10" s="128">
        <f t="shared" si="22"/>
        <v>-17757.106760250001</v>
      </c>
      <c r="CS10" s="128">
        <f t="shared" si="22"/>
        <v>-16431.7360185</v>
      </c>
      <c r="CT10" s="128">
        <f t="shared" si="22"/>
        <v>-18285.771363749998</v>
      </c>
      <c r="CU10" s="128">
        <f t="shared" si="22"/>
        <v>-15957.107669250003</v>
      </c>
      <c r="CV10" s="128">
        <f t="shared" si="22"/>
        <v>-15170.188943250001</v>
      </c>
      <c r="CW10" s="128">
        <f t="shared" si="22"/>
        <v>-13953.164247000001</v>
      </c>
      <c r="CX10" s="128">
        <f t="shared" si="22"/>
        <v>-14361.699329999999</v>
      </c>
      <c r="CY10" s="128">
        <f t="shared" si="22"/>
        <v>-16101.949297499998</v>
      </c>
      <c r="CZ10" s="128">
        <f t="shared" si="22"/>
        <v>-17158.403542500004</v>
      </c>
      <c r="DA10" s="128">
        <f t="shared" si="22"/>
        <v>-16379.049183749999</v>
      </c>
      <c r="DB10" s="128">
        <f t="shared" si="22"/>
        <v>-16198.104012749998</v>
      </c>
      <c r="DC10" s="128">
        <f t="shared" si="22"/>
        <v>-17412.6076245</v>
      </c>
      <c r="DD10" s="128">
        <f t="shared" si="22"/>
        <v>-17757.106760250001</v>
      </c>
      <c r="DE10" s="128">
        <f t="shared" si="22"/>
        <v>-16431.7360185</v>
      </c>
      <c r="DF10" s="128">
        <f t="shared" si="22"/>
        <v>-18285.771363749998</v>
      </c>
      <c r="DG10" s="128">
        <f t="shared" si="22"/>
        <v>-15957.107669250003</v>
      </c>
      <c r="DH10" s="128">
        <f t="shared" si="22"/>
        <v>-15170.188943250001</v>
      </c>
      <c r="DI10" s="128">
        <f t="shared" si="22"/>
        <v>-13953.164247000001</v>
      </c>
      <c r="DJ10" s="128">
        <f t="shared" si="22"/>
        <v>-14361.699329999999</v>
      </c>
      <c r="DK10" s="128">
        <f t="shared" si="22"/>
        <v>-16101.949297499998</v>
      </c>
      <c r="DL10" s="128">
        <f t="shared" si="22"/>
        <v>-17158.403542500004</v>
      </c>
      <c r="DM10" s="128">
        <f t="shared" si="22"/>
        <v>-16379.049183749999</v>
      </c>
      <c r="DN10" s="128">
        <f t="shared" si="22"/>
        <v>-16198.104012749998</v>
      </c>
      <c r="DO10" s="128">
        <f t="shared" si="22"/>
        <v>-17412.6076245</v>
      </c>
      <c r="DP10" s="128">
        <f t="shared" si="22"/>
        <v>-17757.106760250001</v>
      </c>
      <c r="DQ10" s="128">
        <f t="shared" si="22"/>
        <v>-16431.7360185</v>
      </c>
      <c r="DR10" s="128">
        <f t="shared" si="22"/>
        <v>-18285.771363749998</v>
      </c>
      <c r="DS10" s="128">
        <f t="shared" si="22"/>
        <v>-15957.107669250003</v>
      </c>
      <c r="DT10" s="128">
        <f t="shared" si="22"/>
        <v>-15170.188943250001</v>
      </c>
      <c r="DU10" s="128">
        <f t="shared" si="22"/>
        <v>-13953.164247000001</v>
      </c>
      <c r="DV10" s="128">
        <f t="shared" si="22"/>
        <v>-14361.699329999999</v>
      </c>
      <c r="DW10" s="128">
        <f t="shared" si="22"/>
        <v>-16101.949297499998</v>
      </c>
      <c r="DX10" s="128">
        <f t="shared" si="22"/>
        <v>-17158.403542500004</v>
      </c>
      <c r="DY10" s="128">
        <f t="shared" si="22"/>
        <v>-16379.049183749999</v>
      </c>
      <c r="DZ10" s="128">
        <f t="shared" si="22"/>
        <v>-16198.104012749998</v>
      </c>
      <c r="EA10" s="128">
        <f t="shared" si="22"/>
        <v>-17412.6076245</v>
      </c>
      <c r="EB10" s="128">
        <f t="shared" si="22"/>
        <v>-17757.106760250001</v>
      </c>
      <c r="EC10" s="128">
        <f t="shared" si="22"/>
        <v>-16431.7360185</v>
      </c>
      <c r="ED10" s="128">
        <f t="shared" si="22"/>
        <v>-18285.771363749998</v>
      </c>
      <c r="EE10" s="128">
        <f t="shared" si="22"/>
        <v>-15957.107669250003</v>
      </c>
      <c r="EF10" s="128">
        <f t="shared" si="22"/>
        <v>-15170.188943250001</v>
      </c>
    </row>
    <row r="11" spans="1:136" s="8" customFormat="1" ht="20.100000000000001" customHeight="1" outlineLevel="1" x14ac:dyDescent="0.25">
      <c r="A11" s="15" t="s">
        <v>47</v>
      </c>
      <c r="B11" s="15"/>
      <c r="C11" s="89">
        <v>7.5999999999999998E-2</v>
      </c>
      <c r="D11" s="118">
        <f>SUM(E11:N11)</f>
        <v>-8592051.8974247985</v>
      </c>
      <c r="E11" s="118">
        <f t="shared" si="20"/>
        <v>-531462.28504320001</v>
      </c>
      <c r="F11" s="118">
        <f t="shared" si="20"/>
        <v>-868985.49724559998</v>
      </c>
      <c r="G11" s="118">
        <f t="shared" si="20"/>
        <v>-898950.51439199992</v>
      </c>
      <c r="H11" s="118">
        <f t="shared" si="20"/>
        <v>-898950.51439199992</v>
      </c>
      <c r="I11" s="118">
        <f t="shared" si="20"/>
        <v>-898950.51439199992</v>
      </c>
      <c r="J11" s="118">
        <f t="shared" si="20"/>
        <v>-898950.51439199992</v>
      </c>
      <c r="K11" s="118">
        <f t="shared" si="20"/>
        <v>-898950.51439199992</v>
      </c>
      <c r="L11" s="118">
        <f t="shared" si="20"/>
        <v>-898950.51439199992</v>
      </c>
      <c r="M11" s="118">
        <f t="shared" si="20"/>
        <v>-898950.51439199992</v>
      </c>
      <c r="N11" s="118">
        <f t="shared" si="20"/>
        <v>-898950.51439199992</v>
      </c>
      <c r="O11" s="118"/>
      <c r="P11" s="123"/>
      <c r="Q11" s="128">
        <f>-(Q$4)*$C11</f>
        <v>0</v>
      </c>
      <c r="R11" s="128">
        <f t="shared" si="21"/>
        <v>-19845.257255999997</v>
      </c>
      <c r="S11" s="128">
        <f t="shared" si="21"/>
        <v>-22249.966302000001</v>
      </c>
      <c r="T11" s="128">
        <f t="shared" si="21"/>
        <v>-23709.793985999997</v>
      </c>
      <c r="U11" s="128">
        <f t="shared" si="21"/>
        <v>-22632.867963000001</v>
      </c>
      <c r="V11" s="128">
        <f t="shared" si="21"/>
        <v>-47252.650897800006</v>
      </c>
      <c r="W11" s="128">
        <f t="shared" si="21"/>
        <v>-50795.566484399998</v>
      </c>
      <c r="X11" s="128">
        <f t="shared" si="21"/>
        <v>-51800.5296198</v>
      </c>
      <c r="Y11" s="128">
        <f t="shared" si="21"/>
        <v>-73162.719565199994</v>
      </c>
      <c r="Z11" s="128">
        <f t="shared" si="21"/>
        <v>-81417.858758999995</v>
      </c>
      <c r="AA11" s="128">
        <f t="shared" si="21"/>
        <v>-71049.424854600002</v>
      </c>
      <c r="AB11" s="128">
        <f t="shared" si="21"/>
        <v>-67545.64935539999</v>
      </c>
      <c r="AC11" s="128">
        <f t="shared" si="21"/>
        <v>-62126.816162399999</v>
      </c>
      <c r="AD11" s="128">
        <f t="shared" si="21"/>
        <v>-63945.828935999991</v>
      </c>
      <c r="AE11" s="128">
        <f t="shared" si="21"/>
        <v>-71694.335861999993</v>
      </c>
      <c r="AF11" s="128">
        <f t="shared" si="21"/>
        <v>-76398.225065999999</v>
      </c>
      <c r="AG11" s="128">
        <f t="shared" si="21"/>
        <v>-72928.130102999989</v>
      </c>
      <c r="AH11" s="128">
        <f t="shared" si="21"/>
        <v>-72122.467159799999</v>
      </c>
      <c r="AI11" s="128">
        <f t="shared" si="21"/>
        <v>-77530.075160399996</v>
      </c>
      <c r="AJ11" s="128">
        <f t="shared" si="21"/>
        <v>-79063.966261799986</v>
      </c>
      <c r="AK11" s="128">
        <f t="shared" si="21"/>
        <v>-73162.719565199994</v>
      </c>
      <c r="AL11" s="128">
        <f t="shared" si="21"/>
        <v>-81417.858758999995</v>
      </c>
      <c r="AM11" s="128">
        <f t="shared" si="21"/>
        <v>-71049.424854600002</v>
      </c>
      <c r="AN11" s="128">
        <f t="shared" si="21"/>
        <v>-67545.64935539999</v>
      </c>
      <c r="AO11" s="128">
        <f t="shared" si="21"/>
        <v>-64269.120167999994</v>
      </c>
      <c r="AP11" s="128">
        <f t="shared" si="21"/>
        <v>-66150.85751999999</v>
      </c>
      <c r="AQ11" s="128">
        <f t="shared" si="21"/>
        <v>-74166.554339999988</v>
      </c>
      <c r="AR11" s="128">
        <f t="shared" si="21"/>
        <v>-79032.64662</v>
      </c>
      <c r="AS11" s="128">
        <f t="shared" si="21"/>
        <v>-75442.893209999995</v>
      </c>
      <c r="AT11" s="128">
        <f t="shared" si="21"/>
        <v>-74609.448785999994</v>
      </c>
      <c r="AU11" s="128">
        <f t="shared" si="21"/>
        <v>-80203.526028000007</v>
      </c>
      <c r="AV11" s="128">
        <f t="shared" si="21"/>
        <v>-81790.309926000002</v>
      </c>
      <c r="AW11" s="128">
        <f t="shared" si="21"/>
        <v>-75685.571964000002</v>
      </c>
      <c r="AX11" s="128">
        <f t="shared" si="21"/>
        <v>-84225.371129999985</v>
      </c>
      <c r="AY11" s="128">
        <f t="shared" si="21"/>
        <v>-73499.405022000006</v>
      </c>
      <c r="AZ11" s="128">
        <f t="shared" si="21"/>
        <v>-69874.809677999991</v>
      </c>
      <c r="BA11" s="128">
        <f t="shared" si="21"/>
        <v>-64269.120167999994</v>
      </c>
      <c r="BB11" s="128">
        <f t="shared" si="21"/>
        <v>-66150.85751999999</v>
      </c>
      <c r="BC11" s="128">
        <f t="shared" si="21"/>
        <v>-74166.554339999988</v>
      </c>
      <c r="BD11" s="128">
        <f t="shared" si="21"/>
        <v>-79032.64662</v>
      </c>
      <c r="BE11" s="128">
        <f t="shared" si="21"/>
        <v>-75442.893209999995</v>
      </c>
      <c r="BF11" s="128">
        <f t="shared" si="21"/>
        <v>-74609.448785999994</v>
      </c>
      <c r="BG11" s="128">
        <f t="shared" si="21"/>
        <v>-80203.526028000007</v>
      </c>
      <c r="BH11" s="128">
        <f t="shared" si="21"/>
        <v>-81790.309926000002</v>
      </c>
      <c r="BI11" s="128">
        <f t="shared" si="21"/>
        <v>-75685.571964000002</v>
      </c>
      <c r="BJ11" s="128">
        <f t="shared" si="21"/>
        <v>-84225.371129999985</v>
      </c>
      <c r="BK11" s="128">
        <f t="shared" si="21"/>
        <v>-73499.405022000006</v>
      </c>
      <c r="BL11" s="128">
        <f t="shared" si="21"/>
        <v>-69874.809677999991</v>
      </c>
      <c r="BM11" s="128">
        <f t="shared" si="21"/>
        <v>-64269.120167999994</v>
      </c>
      <c r="BN11" s="128">
        <f t="shared" si="21"/>
        <v>-66150.85751999999</v>
      </c>
      <c r="BO11" s="128">
        <f t="shared" si="21"/>
        <v>-74166.554339999988</v>
      </c>
      <c r="BP11" s="128">
        <f t="shared" si="21"/>
        <v>-79032.64662</v>
      </c>
      <c r="BQ11" s="128">
        <f t="shared" si="21"/>
        <v>-75442.893209999995</v>
      </c>
      <c r="BR11" s="128">
        <f t="shared" si="21"/>
        <v>-74609.448785999994</v>
      </c>
      <c r="BS11" s="128">
        <f t="shared" si="21"/>
        <v>-80203.526028000007</v>
      </c>
      <c r="BT11" s="128">
        <f t="shared" si="21"/>
        <v>-81790.309926000002</v>
      </c>
      <c r="BU11" s="128">
        <f t="shared" si="21"/>
        <v>-75685.571964000002</v>
      </c>
      <c r="BV11" s="128">
        <f t="shared" si="21"/>
        <v>-84225.371129999985</v>
      </c>
      <c r="BW11" s="128">
        <f t="shared" si="21"/>
        <v>-73499.405022000006</v>
      </c>
      <c r="BX11" s="128">
        <f t="shared" si="21"/>
        <v>-69874.809677999991</v>
      </c>
      <c r="BY11" s="128">
        <f t="shared" si="21"/>
        <v>-64269.120167999994</v>
      </c>
      <c r="BZ11" s="128">
        <f t="shared" si="21"/>
        <v>-66150.85751999999</v>
      </c>
      <c r="CA11" s="128">
        <f t="shared" si="21"/>
        <v>-74166.554339999988</v>
      </c>
      <c r="CB11" s="128">
        <f t="shared" si="21"/>
        <v>-79032.64662</v>
      </c>
      <c r="CC11" s="128">
        <f t="shared" si="21"/>
        <v>-75442.893209999995</v>
      </c>
      <c r="CD11" s="128">
        <f t="shared" si="22"/>
        <v>-74609.448785999994</v>
      </c>
      <c r="CE11" s="128">
        <f t="shared" si="22"/>
        <v>-80203.526028000007</v>
      </c>
      <c r="CF11" s="128">
        <f t="shared" si="22"/>
        <v>-81790.309926000002</v>
      </c>
      <c r="CG11" s="128">
        <f t="shared" si="22"/>
        <v>-75685.571964000002</v>
      </c>
      <c r="CH11" s="128">
        <f t="shared" si="22"/>
        <v>-84225.371129999985</v>
      </c>
      <c r="CI11" s="128">
        <f t="shared" si="22"/>
        <v>-73499.405022000006</v>
      </c>
      <c r="CJ11" s="128">
        <f t="shared" si="22"/>
        <v>-69874.809677999991</v>
      </c>
      <c r="CK11" s="128">
        <f t="shared" si="22"/>
        <v>-64269.120167999994</v>
      </c>
      <c r="CL11" s="128">
        <f t="shared" si="22"/>
        <v>-66150.85751999999</v>
      </c>
      <c r="CM11" s="128">
        <f t="shared" si="22"/>
        <v>-74166.554339999988</v>
      </c>
      <c r="CN11" s="128">
        <f t="shared" si="22"/>
        <v>-79032.64662</v>
      </c>
      <c r="CO11" s="128">
        <f t="shared" si="22"/>
        <v>-75442.893209999995</v>
      </c>
      <c r="CP11" s="128">
        <f t="shared" si="22"/>
        <v>-74609.448785999994</v>
      </c>
      <c r="CQ11" s="128">
        <f t="shared" si="22"/>
        <v>-80203.526028000007</v>
      </c>
      <c r="CR11" s="128">
        <f t="shared" si="22"/>
        <v>-81790.309926000002</v>
      </c>
      <c r="CS11" s="128">
        <f t="shared" si="22"/>
        <v>-75685.571964000002</v>
      </c>
      <c r="CT11" s="128">
        <f t="shared" si="22"/>
        <v>-84225.371129999985</v>
      </c>
      <c r="CU11" s="128">
        <f t="shared" si="22"/>
        <v>-73499.405022000006</v>
      </c>
      <c r="CV11" s="128">
        <f t="shared" si="22"/>
        <v>-69874.809677999991</v>
      </c>
      <c r="CW11" s="128">
        <f t="shared" si="22"/>
        <v>-64269.120167999994</v>
      </c>
      <c r="CX11" s="128">
        <f t="shared" si="22"/>
        <v>-66150.85751999999</v>
      </c>
      <c r="CY11" s="128">
        <f t="shared" si="22"/>
        <v>-74166.554339999988</v>
      </c>
      <c r="CZ11" s="128">
        <f t="shared" si="22"/>
        <v>-79032.64662</v>
      </c>
      <c r="DA11" s="128">
        <f t="shared" si="22"/>
        <v>-75442.893209999995</v>
      </c>
      <c r="DB11" s="128">
        <f t="shared" si="22"/>
        <v>-74609.448785999994</v>
      </c>
      <c r="DC11" s="128">
        <f t="shared" si="22"/>
        <v>-80203.526028000007</v>
      </c>
      <c r="DD11" s="128">
        <f t="shared" si="22"/>
        <v>-81790.309926000002</v>
      </c>
      <c r="DE11" s="128">
        <f t="shared" si="22"/>
        <v>-75685.571964000002</v>
      </c>
      <c r="DF11" s="128">
        <f t="shared" si="22"/>
        <v>-84225.371129999985</v>
      </c>
      <c r="DG11" s="128">
        <f t="shared" si="22"/>
        <v>-73499.405022000006</v>
      </c>
      <c r="DH11" s="128">
        <f t="shared" si="22"/>
        <v>-69874.809677999991</v>
      </c>
      <c r="DI11" s="128">
        <f t="shared" si="22"/>
        <v>-64269.120167999994</v>
      </c>
      <c r="DJ11" s="128">
        <f t="shared" si="22"/>
        <v>-66150.85751999999</v>
      </c>
      <c r="DK11" s="128">
        <f t="shared" si="22"/>
        <v>-74166.554339999988</v>
      </c>
      <c r="DL11" s="128">
        <f t="shared" si="22"/>
        <v>-79032.64662</v>
      </c>
      <c r="DM11" s="128">
        <f t="shared" si="22"/>
        <v>-75442.893209999995</v>
      </c>
      <c r="DN11" s="128">
        <f t="shared" si="22"/>
        <v>-74609.448785999994</v>
      </c>
      <c r="DO11" s="128">
        <f t="shared" si="22"/>
        <v>-80203.526028000007</v>
      </c>
      <c r="DP11" s="128">
        <f t="shared" si="22"/>
        <v>-81790.309926000002</v>
      </c>
      <c r="DQ11" s="128">
        <f t="shared" si="22"/>
        <v>-75685.571964000002</v>
      </c>
      <c r="DR11" s="128">
        <f t="shared" si="22"/>
        <v>-84225.371129999985</v>
      </c>
      <c r="DS11" s="128">
        <f t="shared" si="22"/>
        <v>-73499.405022000006</v>
      </c>
      <c r="DT11" s="128">
        <f t="shared" si="22"/>
        <v>-69874.809677999991</v>
      </c>
      <c r="DU11" s="128">
        <f t="shared" si="22"/>
        <v>-64269.120167999994</v>
      </c>
      <c r="DV11" s="128">
        <f t="shared" si="22"/>
        <v>-66150.85751999999</v>
      </c>
      <c r="DW11" s="128">
        <f t="shared" si="22"/>
        <v>-74166.554339999988</v>
      </c>
      <c r="DX11" s="128">
        <f t="shared" si="22"/>
        <v>-79032.64662</v>
      </c>
      <c r="DY11" s="128">
        <f t="shared" si="22"/>
        <v>-75442.893209999995</v>
      </c>
      <c r="DZ11" s="128">
        <f t="shared" si="22"/>
        <v>-74609.448785999994</v>
      </c>
      <c r="EA11" s="128">
        <f t="shared" si="22"/>
        <v>-80203.526028000007</v>
      </c>
      <c r="EB11" s="128">
        <f t="shared" si="22"/>
        <v>-81790.309926000002</v>
      </c>
      <c r="EC11" s="128">
        <f t="shared" si="22"/>
        <v>-75685.571964000002</v>
      </c>
      <c r="ED11" s="128">
        <f t="shared" si="22"/>
        <v>-84225.371129999985</v>
      </c>
      <c r="EE11" s="128">
        <f t="shared" si="22"/>
        <v>-73499.405022000006</v>
      </c>
      <c r="EF11" s="128">
        <f t="shared" si="22"/>
        <v>-69874.809677999991</v>
      </c>
    </row>
    <row r="12" spans="1:136" s="8" customFormat="1" ht="20.100000000000001" customHeight="1" x14ac:dyDescent="0.25">
      <c r="A12" s="15"/>
      <c r="B12" s="15"/>
      <c r="C12" s="15"/>
      <c r="D12" s="118"/>
      <c r="E12" s="118"/>
      <c r="F12" s="118"/>
      <c r="G12" s="118"/>
      <c r="H12" s="118"/>
      <c r="I12" s="118"/>
      <c r="J12" s="118"/>
      <c r="K12" s="118"/>
      <c r="L12" s="118"/>
      <c r="M12" s="118"/>
      <c r="N12" s="118"/>
      <c r="O12" s="118"/>
      <c r="P12" s="123"/>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c r="CJ12" s="128"/>
      <c r="CK12" s="128"/>
      <c r="CL12" s="128"/>
      <c r="CM12" s="128"/>
      <c r="CN12" s="128"/>
      <c r="CO12" s="128"/>
      <c r="CP12" s="128"/>
      <c r="CQ12" s="128"/>
      <c r="CR12" s="128"/>
      <c r="CS12" s="128"/>
      <c r="CT12" s="128"/>
      <c r="CU12" s="128"/>
      <c r="CV12" s="128"/>
      <c r="CW12" s="128"/>
      <c r="CX12" s="128"/>
      <c r="CY12" s="128"/>
      <c r="CZ12" s="128"/>
      <c r="DA12" s="128"/>
      <c r="DB12" s="128"/>
      <c r="DC12" s="128"/>
      <c r="DD12" s="128"/>
      <c r="DE12" s="128"/>
      <c r="DF12" s="128"/>
      <c r="DG12" s="128"/>
      <c r="DH12" s="128"/>
      <c r="DI12" s="128"/>
      <c r="DJ12" s="128"/>
      <c r="DK12" s="128"/>
      <c r="DL12" s="128"/>
      <c r="DM12" s="128"/>
      <c r="DN12" s="128"/>
      <c r="DO12" s="128"/>
      <c r="DP12" s="128"/>
      <c r="DQ12" s="128"/>
      <c r="DR12" s="128"/>
      <c r="DS12" s="128"/>
      <c r="DT12" s="128"/>
      <c r="DU12" s="128"/>
      <c r="DV12" s="128"/>
      <c r="DW12" s="128"/>
      <c r="DX12" s="128"/>
      <c r="DY12" s="128"/>
      <c r="DZ12" s="128"/>
      <c r="EA12" s="128"/>
      <c r="EB12" s="128"/>
      <c r="EC12" s="128"/>
      <c r="ED12" s="128"/>
      <c r="EE12" s="128"/>
      <c r="EF12" s="128"/>
    </row>
    <row r="13" spans="1:136" s="35" customFormat="1" ht="20.100000000000001" customHeight="1" x14ac:dyDescent="0.25">
      <c r="A13" s="36" t="s">
        <v>46</v>
      </c>
      <c r="B13" s="36"/>
      <c r="C13" s="36"/>
      <c r="D13" s="116">
        <f>SUM(E13:N13)</f>
        <v>96943217.132128462</v>
      </c>
      <c r="E13" s="117">
        <f t="shared" ref="E13:N13" si="23">E4+E8</f>
        <v>5996433.0187440002</v>
      </c>
      <c r="F13" s="117">
        <f t="shared" si="23"/>
        <v>9804671.8932645023</v>
      </c>
      <c r="G13" s="117">
        <f t="shared" si="23"/>
        <v>10142764.027514998</v>
      </c>
      <c r="H13" s="117">
        <f t="shared" si="23"/>
        <v>10142764.027514998</v>
      </c>
      <c r="I13" s="117">
        <f t="shared" si="23"/>
        <v>10142764.027514998</v>
      </c>
      <c r="J13" s="117">
        <f t="shared" si="23"/>
        <v>10142764.027514998</v>
      </c>
      <c r="K13" s="117">
        <f t="shared" si="23"/>
        <v>10142764.027514998</v>
      </c>
      <c r="L13" s="117">
        <f t="shared" si="23"/>
        <v>10142764.027514998</v>
      </c>
      <c r="M13" s="117">
        <f t="shared" si="23"/>
        <v>10142764.027514998</v>
      </c>
      <c r="N13" s="117">
        <f t="shared" si="23"/>
        <v>10142764.027514998</v>
      </c>
      <c r="O13" s="117"/>
      <c r="P13" s="123"/>
      <c r="Q13" s="117">
        <f>Q4+Q8</f>
        <v>0</v>
      </c>
      <c r="R13" s="117">
        <f t="shared" ref="R13:CC13" si="24">R4+R8</f>
        <v>223911.948645</v>
      </c>
      <c r="S13" s="117">
        <f t="shared" si="24"/>
        <v>251044.02768375</v>
      </c>
      <c r="T13" s="117">
        <f t="shared" si="24"/>
        <v>267515.10977624997</v>
      </c>
      <c r="U13" s="117">
        <f t="shared" si="24"/>
        <v>255364.26681937501</v>
      </c>
      <c r="V13" s="117">
        <f t="shared" si="24"/>
        <v>533146.68611662509</v>
      </c>
      <c r="W13" s="117">
        <f t="shared" si="24"/>
        <v>573121.02974174998</v>
      </c>
      <c r="X13" s="117">
        <f t="shared" si="24"/>
        <v>584459.92301287502</v>
      </c>
      <c r="Y13" s="117">
        <f t="shared" si="24"/>
        <v>825487.26351524994</v>
      </c>
      <c r="Z13" s="117">
        <f t="shared" si="24"/>
        <v>918629.13007687498</v>
      </c>
      <c r="AA13" s="117">
        <f t="shared" si="24"/>
        <v>801643.181747625</v>
      </c>
      <c r="AB13" s="117">
        <f t="shared" si="24"/>
        <v>762110.45160862489</v>
      </c>
      <c r="AC13" s="117">
        <f t="shared" si="24"/>
        <v>700970.32709549996</v>
      </c>
      <c r="AD13" s="117">
        <f t="shared" si="24"/>
        <v>721494.05674499995</v>
      </c>
      <c r="AE13" s="117">
        <f t="shared" si="24"/>
        <v>808919.64475874999</v>
      </c>
      <c r="AF13" s="117">
        <f t="shared" si="24"/>
        <v>861993.13150124997</v>
      </c>
      <c r="AG13" s="117">
        <f t="shared" si="24"/>
        <v>822840.4153068749</v>
      </c>
      <c r="AH13" s="117">
        <f t="shared" si="24"/>
        <v>813750.20512537495</v>
      </c>
      <c r="AI13" s="117">
        <f t="shared" si="24"/>
        <v>874763.67697424989</v>
      </c>
      <c r="AJ13" s="117">
        <f t="shared" si="24"/>
        <v>892070.40880912484</v>
      </c>
      <c r="AK13" s="117">
        <f t="shared" si="24"/>
        <v>825487.26351524994</v>
      </c>
      <c r="AL13" s="117">
        <f t="shared" si="24"/>
        <v>918629.13007687498</v>
      </c>
      <c r="AM13" s="117">
        <f t="shared" si="24"/>
        <v>801643.181747625</v>
      </c>
      <c r="AN13" s="117">
        <f t="shared" si="24"/>
        <v>762110.45160862489</v>
      </c>
      <c r="AO13" s="117">
        <f t="shared" si="24"/>
        <v>725141.71768500004</v>
      </c>
      <c r="AP13" s="117">
        <f t="shared" si="24"/>
        <v>746373.16214999987</v>
      </c>
      <c r="AQ13" s="117">
        <f t="shared" si="24"/>
        <v>836813.42561249994</v>
      </c>
      <c r="AR13" s="117">
        <f t="shared" si="24"/>
        <v>891717.03258750006</v>
      </c>
      <c r="AS13" s="117">
        <f t="shared" si="24"/>
        <v>851214.22273124999</v>
      </c>
      <c r="AT13" s="117">
        <f t="shared" si="24"/>
        <v>841810.55702624994</v>
      </c>
      <c r="AU13" s="117">
        <f t="shared" si="24"/>
        <v>904927.94169750006</v>
      </c>
      <c r="AV13" s="117">
        <f t="shared" si="24"/>
        <v>922831.45738875004</v>
      </c>
      <c r="AW13" s="117">
        <f t="shared" si="24"/>
        <v>853952.34156750003</v>
      </c>
      <c r="AX13" s="117">
        <f t="shared" si="24"/>
        <v>950305.9966312499</v>
      </c>
      <c r="AY13" s="117">
        <f t="shared" si="24"/>
        <v>829286.05008375004</v>
      </c>
      <c r="AZ13" s="117">
        <f t="shared" si="24"/>
        <v>788390.12235375005</v>
      </c>
      <c r="BA13" s="117">
        <f t="shared" si="24"/>
        <v>725141.71768500004</v>
      </c>
      <c r="BB13" s="117">
        <f t="shared" si="24"/>
        <v>746373.16214999987</v>
      </c>
      <c r="BC13" s="117">
        <f t="shared" si="24"/>
        <v>836813.42561249994</v>
      </c>
      <c r="BD13" s="117">
        <f t="shared" si="24"/>
        <v>891717.03258750006</v>
      </c>
      <c r="BE13" s="117">
        <f t="shared" si="24"/>
        <v>851214.22273124999</v>
      </c>
      <c r="BF13" s="117">
        <f t="shared" si="24"/>
        <v>841810.55702624994</v>
      </c>
      <c r="BG13" s="117">
        <f t="shared" si="24"/>
        <v>904927.94169750006</v>
      </c>
      <c r="BH13" s="117">
        <f t="shared" si="24"/>
        <v>922831.45738875004</v>
      </c>
      <c r="BI13" s="117">
        <f t="shared" si="24"/>
        <v>853952.34156750003</v>
      </c>
      <c r="BJ13" s="117">
        <f t="shared" si="24"/>
        <v>950305.9966312499</v>
      </c>
      <c r="BK13" s="117">
        <f t="shared" si="24"/>
        <v>829286.05008375004</v>
      </c>
      <c r="BL13" s="117">
        <f t="shared" si="24"/>
        <v>788390.12235375005</v>
      </c>
      <c r="BM13" s="117">
        <f t="shared" si="24"/>
        <v>725141.71768500004</v>
      </c>
      <c r="BN13" s="117">
        <f t="shared" si="24"/>
        <v>746373.16214999987</v>
      </c>
      <c r="BO13" s="117">
        <f t="shared" si="24"/>
        <v>836813.42561249994</v>
      </c>
      <c r="BP13" s="117">
        <f t="shared" si="24"/>
        <v>891717.03258750006</v>
      </c>
      <c r="BQ13" s="117">
        <f t="shared" si="24"/>
        <v>851214.22273124999</v>
      </c>
      <c r="BR13" s="117">
        <f t="shared" si="24"/>
        <v>841810.55702624994</v>
      </c>
      <c r="BS13" s="117">
        <f t="shared" si="24"/>
        <v>904927.94169750006</v>
      </c>
      <c r="BT13" s="117">
        <f t="shared" si="24"/>
        <v>922831.45738875004</v>
      </c>
      <c r="BU13" s="117">
        <f t="shared" si="24"/>
        <v>853952.34156750003</v>
      </c>
      <c r="BV13" s="117">
        <f t="shared" si="24"/>
        <v>950305.9966312499</v>
      </c>
      <c r="BW13" s="117">
        <f t="shared" si="24"/>
        <v>829286.05008375004</v>
      </c>
      <c r="BX13" s="117">
        <f t="shared" si="24"/>
        <v>788390.12235375005</v>
      </c>
      <c r="BY13" s="117">
        <f t="shared" si="24"/>
        <v>725141.71768500004</v>
      </c>
      <c r="BZ13" s="117">
        <f t="shared" si="24"/>
        <v>746373.16214999987</v>
      </c>
      <c r="CA13" s="117">
        <f t="shared" si="24"/>
        <v>836813.42561249994</v>
      </c>
      <c r="CB13" s="117">
        <f t="shared" si="24"/>
        <v>891717.03258750006</v>
      </c>
      <c r="CC13" s="117">
        <f t="shared" si="24"/>
        <v>851214.22273124999</v>
      </c>
      <c r="CD13" s="117">
        <f t="shared" ref="CD13:EF13" si="25">CD4+CD8</f>
        <v>841810.55702624994</v>
      </c>
      <c r="CE13" s="117">
        <f t="shared" si="25"/>
        <v>904927.94169750006</v>
      </c>
      <c r="CF13" s="117">
        <f t="shared" si="25"/>
        <v>922831.45738875004</v>
      </c>
      <c r="CG13" s="117">
        <f t="shared" si="25"/>
        <v>853952.34156750003</v>
      </c>
      <c r="CH13" s="117">
        <f t="shared" si="25"/>
        <v>950305.9966312499</v>
      </c>
      <c r="CI13" s="117">
        <f t="shared" si="25"/>
        <v>829286.05008375004</v>
      </c>
      <c r="CJ13" s="117">
        <f t="shared" si="25"/>
        <v>788390.12235375005</v>
      </c>
      <c r="CK13" s="117">
        <f t="shared" si="25"/>
        <v>725141.71768500004</v>
      </c>
      <c r="CL13" s="117">
        <f t="shared" si="25"/>
        <v>746373.16214999987</v>
      </c>
      <c r="CM13" s="117">
        <f t="shared" si="25"/>
        <v>836813.42561249994</v>
      </c>
      <c r="CN13" s="117">
        <f t="shared" si="25"/>
        <v>891717.03258750006</v>
      </c>
      <c r="CO13" s="117">
        <f t="shared" si="25"/>
        <v>851214.22273124999</v>
      </c>
      <c r="CP13" s="117">
        <f t="shared" si="25"/>
        <v>841810.55702624994</v>
      </c>
      <c r="CQ13" s="117">
        <f t="shared" si="25"/>
        <v>904927.94169750006</v>
      </c>
      <c r="CR13" s="117">
        <f t="shared" si="25"/>
        <v>922831.45738875004</v>
      </c>
      <c r="CS13" s="117">
        <f t="shared" si="25"/>
        <v>853952.34156750003</v>
      </c>
      <c r="CT13" s="117">
        <f t="shared" si="25"/>
        <v>950305.9966312499</v>
      </c>
      <c r="CU13" s="117">
        <f t="shared" si="25"/>
        <v>829286.05008375004</v>
      </c>
      <c r="CV13" s="117">
        <f t="shared" si="25"/>
        <v>788390.12235375005</v>
      </c>
      <c r="CW13" s="117">
        <f t="shared" si="25"/>
        <v>725141.71768500004</v>
      </c>
      <c r="CX13" s="117">
        <f t="shared" si="25"/>
        <v>746373.16214999987</v>
      </c>
      <c r="CY13" s="117">
        <f t="shared" si="25"/>
        <v>836813.42561249994</v>
      </c>
      <c r="CZ13" s="117">
        <f t="shared" si="25"/>
        <v>891717.03258750006</v>
      </c>
      <c r="DA13" s="117">
        <f t="shared" si="25"/>
        <v>851214.22273124999</v>
      </c>
      <c r="DB13" s="117">
        <f t="shared" si="25"/>
        <v>841810.55702624994</v>
      </c>
      <c r="DC13" s="117">
        <f t="shared" si="25"/>
        <v>904927.94169750006</v>
      </c>
      <c r="DD13" s="117">
        <f t="shared" si="25"/>
        <v>922831.45738875004</v>
      </c>
      <c r="DE13" s="117">
        <f t="shared" si="25"/>
        <v>853952.34156750003</v>
      </c>
      <c r="DF13" s="117">
        <f t="shared" si="25"/>
        <v>950305.9966312499</v>
      </c>
      <c r="DG13" s="117">
        <f t="shared" si="25"/>
        <v>829286.05008375004</v>
      </c>
      <c r="DH13" s="117">
        <f t="shared" si="25"/>
        <v>788390.12235375005</v>
      </c>
      <c r="DI13" s="117">
        <f t="shared" si="25"/>
        <v>725141.71768500004</v>
      </c>
      <c r="DJ13" s="117">
        <f t="shared" si="25"/>
        <v>746373.16214999987</v>
      </c>
      <c r="DK13" s="117">
        <f t="shared" si="25"/>
        <v>836813.42561249994</v>
      </c>
      <c r="DL13" s="117">
        <f t="shared" si="25"/>
        <v>891717.03258750006</v>
      </c>
      <c r="DM13" s="117">
        <f t="shared" si="25"/>
        <v>851214.22273124999</v>
      </c>
      <c r="DN13" s="117">
        <f t="shared" si="25"/>
        <v>841810.55702624994</v>
      </c>
      <c r="DO13" s="117">
        <f t="shared" si="25"/>
        <v>904927.94169750006</v>
      </c>
      <c r="DP13" s="117">
        <f t="shared" si="25"/>
        <v>922831.45738875004</v>
      </c>
      <c r="DQ13" s="117">
        <f t="shared" si="25"/>
        <v>853952.34156750003</v>
      </c>
      <c r="DR13" s="117">
        <f t="shared" si="25"/>
        <v>950305.9966312499</v>
      </c>
      <c r="DS13" s="117">
        <f t="shared" si="25"/>
        <v>829286.05008375004</v>
      </c>
      <c r="DT13" s="117">
        <f t="shared" si="25"/>
        <v>788390.12235375005</v>
      </c>
      <c r="DU13" s="117">
        <f t="shared" si="25"/>
        <v>725141.71768500004</v>
      </c>
      <c r="DV13" s="117">
        <f t="shared" si="25"/>
        <v>746373.16214999987</v>
      </c>
      <c r="DW13" s="117">
        <f t="shared" si="25"/>
        <v>836813.42561249994</v>
      </c>
      <c r="DX13" s="117">
        <f t="shared" si="25"/>
        <v>891717.03258750006</v>
      </c>
      <c r="DY13" s="117">
        <f t="shared" si="25"/>
        <v>851214.22273124999</v>
      </c>
      <c r="DZ13" s="117">
        <f t="shared" si="25"/>
        <v>841810.55702624994</v>
      </c>
      <c r="EA13" s="117">
        <f t="shared" si="25"/>
        <v>904927.94169750006</v>
      </c>
      <c r="EB13" s="117">
        <f t="shared" si="25"/>
        <v>922831.45738875004</v>
      </c>
      <c r="EC13" s="117">
        <f t="shared" si="25"/>
        <v>853952.34156750003</v>
      </c>
      <c r="ED13" s="117">
        <f t="shared" si="25"/>
        <v>950305.9966312499</v>
      </c>
      <c r="EE13" s="117">
        <f t="shared" si="25"/>
        <v>829286.05008375004</v>
      </c>
      <c r="EF13" s="117">
        <f t="shared" si="25"/>
        <v>788390.12235375005</v>
      </c>
    </row>
    <row r="14" spans="1:136" ht="20.100000000000001" customHeight="1" x14ac:dyDescent="0.25">
      <c r="A14" s="15"/>
      <c r="B14" s="15"/>
      <c r="C14" s="15"/>
      <c r="E14" s="119"/>
      <c r="F14" s="119"/>
      <c r="G14" s="119"/>
      <c r="H14" s="119"/>
      <c r="I14" s="119"/>
      <c r="J14" s="119"/>
      <c r="K14" s="119"/>
      <c r="L14" s="119"/>
      <c r="M14" s="119"/>
      <c r="N14" s="119"/>
      <c r="O14" s="119"/>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8"/>
      <c r="CH14" s="128"/>
      <c r="CI14" s="128"/>
      <c r="CJ14" s="128"/>
      <c r="CK14" s="128"/>
      <c r="CL14" s="128"/>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28"/>
      <c r="DS14" s="128"/>
      <c r="DT14" s="128"/>
      <c r="DU14" s="128"/>
      <c r="DV14" s="128"/>
      <c r="DW14" s="128"/>
      <c r="DX14" s="128"/>
      <c r="DY14" s="128"/>
      <c r="DZ14" s="128"/>
      <c r="EA14" s="128"/>
      <c r="EB14" s="128"/>
      <c r="EC14" s="128"/>
      <c r="ED14" s="128"/>
      <c r="EE14" s="128"/>
      <c r="EF14" s="128"/>
    </row>
    <row r="15" spans="1:136" s="35" customFormat="1" ht="20.100000000000001" customHeight="1" x14ac:dyDescent="0.25">
      <c r="A15" s="36" t="s">
        <v>45</v>
      </c>
      <c r="B15" s="36"/>
      <c r="C15" s="36"/>
      <c r="D15" s="116">
        <f t="shared" ref="D15:D25" si="26">SUM(E15:N15)</f>
        <v>-83965777.499999985</v>
      </c>
      <c r="E15" s="117">
        <f t="shared" ref="E15:N15" si="27">SUM(E16:E25)</f>
        <v>-8184177.375</v>
      </c>
      <c r="F15" s="117">
        <f t="shared" si="27"/>
        <v>-8605938</v>
      </c>
      <c r="G15" s="117">
        <f t="shared" si="27"/>
        <v>-8605938</v>
      </c>
      <c r="H15" s="117">
        <f t="shared" si="27"/>
        <v>-8605938</v>
      </c>
      <c r="I15" s="117">
        <f t="shared" si="27"/>
        <v>-8605938</v>
      </c>
      <c r="J15" s="117">
        <f t="shared" si="27"/>
        <v>-8251368.1443836382</v>
      </c>
      <c r="K15" s="117">
        <f t="shared" si="27"/>
        <v>-8276619.9951540884</v>
      </c>
      <c r="L15" s="117">
        <f t="shared" si="27"/>
        <v>-8276619.9951540884</v>
      </c>
      <c r="M15" s="117">
        <f t="shared" si="27"/>
        <v>-8276619.9951540884</v>
      </c>
      <c r="N15" s="117">
        <f t="shared" si="27"/>
        <v>-8276619.9951540874</v>
      </c>
      <c r="O15" s="117"/>
      <c r="P15" s="123"/>
      <c r="Q15" s="117">
        <f>SUM(Q16:Q25)</f>
        <v>-575062.125</v>
      </c>
      <c r="R15" s="117">
        <f t="shared" ref="R15:CC15" si="28">SUM(R16:R25)</f>
        <v>-605297</v>
      </c>
      <c r="S15" s="117">
        <f t="shared" si="28"/>
        <v>-633263.125</v>
      </c>
      <c r="T15" s="117">
        <f t="shared" si="28"/>
        <v>-661229.25</v>
      </c>
      <c r="U15" s="117">
        <f t="shared" si="28"/>
        <v>-689195.37499999988</v>
      </c>
      <c r="V15" s="117">
        <f t="shared" si="28"/>
        <v>-717161.5</v>
      </c>
      <c r="W15" s="117">
        <f t="shared" si="28"/>
        <v>-717161.5</v>
      </c>
      <c r="X15" s="117">
        <f t="shared" si="28"/>
        <v>-717161.5</v>
      </c>
      <c r="Y15" s="117">
        <f t="shared" si="28"/>
        <v>-717161.5</v>
      </c>
      <c r="Z15" s="117">
        <f t="shared" si="28"/>
        <v>-717161.5</v>
      </c>
      <c r="AA15" s="117">
        <f t="shared" si="28"/>
        <v>-717161.5</v>
      </c>
      <c r="AB15" s="117">
        <f t="shared" si="28"/>
        <v>-717161.5</v>
      </c>
      <c r="AC15" s="117">
        <f t="shared" si="28"/>
        <v>-717161.5</v>
      </c>
      <c r="AD15" s="117">
        <f t="shared" si="28"/>
        <v>-717161.5</v>
      </c>
      <c r="AE15" s="117">
        <f t="shared" si="28"/>
        <v>-717161.5</v>
      </c>
      <c r="AF15" s="117">
        <f t="shared" si="28"/>
        <v>-717161.5</v>
      </c>
      <c r="AG15" s="117">
        <f t="shared" si="28"/>
        <v>-717161.5</v>
      </c>
      <c r="AH15" s="117">
        <f t="shared" si="28"/>
        <v>-717161.5</v>
      </c>
      <c r="AI15" s="117">
        <f t="shared" si="28"/>
        <v>-717161.5</v>
      </c>
      <c r="AJ15" s="117">
        <f t="shared" si="28"/>
        <v>-717161.5</v>
      </c>
      <c r="AK15" s="117">
        <f t="shared" si="28"/>
        <v>-717161.5</v>
      </c>
      <c r="AL15" s="117">
        <f t="shared" si="28"/>
        <v>-717161.5</v>
      </c>
      <c r="AM15" s="117">
        <f t="shared" si="28"/>
        <v>-717161.5</v>
      </c>
      <c r="AN15" s="117">
        <f t="shared" si="28"/>
        <v>-717161.5</v>
      </c>
      <c r="AO15" s="117">
        <f t="shared" si="28"/>
        <v>-717161.5</v>
      </c>
      <c r="AP15" s="117">
        <f t="shared" si="28"/>
        <v>-717161.5</v>
      </c>
      <c r="AQ15" s="117">
        <f t="shared" si="28"/>
        <v>-717161.5</v>
      </c>
      <c r="AR15" s="117">
        <f t="shared" si="28"/>
        <v>-717161.5</v>
      </c>
      <c r="AS15" s="117">
        <f t="shared" si="28"/>
        <v>-717161.5</v>
      </c>
      <c r="AT15" s="117">
        <f t="shared" si="28"/>
        <v>-717161.5</v>
      </c>
      <c r="AU15" s="117">
        <f t="shared" si="28"/>
        <v>-717161.5</v>
      </c>
      <c r="AV15" s="117">
        <f t="shared" si="28"/>
        <v>-717161.5</v>
      </c>
      <c r="AW15" s="117">
        <f t="shared" si="28"/>
        <v>-717161.5</v>
      </c>
      <c r="AX15" s="117">
        <f t="shared" si="28"/>
        <v>-717161.5</v>
      </c>
      <c r="AY15" s="117">
        <f t="shared" si="28"/>
        <v>-717161.5</v>
      </c>
      <c r="AZ15" s="117">
        <f t="shared" si="28"/>
        <v>-717161.5</v>
      </c>
      <c r="BA15" s="117">
        <f t="shared" si="28"/>
        <v>-717161.5</v>
      </c>
      <c r="BB15" s="117">
        <f t="shared" si="28"/>
        <v>-717161.5</v>
      </c>
      <c r="BC15" s="117">
        <f t="shared" si="28"/>
        <v>-717161.5</v>
      </c>
      <c r="BD15" s="117">
        <f t="shared" si="28"/>
        <v>-717161.5</v>
      </c>
      <c r="BE15" s="117">
        <f t="shared" si="28"/>
        <v>-717161.5</v>
      </c>
      <c r="BF15" s="117">
        <f t="shared" si="28"/>
        <v>-717161.5</v>
      </c>
      <c r="BG15" s="117">
        <f t="shared" si="28"/>
        <v>-717161.5</v>
      </c>
      <c r="BH15" s="117">
        <f t="shared" si="28"/>
        <v>-717161.5</v>
      </c>
      <c r="BI15" s="117">
        <f t="shared" si="28"/>
        <v>-717161.5</v>
      </c>
      <c r="BJ15" s="117">
        <f t="shared" si="28"/>
        <v>-717161.5</v>
      </c>
      <c r="BK15" s="117">
        <f t="shared" si="28"/>
        <v>-717161.5</v>
      </c>
      <c r="BL15" s="117">
        <f t="shared" si="28"/>
        <v>-717161.5</v>
      </c>
      <c r="BM15" s="117">
        <f t="shared" si="28"/>
        <v>-717161.5</v>
      </c>
      <c r="BN15" s="117">
        <f t="shared" si="28"/>
        <v>-717161.5</v>
      </c>
      <c r="BO15" s="117">
        <f t="shared" si="28"/>
        <v>-717161.5</v>
      </c>
      <c r="BP15" s="117">
        <f t="shared" si="28"/>
        <v>-717161.5</v>
      </c>
      <c r="BQ15" s="117">
        <f t="shared" si="28"/>
        <v>-717161.5</v>
      </c>
      <c r="BR15" s="117">
        <f t="shared" si="28"/>
        <v>-717161.5</v>
      </c>
      <c r="BS15" s="117">
        <f t="shared" si="28"/>
        <v>-717161.5</v>
      </c>
      <c r="BT15" s="117">
        <f t="shared" si="28"/>
        <v>-717161.5</v>
      </c>
      <c r="BU15" s="117">
        <f t="shared" si="28"/>
        <v>-717161.5</v>
      </c>
      <c r="BV15" s="117">
        <f t="shared" si="28"/>
        <v>-717161.5</v>
      </c>
      <c r="BW15" s="117">
        <f t="shared" si="28"/>
        <v>-717161.5</v>
      </c>
      <c r="BX15" s="117">
        <f t="shared" si="28"/>
        <v>-717161.5</v>
      </c>
      <c r="BY15" s="117">
        <f t="shared" si="28"/>
        <v>-684536.87499999988</v>
      </c>
      <c r="BZ15" s="117">
        <f t="shared" si="28"/>
        <v>-682742.12711864291</v>
      </c>
      <c r="CA15" s="117">
        <f t="shared" si="28"/>
        <v>-683706.47625657392</v>
      </c>
      <c r="CB15" s="117">
        <f t="shared" si="28"/>
        <v>-685178.37757236336</v>
      </c>
      <c r="CC15" s="117">
        <f t="shared" si="28"/>
        <v>-687175.9579295062</v>
      </c>
      <c r="CD15" s="117">
        <f t="shared" ref="CD15:EF15" si="29">SUM(CD16:CD25)</f>
        <v>-689718.33292950748</v>
      </c>
      <c r="CE15" s="117">
        <f t="shared" si="29"/>
        <v>-689718.33292950748</v>
      </c>
      <c r="CF15" s="117">
        <f t="shared" si="29"/>
        <v>-689718.33292950748</v>
      </c>
      <c r="CG15" s="117">
        <f t="shared" si="29"/>
        <v>-689718.33292950748</v>
      </c>
      <c r="CH15" s="117">
        <f t="shared" si="29"/>
        <v>-689718.33292950748</v>
      </c>
      <c r="CI15" s="117">
        <f t="shared" si="29"/>
        <v>-689718.33292950748</v>
      </c>
      <c r="CJ15" s="117">
        <f t="shared" si="29"/>
        <v>-689718.33292950748</v>
      </c>
      <c r="CK15" s="117">
        <f t="shared" si="29"/>
        <v>-689718.33292950748</v>
      </c>
      <c r="CL15" s="117">
        <f t="shared" si="29"/>
        <v>-689718.33292950748</v>
      </c>
      <c r="CM15" s="117">
        <f t="shared" si="29"/>
        <v>-689718.33292950748</v>
      </c>
      <c r="CN15" s="117">
        <f t="shared" si="29"/>
        <v>-689718.33292950748</v>
      </c>
      <c r="CO15" s="117">
        <f t="shared" si="29"/>
        <v>-689718.33292950748</v>
      </c>
      <c r="CP15" s="117">
        <f t="shared" si="29"/>
        <v>-689718.33292950748</v>
      </c>
      <c r="CQ15" s="117">
        <f t="shared" si="29"/>
        <v>-689718.33292950748</v>
      </c>
      <c r="CR15" s="117">
        <f t="shared" si="29"/>
        <v>-689718.33292950748</v>
      </c>
      <c r="CS15" s="117">
        <f t="shared" si="29"/>
        <v>-689718.33292950748</v>
      </c>
      <c r="CT15" s="117">
        <f t="shared" si="29"/>
        <v>-689718.33292950748</v>
      </c>
      <c r="CU15" s="117">
        <f t="shared" si="29"/>
        <v>-689718.33292950748</v>
      </c>
      <c r="CV15" s="117">
        <f t="shared" si="29"/>
        <v>-689718.33292950748</v>
      </c>
      <c r="CW15" s="117">
        <f t="shared" si="29"/>
        <v>-689718.33292950748</v>
      </c>
      <c r="CX15" s="117">
        <f t="shared" si="29"/>
        <v>-689718.33292950748</v>
      </c>
      <c r="CY15" s="117">
        <f t="shared" si="29"/>
        <v>-689718.33292950748</v>
      </c>
      <c r="CZ15" s="117">
        <f t="shared" si="29"/>
        <v>-689718.33292950748</v>
      </c>
      <c r="DA15" s="117">
        <f t="shared" si="29"/>
        <v>-689718.33292950748</v>
      </c>
      <c r="DB15" s="117">
        <f t="shared" si="29"/>
        <v>-689718.33292950748</v>
      </c>
      <c r="DC15" s="117">
        <f t="shared" si="29"/>
        <v>-689718.33292950748</v>
      </c>
      <c r="DD15" s="117">
        <f t="shared" si="29"/>
        <v>-689718.33292950748</v>
      </c>
      <c r="DE15" s="117">
        <f t="shared" si="29"/>
        <v>-689718.33292950748</v>
      </c>
      <c r="DF15" s="117">
        <f t="shared" si="29"/>
        <v>-689718.33292950748</v>
      </c>
      <c r="DG15" s="117">
        <f t="shared" si="29"/>
        <v>-689718.33292950748</v>
      </c>
      <c r="DH15" s="117">
        <f t="shared" si="29"/>
        <v>-689718.33292950748</v>
      </c>
      <c r="DI15" s="117">
        <f t="shared" si="29"/>
        <v>-689718.33292950748</v>
      </c>
      <c r="DJ15" s="117">
        <f t="shared" si="29"/>
        <v>-689718.33292950748</v>
      </c>
      <c r="DK15" s="117">
        <f t="shared" si="29"/>
        <v>-689718.33292950748</v>
      </c>
      <c r="DL15" s="117">
        <f t="shared" si="29"/>
        <v>-689718.33292950748</v>
      </c>
      <c r="DM15" s="117">
        <f t="shared" si="29"/>
        <v>-689718.33292950748</v>
      </c>
      <c r="DN15" s="117">
        <f t="shared" si="29"/>
        <v>-689718.33292950748</v>
      </c>
      <c r="DO15" s="117">
        <f t="shared" si="29"/>
        <v>-689718.33292950748</v>
      </c>
      <c r="DP15" s="117">
        <f t="shared" si="29"/>
        <v>-689718.33292950748</v>
      </c>
      <c r="DQ15" s="117">
        <f t="shared" si="29"/>
        <v>-689718.33292950748</v>
      </c>
      <c r="DR15" s="117">
        <f t="shared" si="29"/>
        <v>-689718.33292950748</v>
      </c>
      <c r="DS15" s="117">
        <f t="shared" si="29"/>
        <v>-689718.33292950748</v>
      </c>
      <c r="DT15" s="117">
        <f t="shared" si="29"/>
        <v>-689718.33292950748</v>
      </c>
      <c r="DU15" s="117">
        <f t="shared" si="29"/>
        <v>-689718.33292950748</v>
      </c>
      <c r="DV15" s="117">
        <f t="shared" si="29"/>
        <v>-689718.33292950748</v>
      </c>
      <c r="DW15" s="117">
        <f t="shared" si="29"/>
        <v>-689718.33292950748</v>
      </c>
      <c r="DX15" s="117">
        <f t="shared" si="29"/>
        <v>-689718.33292950748</v>
      </c>
      <c r="DY15" s="117">
        <f t="shared" si="29"/>
        <v>-689718.33292950748</v>
      </c>
      <c r="DZ15" s="117">
        <f t="shared" si="29"/>
        <v>-689718.33292950748</v>
      </c>
      <c r="EA15" s="117">
        <f t="shared" si="29"/>
        <v>-689718.33292950748</v>
      </c>
      <c r="EB15" s="117">
        <f t="shared" si="29"/>
        <v>-689718.33292950748</v>
      </c>
      <c r="EC15" s="117">
        <f t="shared" si="29"/>
        <v>-689718.33292950748</v>
      </c>
      <c r="ED15" s="117">
        <f t="shared" si="29"/>
        <v>-689718.33292950748</v>
      </c>
      <c r="EE15" s="117">
        <f t="shared" si="29"/>
        <v>-689718.33292950748</v>
      </c>
      <c r="EF15" s="117">
        <f t="shared" si="29"/>
        <v>-689718.33292950573</v>
      </c>
    </row>
    <row r="16" spans="1:136" s="8" customFormat="1" ht="20.100000000000001" customHeight="1" outlineLevel="2" x14ac:dyDescent="0.25">
      <c r="A16" s="15" t="str">
        <f>'CUSTOS E DESPESAS'!A6</f>
        <v xml:space="preserve">(-) Despesas Administrativas gerais </v>
      </c>
      <c r="B16" s="15"/>
      <c r="C16" s="15"/>
      <c r="D16" s="118">
        <f>SUM(E16:N16)</f>
        <v>-3576000</v>
      </c>
      <c r="E16" s="118">
        <f t="shared" ref="E16:N25" si="30">SUMIF($Q$1:$EF$1,E$2,$Q16:$EF16)</f>
        <v>-357600</v>
      </c>
      <c r="F16" s="118">
        <f t="shared" si="30"/>
        <v>-357600</v>
      </c>
      <c r="G16" s="118">
        <f t="shared" si="30"/>
        <v>-357600</v>
      </c>
      <c r="H16" s="118">
        <f t="shared" si="30"/>
        <v>-357600</v>
      </c>
      <c r="I16" s="118">
        <f t="shared" si="30"/>
        <v>-357600</v>
      </c>
      <c r="J16" s="118">
        <f t="shared" si="30"/>
        <v>-357600</v>
      </c>
      <c r="K16" s="118">
        <f t="shared" si="30"/>
        <v>-357600</v>
      </c>
      <c r="L16" s="118">
        <f t="shared" si="30"/>
        <v>-357600</v>
      </c>
      <c r="M16" s="118">
        <f t="shared" si="30"/>
        <v>-357600</v>
      </c>
      <c r="N16" s="118">
        <f t="shared" si="30"/>
        <v>-357600</v>
      </c>
      <c r="O16" s="118"/>
      <c r="P16" s="123"/>
      <c r="Q16" s="128">
        <f>'CUSTOS E DESPESAS'!G6</f>
        <v>-29800</v>
      </c>
      <c r="R16" s="128">
        <f>'CUSTOS E DESPESAS'!H6</f>
        <v>-29800</v>
      </c>
      <c r="S16" s="128">
        <f>'CUSTOS E DESPESAS'!I6</f>
        <v>-29800</v>
      </c>
      <c r="T16" s="128">
        <f>'CUSTOS E DESPESAS'!J6</f>
        <v>-29800</v>
      </c>
      <c r="U16" s="128">
        <f>'CUSTOS E DESPESAS'!K6</f>
        <v>-29800</v>
      </c>
      <c r="V16" s="128">
        <f>'CUSTOS E DESPESAS'!L6</f>
        <v>-29800</v>
      </c>
      <c r="W16" s="128">
        <f>'CUSTOS E DESPESAS'!M6</f>
        <v>-29800</v>
      </c>
      <c r="X16" s="128">
        <f>'CUSTOS E DESPESAS'!N6</f>
        <v>-29800</v>
      </c>
      <c r="Y16" s="128">
        <f>'CUSTOS E DESPESAS'!O6</f>
        <v>-29800</v>
      </c>
      <c r="Z16" s="128">
        <f>'CUSTOS E DESPESAS'!P6</f>
        <v>-29800</v>
      </c>
      <c r="AA16" s="128">
        <f>'CUSTOS E DESPESAS'!Q6</f>
        <v>-29800</v>
      </c>
      <c r="AB16" s="128">
        <f>'CUSTOS E DESPESAS'!R6</f>
        <v>-29800</v>
      </c>
      <c r="AC16" s="128">
        <f>'CUSTOS E DESPESAS'!S6</f>
        <v>-29800</v>
      </c>
      <c r="AD16" s="128">
        <f>'CUSTOS E DESPESAS'!T6</f>
        <v>-29800</v>
      </c>
      <c r="AE16" s="128">
        <f>'CUSTOS E DESPESAS'!U6</f>
        <v>-29800</v>
      </c>
      <c r="AF16" s="128">
        <f>'CUSTOS E DESPESAS'!V6</f>
        <v>-29800</v>
      </c>
      <c r="AG16" s="128">
        <f>'CUSTOS E DESPESAS'!W6</f>
        <v>-29800</v>
      </c>
      <c r="AH16" s="128">
        <f>'CUSTOS E DESPESAS'!X6</f>
        <v>-29800</v>
      </c>
      <c r="AI16" s="128">
        <f>'CUSTOS E DESPESAS'!Y6</f>
        <v>-29800</v>
      </c>
      <c r="AJ16" s="128">
        <f>'CUSTOS E DESPESAS'!Z6</f>
        <v>-29800</v>
      </c>
      <c r="AK16" s="128">
        <f>'CUSTOS E DESPESAS'!AA6</f>
        <v>-29800</v>
      </c>
      <c r="AL16" s="128">
        <f>'CUSTOS E DESPESAS'!AB6</f>
        <v>-29800</v>
      </c>
      <c r="AM16" s="128">
        <f>'CUSTOS E DESPESAS'!AC6</f>
        <v>-29800</v>
      </c>
      <c r="AN16" s="128">
        <f>'CUSTOS E DESPESAS'!AD6</f>
        <v>-29800</v>
      </c>
      <c r="AO16" s="128">
        <f>'CUSTOS E DESPESAS'!AE6</f>
        <v>-29800</v>
      </c>
      <c r="AP16" s="128">
        <f>'CUSTOS E DESPESAS'!AF6</f>
        <v>-29800</v>
      </c>
      <c r="AQ16" s="128">
        <f>'CUSTOS E DESPESAS'!AG6</f>
        <v>-29800</v>
      </c>
      <c r="AR16" s="128">
        <f>'CUSTOS E DESPESAS'!AH6</f>
        <v>-29800</v>
      </c>
      <c r="AS16" s="128">
        <f>'CUSTOS E DESPESAS'!AI6</f>
        <v>-29800</v>
      </c>
      <c r="AT16" s="128">
        <f>'CUSTOS E DESPESAS'!AJ6</f>
        <v>-29800</v>
      </c>
      <c r="AU16" s="128">
        <f>'CUSTOS E DESPESAS'!AK6</f>
        <v>-29800</v>
      </c>
      <c r="AV16" s="128">
        <f>'CUSTOS E DESPESAS'!AL6</f>
        <v>-29800</v>
      </c>
      <c r="AW16" s="128">
        <f>'CUSTOS E DESPESAS'!AM6</f>
        <v>-29800</v>
      </c>
      <c r="AX16" s="128">
        <f>'CUSTOS E DESPESAS'!AN6</f>
        <v>-29800</v>
      </c>
      <c r="AY16" s="128">
        <f>'CUSTOS E DESPESAS'!AO6</f>
        <v>-29800</v>
      </c>
      <c r="AZ16" s="128">
        <f>'CUSTOS E DESPESAS'!AP6</f>
        <v>-29800</v>
      </c>
      <c r="BA16" s="128">
        <f>'CUSTOS E DESPESAS'!AQ6</f>
        <v>-29800</v>
      </c>
      <c r="BB16" s="128">
        <f>'CUSTOS E DESPESAS'!AR6</f>
        <v>-29800</v>
      </c>
      <c r="BC16" s="128">
        <f>'CUSTOS E DESPESAS'!AS6</f>
        <v>-29800</v>
      </c>
      <c r="BD16" s="128">
        <f>'CUSTOS E DESPESAS'!AT6</f>
        <v>-29800</v>
      </c>
      <c r="BE16" s="128">
        <f>'CUSTOS E DESPESAS'!AU6</f>
        <v>-29800</v>
      </c>
      <c r="BF16" s="128">
        <f>'CUSTOS E DESPESAS'!AV6</f>
        <v>-29800</v>
      </c>
      <c r="BG16" s="128">
        <f>'CUSTOS E DESPESAS'!AW6</f>
        <v>-29800</v>
      </c>
      <c r="BH16" s="128">
        <f>'CUSTOS E DESPESAS'!AX6</f>
        <v>-29800</v>
      </c>
      <c r="BI16" s="128">
        <f>'CUSTOS E DESPESAS'!AY6</f>
        <v>-29800</v>
      </c>
      <c r="BJ16" s="128">
        <f>'CUSTOS E DESPESAS'!AZ6</f>
        <v>-29800</v>
      </c>
      <c r="BK16" s="128">
        <f>'CUSTOS E DESPESAS'!BA6</f>
        <v>-29800</v>
      </c>
      <c r="BL16" s="128">
        <f>'CUSTOS E DESPESAS'!BB6</f>
        <v>-29800</v>
      </c>
      <c r="BM16" s="128">
        <f>'CUSTOS E DESPESAS'!BC6</f>
        <v>-29800</v>
      </c>
      <c r="BN16" s="128">
        <f>'CUSTOS E DESPESAS'!BD6</f>
        <v>-29800</v>
      </c>
      <c r="BO16" s="128">
        <f>'CUSTOS E DESPESAS'!BE6</f>
        <v>-29800</v>
      </c>
      <c r="BP16" s="128">
        <f>'CUSTOS E DESPESAS'!BF6</f>
        <v>-29800</v>
      </c>
      <c r="BQ16" s="128">
        <f>'CUSTOS E DESPESAS'!BG6</f>
        <v>-29800</v>
      </c>
      <c r="BR16" s="128">
        <f>'CUSTOS E DESPESAS'!BH6</f>
        <v>-29800</v>
      </c>
      <c r="BS16" s="128">
        <f>'CUSTOS E DESPESAS'!BI6</f>
        <v>-29800</v>
      </c>
      <c r="BT16" s="128">
        <f>'CUSTOS E DESPESAS'!BJ6</f>
        <v>-29800</v>
      </c>
      <c r="BU16" s="128">
        <f>'CUSTOS E DESPESAS'!BK6</f>
        <v>-29800</v>
      </c>
      <c r="BV16" s="128">
        <f>'CUSTOS E DESPESAS'!BL6</f>
        <v>-29800</v>
      </c>
      <c r="BW16" s="128">
        <f>'CUSTOS E DESPESAS'!BM6</f>
        <v>-29800</v>
      </c>
      <c r="BX16" s="128">
        <f>'CUSTOS E DESPESAS'!BN6</f>
        <v>-29800</v>
      </c>
      <c r="BY16" s="128">
        <f>'CUSTOS E DESPESAS'!BO6</f>
        <v>-29800</v>
      </c>
      <c r="BZ16" s="128">
        <f>'CUSTOS E DESPESAS'!BP6</f>
        <v>-29800</v>
      </c>
      <c r="CA16" s="128">
        <f>'CUSTOS E DESPESAS'!BQ6</f>
        <v>-29800</v>
      </c>
      <c r="CB16" s="128">
        <f>'CUSTOS E DESPESAS'!BR6</f>
        <v>-29800</v>
      </c>
      <c r="CC16" s="128">
        <f>'CUSTOS E DESPESAS'!BS6</f>
        <v>-29800</v>
      </c>
      <c r="CD16" s="128">
        <f>'CUSTOS E DESPESAS'!BT6</f>
        <v>-29800</v>
      </c>
      <c r="CE16" s="128">
        <f>'CUSTOS E DESPESAS'!BU6</f>
        <v>-29800</v>
      </c>
      <c r="CF16" s="128">
        <f>'CUSTOS E DESPESAS'!BV6</f>
        <v>-29800</v>
      </c>
      <c r="CG16" s="128">
        <f>'CUSTOS E DESPESAS'!BW6</f>
        <v>-29800</v>
      </c>
      <c r="CH16" s="128">
        <f>'CUSTOS E DESPESAS'!BX6</f>
        <v>-29800</v>
      </c>
      <c r="CI16" s="128">
        <f>'CUSTOS E DESPESAS'!BY6</f>
        <v>-29800</v>
      </c>
      <c r="CJ16" s="128">
        <f>'CUSTOS E DESPESAS'!BZ6</f>
        <v>-29800</v>
      </c>
      <c r="CK16" s="128">
        <f>'CUSTOS E DESPESAS'!CA6</f>
        <v>-29800</v>
      </c>
      <c r="CL16" s="128">
        <f>'CUSTOS E DESPESAS'!CB6</f>
        <v>-29800</v>
      </c>
      <c r="CM16" s="128">
        <f>'CUSTOS E DESPESAS'!CC6</f>
        <v>-29800</v>
      </c>
      <c r="CN16" s="128">
        <f>'CUSTOS E DESPESAS'!CD6</f>
        <v>-29800</v>
      </c>
      <c r="CO16" s="128">
        <f>'CUSTOS E DESPESAS'!CE6</f>
        <v>-29800</v>
      </c>
      <c r="CP16" s="128">
        <f>'CUSTOS E DESPESAS'!CF6</f>
        <v>-29800</v>
      </c>
      <c r="CQ16" s="128">
        <f>'CUSTOS E DESPESAS'!CG6</f>
        <v>-29800</v>
      </c>
      <c r="CR16" s="128">
        <f>'CUSTOS E DESPESAS'!CH6</f>
        <v>-29800</v>
      </c>
      <c r="CS16" s="128">
        <f>'CUSTOS E DESPESAS'!CI6</f>
        <v>-29800</v>
      </c>
      <c r="CT16" s="128">
        <f>'CUSTOS E DESPESAS'!CJ6</f>
        <v>-29800</v>
      </c>
      <c r="CU16" s="128">
        <f>'CUSTOS E DESPESAS'!CK6</f>
        <v>-29800</v>
      </c>
      <c r="CV16" s="128">
        <f>'CUSTOS E DESPESAS'!CL6</f>
        <v>-29800</v>
      </c>
      <c r="CW16" s="128">
        <f>'CUSTOS E DESPESAS'!CM6</f>
        <v>-29800</v>
      </c>
      <c r="CX16" s="128">
        <f>'CUSTOS E DESPESAS'!CN6</f>
        <v>-29800</v>
      </c>
      <c r="CY16" s="128">
        <f>'CUSTOS E DESPESAS'!CO6</f>
        <v>-29800</v>
      </c>
      <c r="CZ16" s="128">
        <f>'CUSTOS E DESPESAS'!CP6</f>
        <v>-29800</v>
      </c>
      <c r="DA16" s="128">
        <f>'CUSTOS E DESPESAS'!CQ6</f>
        <v>-29800</v>
      </c>
      <c r="DB16" s="128">
        <f>'CUSTOS E DESPESAS'!CR6</f>
        <v>-29800</v>
      </c>
      <c r="DC16" s="128">
        <f>'CUSTOS E DESPESAS'!CS6</f>
        <v>-29800</v>
      </c>
      <c r="DD16" s="128">
        <f>'CUSTOS E DESPESAS'!CT6</f>
        <v>-29800</v>
      </c>
      <c r="DE16" s="128">
        <f>'CUSTOS E DESPESAS'!CU6</f>
        <v>-29800</v>
      </c>
      <c r="DF16" s="128">
        <f>'CUSTOS E DESPESAS'!CV6</f>
        <v>-29800</v>
      </c>
      <c r="DG16" s="128">
        <f>'CUSTOS E DESPESAS'!CW6</f>
        <v>-29800</v>
      </c>
      <c r="DH16" s="128">
        <f>'CUSTOS E DESPESAS'!CX6</f>
        <v>-29800</v>
      </c>
      <c r="DI16" s="128">
        <f>'CUSTOS E DESPESAS'!CY6</f>
        <v>-29800</v>
      </c>
      <c r="DJ16" s="128">
        <f>'CUSTOS E DESPESAS'!CZ6</f>
        <v>-29800</v>
      </c>
      <c r="DK16" s="128">
        <f>'CUSTOS E DESPESAS'!DA6</f>
        <v>-29800</v>
      </c>
      <c r="DL16" s="128">
        <f>'CUSTOS E DESPESAS'!DB6</f>
        <v>-29800</v>
      </c>
      <c r="DM16" s="128">
        <f>'CUSTOS E DESPESAS'!DC6</f>
        <v>-29800</v>
      </c>
      <c r="DN16" s="128">
        <f>'CUSTOS E DESPESAS'!DD6</f>
        <v>-29800</v>
      </c>
      <c r="DO16" s="128">
        <f>'CUSTOS E DESPESAS'!DE6</f>
        <v>-29800</v>
      </c>
      <c r="DP16" s="128">
        <f>'CUSTOS E DESPESAS'!DF6</f>
        <v>-29800</v>
      </c>
      <c r="DQ16" s="128">
        <f>'CUSTOS E DESPESAS'!DG6</f>
        <v>-29800</v>
      </c>
      <c r="DR16" s="128">
        <f>'CUSTOS E DESPESAS'!DH6</f>
        <v>-29800</v>
      </c>
      <c r="DS16" s="128">
        <f>'CUSTOS E DESPESAS'!DI6</f>
        <v>-29800</v>
      </c>
      <c r="DT16" s="128">
        <f>'CUSTOS E DESPESAS'!DJ6</f>
        <v>-29800</v>
      </c>
      <c r="DU16" s="128">
        <f>'CUSTOS E DESPESAS'!DK6</f>
        <v>-29800</v>
      </c>
      <c r="DV16" s="128">
        <f>'CUSTOS E DESPESAS'!DL6</f>
        <v>-29800</v>
      </c>
      <c r="DW16" s="128">
        <f>'CUSTOS E DESPESAS'!DM6</f>
        <v>-29800</v>
      </c>
      <c r="DX16" s="128">
        <f>'CUSTOS E DESPESAS'!DN6</f>
        <v>-29800</v>
      </c>
      <c r="DY16" s="128">
        <f>'CUSTOS E DESPESAS'!DO6</f>
        <v>-29800</v>
      </c>
      <c r="DZ16" s="128">
        <f>'CUSTOS E DESPESAS'!DP6</f>
        <v>-29800</v>
      </c>
      <c r="EA16" s="128">
        <f>'CUSTOS E DESPESAS'!DQ6</f>
        <v>-29800</v>
      </c>
      <c r="EB16" s="128">
        <f>'CUSTOS E DESPESAS'!DR6</f>
        <v>-29800</v>
      </c>
      <c r="EC16" s="128">
        <f>'CUSTOS E DESPESAS'!DS6</f>
        <v>-29800</v>
      </c>
      <c r="ED16" s="128">
        <f>'CUSTOS E DESPESAS'!DT6</f>
        <v>-29800</v>
      </c>
      <c r="EE16" s="128">
        <f>'CUSTOS E DESPESAS'!DU6</f>
        <v>-29800</v>
      </c>
      <c r="EF16" s="128">
        <f>'CUSTOS E DESPESAS'!DV6</f>
        <v>-29800</v>
      </c>
    </row>
    <row r="17" spans="1:136" s="8" customFormat="1" ht="20.100000000000001" customHeight="1" outlineLevel="2" x14ac:dyDescent="0.25">
      <c r="A17" s="15" t="str">
        <f>'CUSTOS E DESPESAS'!A15</f>
        <v>(-) Equipe de Gestão (Salário c/ Encargos)</v>
      </c>
      <c r="B17" s="15"/>
      <c r="C17" s="15"/>
      <c r="D17" s="118">
        <f t="shared" si="26"/>
        <v>-9184800</v>
      </c>
      <c r="E17" s="118">
        <f t="shared" si="30"/>
        <v>-918480</v>
      </c>
      <c r="F17" s="118">
        <f t="shared" si="30"/>
        <v>-918480</v>
      </c>
      <c r="G17" s="118">
        <f t="shared" si="30"/>
        <v>-918480</v>
      </c>
      <c r="H17" s="118">
        <f t="shared" si="30"/>
        <v>-918480</v>
      </c>
      <c r="I17" s="118">
        <f t="shared" si="30"/>
        <v>-918480</v>
      </c>
      <c r="J17" s="118">
        <f t="shared" si="30"/>
        <v>-918480</v>
      </c>
      <c r="K17" s="118">
        <f t="shared" si="30"/>
        <v>-918480</v>
      </c>
      <c r="L17" s="118">
        <f t="shared" si="30"/>
        <v>-918480</v>
      </c>
      <c r="M17" s="118">
        <f t="shared" si="30"/>
        <v>-918480</v>
      </c>
      <c r="N17" s="118">
        <f t="shared" si="30"/>
        <v>-918480</v>
      </c>
      <c r="O17" s="118"/>
      <c r="P17" s="123"/>
      <c r="Q17" s="128">
        <f>'CUSTOS E DESPESAS'!G15</f>
        <v>-76540</v>
      </c>
      <c r="R17" s="128">
        <f>'CUSTOS E DESPESAS'!H15</f>
        <v>-76540</v>
      </c>
      <c r="S17" s="128">
        <f>'CUSTOS E DESPESAS'!I15</f>
        <v>-76540</v>
      </c>
      <c r="T17" s="128">
        <f>'CUSTOS E DESPESAS'!J15</f>
        <v>-76540</v>
      </c>
      <c r="U17" s="128">
        <f>'CUSTOS E DESPESAS'!K15</f>
        <v>-76540</v>
      </c>
      <c r="V17" s="128">
        <f>'CUSTOS E DESPESAS'!L15</f>
        <v>-76540</v>
      </c>
      <c r="W17" s="128">
        <f>'CUSTOS E DESPESAS'!M15</f>
        <v>-76540</v>
      </c>
      <c r="X17" s="128">
        <f>'CUSTOS E DESPESAS'!N15</f>
        <v>-76540</v>
      </c>
      <c r="Y17" s="128">
        <f>'CUSTOS E DESPESAS'!O15</f>
        <v>-76540</v>
      </c>
      <c r="Z17" s="128">
        <f>'CUSTOS E DESPESAS'!P15</f>
        <v>-76540</v>
      </c>
      <c r="AA17" s="128">
        <f>'CUSTOS E DESPESAS'!Q15</f>
        <v>-76540</v>
      </c>
      <c r="AB17" s="128">
        <f>'CUSTOS E DESPESAS'!R15</f>
        <v>-76540</v>
      </c>
      <c r="AC17" s="128">
        <f>'CUSTOS E DESPESAS'!S15</f>
        <v>-76540</v>
      </c>
      <c r="AD17" s="128">
        <f>'CUSTOS E DESPESAS'!T15</f>
        <v>-76540</v>
      </c>
      <c r="AE17" s="128">
        <f>'CUSTOS E DESPESAS'!U15</f>
        <v>-76540</v>
      </c>
      <c r="AF17" s="128">
        <f>'CUSTOS E DESPESAS'!V15</f>
        <v>-76540</v>
      </c>
      <c r="AG17" s="128">
        <f>'CUSTOS E DESPESAS'!W15</f>
        <v>-76540</v>
      </c>
      <c r="AH17" s="128">
        <f>'CUSTOS E DESPESAS'!X15</f>
        <v>-76540</v>
      </c>
      <c r="AI17" s="128">
        <f>'CUSTOS E DESPESAS'!Y15</f>
        <v>-76540</v>
      </c>
      <c r="AJ17" s="128">
        <f>'CUSTOS E DESPESAS'!Z15</f>
        <v>-76540</v>
      </c>
      <c r="AK17" s="128">
        <f>'CUSTOS E DESPESAS'!AA15</f>
        <v>-76540</v>
      </c>
      <c r="AL17" s="128">
        <f>'CUSTOS E DESPESAS'!AB15</f>
        <v>-76540</v>
      </c>
      <c r="AM17" s="128">
        <f>'CUSTOS E DESPESAS'!AC15</f>
        <v>-76540</v>
      </c>
      <c r="AN17" s="128">
        <f>'CUSTOS E DESPESAS'!AD15</f>
        <v>-76540</v>
      </c>
      <c r="AO17" s="128">
        <f>'CUSTOS E DESPESAS'!AE15</f>
        <v>-76540</v>
      </c>
      <c r="AP17" s="128">
        <f>'CUSTOS E DESPESAS'!AF15</f>
        <v>-76540</v>
      </c>
      <c r="AQ17" s="128">
        <f>'CUSTOS E DESPESAS'!AG15</f>
        <v>-76540</v>
      </c>
      <c r="AR17" s="128">
        <f>'CUSTOS E DESPESAS'!AH15</f>
        <v>-76540</v>
      </c>
      <c r="AS17" s="128">
        <f>'CUSTOS E DESPESAS'!AI15</f>
        <v>-76540</v>
      </c>
      <c r="AT17" s="128">
        <f>'CUSTOS E DESPESAS'!AJ15</f>
        <v>-76540</v>
      </c>
      <c r="AU17" s="128">
        <f>'CUSTOS E DESPESAS'!AK15</f>
        <v>-76540</v>
      </c>
      <c r="AV17" s="128">
        <f>'CUSTOS E DESPESAS'!AL15</f>
        <v>-76540</v>
      </c>
      <c r="AW17" s="128">
        <f>'CUSTOS E DESPESAS'!AM15</f>
        <v>-76540</v>
      </c>
      <c r="AX17" s="128">
        <f>'CUSTOS E DESPESAS'!AN15</f>
        <v>-76540</v>
      </c>
      <c r="AY17" s="128">
        <f>'CUSTOS E DESPESAS'!AO15</f>
        <v>-76540</v>
      </c>
      <c r="AZ17" s="128">
        <f>'CUSTOS E DESPESAS'!AP15</f>
        <v>-76540</v>
      </c>
      <c r="BA17" s="128">
        <f>'CUSTOS E DESPESAS'!AQ15</f>
        <v>-76540</v>
      </c>
      <c r="BB17" s="128">
        <f>'CUSTOS E DESPESAS'!AR15</f>
        <v>-76540</v>
      </c>
      <c r="BC17" s="128">
        <f>'CUSTOS E DESPESAS'!AS15</f>
        <v>-76540</v>
      </c>
      <c r="BD17" s="128">
        <f>'CUSTOS E DESPESAS'!AT15</f>
        <v>-76540</v>
      </c>
      <c r="BE17" s="128">
        <f>'CUSTOS E DESPESAS'!AU15</f>
        <v>-76540</v>
      </c>
      <c r="BF17" s="128">
        <f>'CUSTOS E DESPESAS'!AV15</f>
        <v>-76540</v>
      </c>
      <c r="BG17" s="128">
        <f>'CUSTOS E DESPESAS'!AW15</f>
        <v>-76540</v>
      </c>
      <c r="BH17" s="128">
        <f>'CUSTOS E DESPESAS'!AX15</f>
        <v>-76540</v>
      </c>
      <c r="BI17" s="128">
        <f>'CUSTOS E DESPESAS'!AY15</f>
        <v>-76540</v>
      </c>
      <c r="BJ17" s="128">
        <f>'CUSTOS E DESPESAS'!AZ15</f>
        <v>-76540</v>
      </c>
      <c r="BK17" s="128">
        <f>'CUSTOS E DESPESAS'!BA15</f>
        <v>-76540</v>
      </c>
      <c r="BL17" s="128">
        <f>'CUSTOS E DESPESAS'!BB15</f>
        <v>-76540</v>
      </c>
      <c r="BM17" s="128">
        <f>'CUSTOS E DESPESAS'!BC15</f>
        <v>-76540</v>
      </c>
      <c r="BN17" s="128">
        <f>'CUSTOS E DESPESAS'!BD15</f>
        <v>-76540</v>
      </c>
      <c r="BO17" s="128">
        <f>'CUSTOS E DESPESAS'!BE15</f>
        <v>-76540</v>
      </c>
      <c r="BP17" s="128">
        <f>'CUSTOS E DESPESAS'!BF15</f>
        <v>-76540</v>
      </c>
      <c r="BQ17" s="128">
        <f>'CUSTOS E DESPESAS'!BG15</f>
        <v>-76540</v>
      </c>
      <c r="BR17" s="128">
        <f>'CUSTOS E DESPESAS'!BH15</f>
        <v>-76540</v>
      </c>
      <c r="BS17" s="128">
        <f>'CUSTOS E DESPESAS'!BI15</f>
        <v>-76540</v>
      </c>
      <c r="BT17" s="128">
        <f>'CUSTOS E DESPESAS'!BJ15</f>
        <v>-76540</v>
      </c>
      <c r="BU17" s="128">
        <f>'CUSTOS E DESPESAS'!BK15</f>
        <v>-76540</v>
      </c>
      <c r="BV17" s="128">
        <f>'CUSTOS E DESPESAS'!BL15</f>
        <v>-76540</v>
      </c>
      <c r="BW17" s="128">
        <f>'CUSTOS E DESPESAS'!BM15</f>
        <v>-76540</v>
      </c>
      <c r="BX17" s="128">
        <f>'CUSTOS E DESPESAS'!BN15</f>
        <v>-76540</v>
      </c>
      <c r="BY17" s="128">
        <f>'CUSTOS E DESPESAS'!BO15</f>
        <v>-76540</v>
      </c>
      <c r="BZ17" s="128">
        <f>'CUSTOS E DESPESAS'!BP15</f>
        <v>-76540</v>
      </c>
      <c r="CA17" s="128">
        <f>'CUSTOS E DESPESAS'!BQ15</f>
        <v>-76540</v>
      </c>
      <c r="CB17" s="128">
        <f>'CUSTOS E DESPESAS'!BR15</f>
        <v>-76540</v>
      </c>
      <c r="CC17" s="128">
        <f>'CUSTOS E DESPESAS'!BS15</f>
        <v>-76540</v>
      </c>
      <c r="CD17" s="128">
        <f>'CUSTOS E DESPESAS'!BT15</f>
        <v>-76540</v>
      </c>
      <c r="CE17" s="128">
        <f>'CUSTOS E DESPESAS'!BU15</f>
        <v>-76540</v>
      </c>
      <c r="CF17" s="128">
        <f>'CUSTOS E DESPESAS'!BV15</f>
        <v>-76540</v>
      </c>
      <c r="CG17" s="128">
        <f>'CUSTOS E DESPESAS'!BW15</f>
        <v>-76540</v>
      </c>
      <c r="CH17" s="128">
        <f>'CUSTOS E DESPESAS'!BX15</f>
        <v>-76540</v>
      </c>
      <c r="CI17" s="128">
        <f>'CUSTOS E DESPESAS'!BY15</f>
        <v>-76540</v>
      </c>
      <c r="CJ17" s="128">
        <f>'CUSTOS E DESPESAS'!BZ15</f>
        <v>-76540</v>
      </c>
      <c r="CK17" s="128">
        <f>'CUSTOS E DESPESAS'!CA15</f>
        <v>-76540</v>
      </c>
      <c r="CL17" s="128">
        <f>'CUSTOS E DESPESAS'!CB15</f>
        <v>-76540</v>
      </c>
      <c r="CM17" s="128">
        <f>'CUSTOS E DESPESAS'!CC15</f>
        <v>-76540</v>
      </c>
      <c r="CN17" s="128">
        <f>'CUSTOS E DESPESAS'!CD15</f>
        <v>-76540</v>
      </c>
      <c r="CO17" s="128">
        <f>'CUSTOS E DESPESAS'!CE15</f>
        <v>-76540</v>
      </c>
      <c r="CP17" s="128">
        <f>'CUSTOS E DESPESAS'!CF15</f>
        <v>-76540</v>
      </c>
      <c r="CQ17" s="128">
        <f>'CUSTOS E DESPESAS'!CG15</f>
        <v>-76540</v>
      </c>
      <c r="CR17" s="128">
        <f>'CUSTOS E DESPESAS'!CH15</f>
        <v>-76540</v>
      </c>
      <c r="CS17" s="128">
        <f>'CUSTOS E DESPESAS'!CI15</f>
        <v>-76540</v>
      </c>
      <c r="CT17" s="128">
        <f>'CUSTOS E DESPESAS'!CJ15</f>
        <v>-76540</v>
      </c>
      <c r="CU17" s="128">
        <f>'CUSTOS E DESPESAS'!CK15</f>
        <v>-76540</v>
      </c>
      <c r="CV17" s="128">
        <f>'CUSTOS E DESPESAS'!CL15</f>
        <v>-76540</v>
      </c>
      <c r="CW17" s="128">
        <f>'CUSTOS E DESPESAS'!CM15</f>
        <v>-76540</v>
      </c>
      <c r="CX17" s="128">
        <f>'CUSTOS E DESPESAS'!CN15</f>
        <v>-76540</v>
      </c>
      <c r="CY17" s="128">
        <f>'CUSTOS E DESPESAS'!CO15</f>
        <v>-76540</v>
      </c>
      <c r="CZ17" s="128">
        <f>'CUSTOS E DESPESAS'!CP15</f>
        <v>-76540</v>
      </c>
      <c r="DA17" s="128">
        <f>'CUSTOS E DESPESAS'!CQ15</f>
        <v>-76540</v>
      </c>
      <c r="DB17" s="128">
        <f>'CUSTOS E DESPESAS'!CR15</f>
        <v>-76540</v>
      </c>
      <c r="DC17" s="128">
        <f>'CUSTOS E DESPESAS'!CS15</f>
        <v>-76540</v>
      </c>
      <c r="DD17" s="128">
        <f>'CUSTOS E DESPESAS'!CT15</f>
        <v>-76540</v>
      </c>
      <c r="DE17" s="128">
        <f>'CUSTOS E DESPESAS'!CU15</f>
        <v>-76540</v>
      </c>
      <c r="DF17" s="128">
        <f>'CUSTOS E DESPESAS'!CV15</f>
        <v>-76540</v>
      </c>
      <c r="DG17" s="128">
        <f>'CUSTOS E DESPESAS'!CW15</f>
        <v>-76540</v>
      </c>
      <c r="DH17" s="128">
        <f>'CUSTOS E DESPESAS'!CX15</f>
        <v>-76540</v>
      </c>
      <c r="DI17" s="128">
        <f>'CUSTOS E DESPESAS'!CY15</f>
        <v>-76540</v>
      </c>
      <c r="DJ17" s="128">
        <f>'CUSTOS E DESPESAS'!CZ15</f>
        <v>-76540</v>
      </c>
      <c r="DK17" s="128">
        <f>'CUSTOS E DESPESAS'!DA15</f>
        <v>-76540</v>
      </c>
      <c r="DL17" s="128">
        <f>'CUSTOS E DESPESAS'!DB15</f>
        <v>-76540</v>
      </c>
      <c r="DM17" s="128">
        <f>'CUSTOS E DESPESAS'!DC15</f>
        <v>-76540</v>
      </c>
      <c r="DN17" s="128">
        <f>'CUSTOS E DESPESAS'!DD15</f>
        <v>-76540</v>
      </c>
      <c r="DO17" s="128">
        <f>'CUSTOS E DESPESAS'!DE15</f>
        <v>-76540</v>
      </c>
      <c r="DP17" s="128">
        <f>'CUSTOS E DESPESAS'!DF15</f>
        <v>-76540</v>
      </c>
      <c r="DQ17" s="128">
        <f>'CUSTOS E DESPESAS'!DG15</f>
        <v>-76540</v>
      </c>
      <c r="DR17" s="128">
        <f>'CUSTOS E DESPESAS'!DH15</f>
        <v>-76540</v>
      </c>
      <c r="DS17" s="128">
        <f>'CUSTOS E DESPESAS'!DI15</f>
        <v>-76540</v>
      </c>
      <c r="DT17" s="128">
        <f>'CUSTOS E DESPESAS'!DJ15</f>
        <v>-76540</v>
      </c>
      <c r="DU17" s="128">
        <f>'CUSTOS E DESPESAS'!DK15</f>
        <v>-76540</v>
      </c>
      <c r="DV17" s="128">
        <f>'CUSTOS E DESPESAS'!DL15</f>
        <v>-76540</v>
      </c>
      <c r="DW17" s="128">
        <f>'CUSTOS E DESPESAS'!DM15</f>
        <v>-76540</v>
      </c>
      <c r="DX17" s="128">
        <f>'CUSTOS E DESPESAS'!DN15</f>
        <v>-76540</v>
      </c>
      <c r="DY17" s="128">
        <f>'CUSTOS E DESPESAS'!DO15</f>
        <v>-76540</v>
      </c>
      <c r="DZ17" s="128">
        <f>'CUSTOS E DESPESAS'!DP15</f>
        <v>-76540</v>
      </c>
      <c r="EA17" s="128">
        <f>'CUSTOS E DESPESAS'!DQ15</f>
        <v>-76540</v>
      </c>
      <c r="EB17" s="128">
        <f>'CUSTOS E DESPESAS'!DR15</f>
        <v>-76540</v>
      </c>
      <c r="EC17" s="128">
        <f>'CUSTOS E DESPESAS'!DS15</f>
        <v>-76540</v>
      </c>
      <c r="ED17" s="128">
        <f>'CUSTOS E DESPESAS'!DT15</f>
        <v>-76540</v>
      </c>
      <c r="EE17" s="128">
        <f>'CUSTOS E DESPESAS'!DU15</f>
        <v>-76540</v>
      </c>
      <c r="EF17" s="128">
        <f>'CUSTOS E DESPESAS'!DV15</f>
        <v>-76540</v>
      </c>
    </row>
    <row r="18" spans="1:136" s="8" customFormat="1" ht="20.100000000000001" customHeight="1" outlineLevel="2" x14ac:dyDescent="0.25">
      <c r="A18" s="15" t="str">
        <f>'CUSTOS E DESPESAS'!A24</f>
        <v>(-) Equipe de Operação</v>
      </c>
      <c r="B18" s="15"/>
      <c r="C18" s="15"/>
      <c r="D18" s="118">
        <f t="shared" si="26"/>
        <v>-11640960</v>
      </c>
      <c r="E18" s="118">
        <f t="shared" si="30"/>
        <v>-1164096</v>
      </c>
      <c r="F18" s="118">
        <f t="shared" si="30"/>
        <v>-1164096</v>
      </c>
      <c r="G18" s="118">
        <f t="shared" si="30"/>
        <v>-1164096</v>
      </c>
      <c r="H18" s="118">
        <f t="shared" si="30"/>
        <v>-1164096</v>
      </c>
      <c r="I18" s="118">
        <f t="shared" si="30"/>
        <v>-1164096</v>
      </c>
      <c r="J18" s="118">
        <f t="shared" si="30"/>
        <v>-1164096</v>
      </c>
      <c r="K18" s="118">
        <f t="shared" si="30"/>
        <v>-1164096</v>
      </c>
      <c r="L18" s="118">
        <f t="shared" si="30"/>
        <v>-1164096</v>
      </c>
      <c r="M18" s="118">
        <f t="shared" si="30"/>
        <v>-1164096</v>
      </c>
      <c r="N18" s="118">
        <f t="shared" si="30"/>
        <v>-1164096</v>
      </c>
      <c r="O18" s="118"/>
      <c r="P18" s="123"/>
      <c r="Q18" s="128">
        <f>'CUSTOS E DESPESAS'!G24</f>
        <v>-97008</v>
      </c>
      <c r="R18" s="128">
        <f>'CUSTOS E DESPESAS'!H24</f>
        <v>-97008</v>
      </c>
      <c r="S18" s="128">
        <f>'CUSTOS E DESPESAS'!I24</f>
        <v>-97008</v>
      </c>
      <c r="T18" s="128">
        <f>'CUSTOS E DESPESAS'!J24</f>
        <v>-97008</v>
      </c>
      <c r="U18" s="128">
        <f>'CUSTOS E DESPESAS'!K24</f>
        <v>-97008</v>
      </c>
      <c r="V18" s="128">
        <f>'CUSTOS E DESPESAS'!L24</f>
        <v>-97008</v>
      </c>
      <c r="W18" s="128">
        <f>'CUSTOS E DESPESAS'!M24</f>
        <v>-97008</v>
      </c>
      <c r="X18" s="128">
        <f>'CUSTOS E DESPESAS'!N24</f>
        <v>-97008</v>
      </c>
      <c r="Y18" s="128">
        <f>'CUSTOS E DESPESAS'!O24</f>
        <v>-97008</v>
      </c>
      <c r="Z18" s="128">
        <f>'CUSTOS E DESPESAS'!P24</f>
        <v>-97008</v>
      </c>
      <c r="AA18" s="128">
        <f>'CUSTOS E DESPESAS'!Q24</f>
        <v>-97008</v>
      </c>
      <c r="AB18" s="128">
        <f>'CUSTOS E DESPESAS'!R24</f>
        <v>-97008</v>
      </c>
      <c r="AC18" s="128">
        <f>'CUSTOS E DESPESAS'!S24</f>
        <v>-97008</v>
      </c>
      <c r="AD18" s="128">
        <f>'CUSTOS E DESPESAS'!T24</f>
        <v>-97008</v>
      </c>
      <c r="AE18" s="128">
        <f>'CUSTOS E DESPESAS'!U24</f>
        <v>-97008</v>
      </c>
      <c r="AF18" s="128">
        <f>'CUSTOS E DESPESAS'!V24</f>
        <v>-97008</v>
      </c>
      <c r="AG18" s="128">
        <f>'CUSTOS E DESPESAS'!W24</f>
        <v>-97008</v>
      </c>
      <c r="AH18" s="128">
        <f>'CUSTOS E DESPESAS'!X24</f>
        <v>-97008</v>
      </c>
      <c r="AI18" s="128">
        <f>'CUSTOS E DESPESAS'!Y24</f>
        <v>-97008</v>
      </c>
      <c r="AJ18" s="128">
        <f>'CUSTOS E DESPESAS'!Z24</f>
        <v>-97008</v>
      </c>
      <c r="AK18" s="128">
        <f>'CUSTOS E DESPESAS'!AA24</f>
        <v>-97008</v>
      </c>
      <c r="AL18" s="128">
        <f>'CUSTOS E DESPESAS'!AB24</f>
        <v>-97008</v>
      </c>
      <c r="AM18" s="128">
        <f>'CUSTOS E DESPESAS'!AC24</f>
        <v>-97008</v>
      </c>
      <c r="AN18" s="128">
        <f>'CUSTOS E DESPESAS'!AD24</f>
        <v>-97008</v>
      </c>
      <c r="AO18" s="128">
        <f>'CUSTOS E DESPESAS'!AE24</f>
        <v>-97008</v>
      </c>
      <c r="AP18" s="128">
        <f>'CUSTOS E DESPESAS'!AF24</f>
        <v>-97008</v>
      </c>
      <c r="AQ18" s="128">
        <f>'CUSTOS E DESPESAS'!AG24</f>
        <v>-97008</v>
      </c>
      <c r="AR18" s="128">
        <f>'CUSTOS E DESPESAS'!AH24</f>
        <v>-97008</v>
      </c>
      <c r="AS18" s="128">
        <f>'CUSTOS E DESPESAS'!AI24</f>
        <v>-97008</v>
      </c>
      <c r="AT18" s="128">
        <f>'CUSTOS E DESPESAS'!AJ24</f>
        <v>-97008</v>
      </c>
      <c r="AU18" s="128">
        <f>'CUSTOS E DESPESAS'!AK24</f>
        <v>-97008</v>
      </c>
      <c r="AV18" s="128">
        <f>'CUSTOS E DESPESAS'!AL24</f>
        <v>-97008</v>
      </c>
      <c r="AW18" s="128">
        <f>'CUSTOS E DESPESAS'!AM24</f>
        <v>-97008</v>
      </c>
      <c r="AX18" s="128">
        <f>'CUSTOS E DESPESAS'!AN24</f>
        <v>-97008</v>
      </c>
      <c r="AY18" s="128">
        <f>'CUSTOS E DESPESAS'!AO24</f>
        <v>-97008</v>
      </c>
      <c r="AZ18" s="128">
        <f>'CUSTOS E DESPESAS'!AP24</f>
        <v>-97008</v>
      </c>
      <c r="BA18" s="128">
        <f>'CUSTOS E DESPESAS'!AQ24</f>
        <v>-97008</v>
      </c>
      <c r="BB18" s="128">
        <f>'CUSTOS E DESPESAS'!AR24</f>
        <v>-97008</v>
      </c>
      <c r="BC18" s="128">
        <f>'CUSTOS E DESPESAS'!AS24</f>
        <v>-97008</v>
      </c>
      <c r="BD18" s="128">
        <f>'CUSTOS E DESPESAS'!AT24</f>
        <v>-97008</v>
      </c>
      <c r="BE18" s="128">
        <f>'CUSTOS E DESPESAS'!AU24</f>
        <v>-97008</v>
      </c>
      <c r="BF18" s="128">
        <f>'CUSTOS E DESPESAS'!AV24</f>
        <v>-97008</v>
      </c>
      <c r="BG18" s="128">
        <f>'CUSTOS E DESPESAS'!AW24</f>
        <v>-97008</v>
      </c>
      <c r="BH18" s="128">
        <f>'CUSTOS E DESPESAS'!AX24</f>
        <v>-97008</v>
      </c>
      <c r="BI18" s="128">
        <f>'CUSTOS E DESPESAS'!AY24</f>
        <v>-97008</v>
      </c>
      <c r="BJ18" s="128">
        <f>'CUSTOS E DESPESAS'!AZ24</f>
        <v>-97008</v>
      </c>
      <c r="BK18" s="128">
        <f>'CUSTOS E DESPESAS'!BA24</f>
        <v>-97008</v>
      </c>
      <c r="BL18" s="128">
        <f>'CUSTOS E DESPESAS'!BB24</f>
        <v>-97008</v>
      </c>
      <c r="BM18" s="128">
        <f>'CUSTOS E DESPESAS'!BC24</f>
        <v>-97008</v>
      </c>
      <c r="BN18" s="128">
        <f>'CUSTOS E DESPESAS'!BD24</f>
        <v>-97008</v>
      </c>
      <c r="BO18" s="128">
        <f>'CUSTOS E DESPESAS'!BE24</f>
        <v>-97008</v>
      </c>
      <c r="BP18" s="128">
        <f>'CUSTOS E DESPESAS'!BF24</f>
        <v>-97008</v>
      </c>
      <c r="BQ18" s="128">
        <f>'CUSTOS E DESPESAS'!BG24</f>
        <v>-97008</v>
      </c>
      <c r="BR18" s="128">
        <f>'CUSTOS E DESPESAS'!BH24</f>
        <v>-97008</v>
      </c>
      <c r="BS18" s="128">
        <f>'CUSTOS E DESPESAS'!BI24</f>
        <v>-97008</v>
      </c>
      <c r="BT18" s="128">
        <f>'CUSTOS E DESPESAS'!BJ24</f>
        <v>-97008</v>
      </c>
      <c r="BU18" s="128">
        <f>'CUSTOS E DESPESAS'!BK24</f>
        <v>-97008</v>
      </c>
      <c r="BV18" s="128">
        <f>'CUSTOS E DESPESAS'!BL24</f>
        <v>-97008</v>
      </c>
      <c r="BW18" s="128">
        <f>'CUSTOS E DESPESAS'!BM24</f>
        <v>-97008</v>
      </c>
      <c r="BX18" s="128">
        <f>'CUSTOS E DESPESAS'!BN24</f>
        <v>-97008</v>
      </c>
      <c r="BY18" s="128">
        <f>'CUSTOS E DESPESAS'!BO24</f>
        <v>-97008</v>
      </c>
      <c r="BZ18" s="128">
        <f>'CUSTOS E DESPESAS'!BP24</f>
        <v>-97008</v>
      </c>
      <c r="CA18" s="128">
        <f>'CUSTOS E DESPESAS'!BQ24</f>
        <v>-97008</v>
      </c>
      <c r="CB18" s="128">
        <f>'CUSTOS E DESPESAS'!BR24</f>
        <v>-97008</v>
      </c>
      <c r="CC18" s="128">
        <f>'CUSTOS E DESPESAS'!BS24</f>
        <v>-97008</v>
      </c>
      <c r="CD18" s="128">
        <f>'CUSTOS E DESPESAS'!BT24</f>
        <v>-97008</v>
      </c>
      <c r="CE18" s="128">
        <f>'CUSTOS E DESPESAS'!BU24</f>
        <v>-97008</v>
      </c>
      <c r="CF18" s="128">
        <f>'CUSTOS E DESPESAS'!BV24</f>
        <v>-97008</v>
      </c>
      <c r="CG18" s="128">
        <f>'CUSTOS E DESPESAS'!BW24</f>
        <v>-97008</v>
      </c>
      <c r="CH18" s="128">
        <f>'CUSTOS E DESPESAS'!BX24</f>
        <v>-97008</v>
      </c>
      <c r="CI18" s="128">
        <f>'CUSTOS E DESPESAS'!BY24</f>
        <v>-97008</v>
      </c>
      <c r="CJ18" s="128">
        <f>'CUSTOS E DESPESAS'!BZ24</f>
        <v>-97008</v>
      </c>
      <c r="CK18" s="128">
        <f>'CUSTOS E DESPESAS'!CA24</f>
        <v>-97008</v>
      </c>
      <c r="CL18" s="128">
        <f>'CUSTOS E DESPESAS'!CB24</f>
        <v>-97008</v>
      </c>
      <c r="CM18" s="128">
        <f>'CUSTOS E DESPESAS'!CC24</f>
        <v>-97008</v>
      </c>
      <c r="CN18" s="128">
        <f>'CUSTOS E DESPESAS'!CD24</f>
        <v>-97008</v>
      </c>
      <c r="CO18" s="128">
        <f>'CUSTOS E DESPESAS'!CE24</f>
        <v>-97008</v>
      </c>
      <c r="CP18" s="128">
        <f>'CUSTOS E DESPESAS'!CF24</f>
        <v>-97008</v>
      </c>
      <c r="CQ18" s="128">
        <f>'CUSTOS E DESPESAS'!CG24</f>
        <v>-97008</v>
      </c>
      <c r="CR18" s="128">
        <f>'CUSTOS E DESPESAS'!CH24</f>
        <v>-97008</v>
      </c>
      <c r="CS18" s="128">
        <f>'CUSTOS E DESPESAS'!CI24</f>
        <v>-97008</v>
      </c>
      <c r="CT18" s="128">
        <f>'CUSTOS E DESPESAS'!CJ24</f>
        <v>-97008</v>
      </c>
      <c r="CU18" s="128">
        <f>'CUSTOS E DESPESAS'!CK24</f>
        <v>-97008</v>
      </c>
      <c r="CV18" s="128">
        <f>'CUSTOS E DESPESAS'!CL24</f>
        <v>-97008</v>
      </c>
      <c r="CW18" s="128">
        <f>'CUSTOS E DESPESAS'!CM24</f>
        <v>-97008</v>
      </c>
      <c r="CX18" s="128">
        <f>'CUSTOS E DESPESAS'!CN24</f>
        <v>-97008</v>
      </c>
      <c r="CY18" s="128">
        <f>'CUSTOS E DESPESAS'!CO24</f>
        <v>-97008</v>
      </c>
      <c r="CZ18" s="128">
        <f>'CUSTOS E DESPESAS'!CP24</f>
        <v>-97008</v>
      </c>
      <c r="DA18" s="128">
        <f>'CUSTOS E DESPESAS'!CQ24</f>
        <v>-97008</v>
      </c>
      <c r="DB18" s="128">
        <f>'CUSTOS E DESPESAS'!CR24</f>
        <v>-97008</v>
      </c>
      <c r="DC18" s="128">
        <f>'CUSTOS E DESPESAS'!CS24</f>
        <v>-97008</v>
      </c>
      <c r="DD18" s="128">
        <f>'CUSTOS E DESPESAS'!CT24</f>
        <v>-97008</v>
      </c>
      <c r="DE18" s="128">
        <f>'CUSTOS E DESPESAS'!CU24</f>
        <v>-97008</v>
      </c>
      <c r="DF18" s="128">
        <f>'CUSTOS E DESPESAS'!CV24</f>
        <v>-97008</v>
      </c>
      <c r="DG18" s="128">
        <f>'CUSTOS E DESPESAS'!CW24</f>
        <v>-97008</v>
      </c>
      <c r="DH18" s="128">
        <f>'CUSTOS E DESPESAS'!CX24</f>
        <v>-97008</v>
      </c>
      <c r="DI18" s="128">
        <f>'CUSTOS E DESPESAS'!CY24</f>
        <v>-97008</v>
      </c>
      <c r="DJ18" s="128">
        <f>'CUSTOS E DESPESAS'!CZ24</f>
        <v>-97008</v>
      </c>
      <c r="DK18" s="128">
        <f>'CUSTOS E DESPESAS'!DA24</f>
        <v>-97008</v>
      </c>
      <c r="DL18" s="128">
        <f>'CUSTOS E DESPESAS'!DB24</f>
        <v>-97008</v>
      </c>
      <c r="DM18" s="128">
        <f>'CUSTOS E DESPESAS'!DC24</f>
        <v>-97008</v>
      </c>
      <c r="DN18" s="128">
        <f>'CUSTOS E DESPESAS'!DD24</f>
        <v>-97008</v>
      </c>
      <c r="DO18" s="128">
        <f>'CUSTOS E DESPESAS'!DE24</f>
        <v>-97008</v>
      </c>
      <c r="DP18" s="128">
        <f>'CUSTOS E DESPESAS'!DF24</f>
        <v>-97008</v>
      </c>
      <c r="DQ18" s="128">
        <f>'CUSTOS E DESPESAS'!DG24</f>
        <v>-97008</v>
      </c>
      <c r="DR18" s="128">
        <f>'CUSTOS E DESPESAS'!DH24</f>
        <v>-97008</v>
      </c>
      <c r="DS18" s="128">
        <f>'CUSTOS E DESPESAS'!DI24</f>
        <v>-97008</v>
      </c>
      <c r="DT18" s="128">
        <f>'CUSTOS E DESPESAS'!DJ24</f>
        <v>-97008</v>
      </c>
      <c r="DU18" s="128">
        <f>'CUSTOS E DESPESAS'!DK24</f>
        <v>-97008</v>
      </c>
      <c r="DV18" s="128">
        <f>'CUSTOS E DESPESAS'!DL24</f>
        <v>-97008</v>
      </c>
      <c r="DW18" s="128">
        <f>'CUSTOS E DESPESAS'!DM24</f>
        <v>-97008</v>
      </c>
      <c r="DX18" s="128">
        <f>'CUSTOS E DESPESAS'!DN24</f>
        <v>-97008</v>
      </c>
      <c r="DY18" s="128">
        <f>'CUSTOS E DESPESAS'!DO24</f>
        <v>-97008</v>
      </c>
      <c r="DZ18" s="128">
        <f>'CUSTOS E DESPESAS'!DP24</f>
        <v>-97008</v>
      </c>
      <c r="EA18" s="128">
        <f>'CUSTOS E DESPESAS'!DQ24</f>
        <v>-97008</v>
      </c>
      <c r="EB18" s="128">
        <f>'CUSTOS E DESPESAS'!DR24</f>
        <v>-97008</v>
      </c>
      <c r="EC18" s="128">
        <f>'CUSTOS E DESPESAS'!DS24</f>
        <v>-97008</v>
      </c>
      <c r="ED18" s="128">
        <f>'CUSTOS E DESPESAS'!DT24</f>
        <v>-97008</v>
      </c>
      <c r="EE18" s="128">
        <f>'CUSTOS E DESPESAS'!DU24</f>
        <v>-97008</v>
      </c>
      <c r="EF18" s="128">
        <f>'CUSTOS E DESPESAS'!DV24</f>
        <v>-97008</v>
      </c>
    </row>
    <row r="19" spans="1:136" s="8" customFormat="1" ht="20.100000000000001" customHeight="1" outlineLevel="2" x14ac:dyDescent="0.25">
      <c r="A19" s="15" t="str">
        <f>'CUSTOS E DESPESAS'!A35</f>
        <v>(-) EPI's Uniformes e Benefícios</v>
      </c>
      <c r="B19" s="15"/>
      <c r="C19" s="15"/>
      <c r="D19" s="118">
        <f t="shared" si="26"/>
        <v>-4446660</v>
      </c>
      <c r="E19" s="118">
        <f t="shared" si="30"/>
        <v>-444666</v>
      </c>
      <c r="F19" s="118">
        <f t="shared" si="30"/>
        <v>-444666</v>
      </c>
      <c r="G19" s="118">
        <f t="shared" si="30"/>
        <v>-444666</v>
      </c>
      <c r="H19" s="118">
        <f t="shared" si="30"/>
        <v>-444666</v>
      </c>
      <c r="I19" s="118">
        <f t="shared" si="30"/>
        <v>-444666</v>
      </c>
      <c r="J19" s="118">
        <f t="shared" si="30"/>
        <v>-444666</v>
      </c>
      <c r="K19" s="118">
        <f t="shared" si="30"/>
        <v>-444666</v>
      </c>
      <c r="L19" s="118">
        <f t="shared" si="30"/>
        <v>-444666</v>
      </c>
      <c r="M19" s="118">
        <f t="shared" si="30"/>
        <v>-444666</v>
      </c>
      <c r="N19" s="118">
        <f t="shared" si="30"/>
        <v>-444666</v>
      </c>
      <c r="O19" s="118"/>
      <c r="P19" s="123"/>
      <c r="Q19" s="128">
        <f>'CUSTOS E DESPESAS'!G35</f>
        <v>-37055.5</v>
      </c>
      <c r="R19" s="128">
        <f>'CUSTOS E DESPESAS'!H35</f>
        <v>-37055.5</v>
      </c>
      <c r="S19" s="128">
        <f>'CUSTOS E DESPESAS'!I35</f>
        <v>-37055.5</v>
      </c>
      <c r="T19" s="128">
        <f>'CUSTOS E DESPESAS'!J35</f>
        <v>-37055.5</v>
      </c>
      <c r="U19" s="128">
        <f>'CUSTOS E DESPESAS'!K35</f>
        <v>-37055.5</v>
      </c>
      <c r="V19" s="128">
        <f>'CUSTOS E DESPESAS'!L35</f>
        <v>-37055.5</v>
      </c>
      <c r="W19" s="128">
        <f>'CUSTOS E DESPESAS'!M35</f>
        <v>-37055.5</v>
      </c>
      <c r="X19" s="128">
        <f>'CUSTOS E DESPESAS'!N35</f>
        <v>-37055.5</v>
      </c>
      <c r="Y19" s="128">
        <f>'CUSTOS E DESPESAS'!O35</f>
        <v>-37055.5</v>
      </c>
      <c r="Z19" s="128">
        <f>'CUSTOS E DESPESAS'!P35</f>
        <v>-37055.5</v>
      </c>
      <c r="AA19" s="128">
        <f>'CUSTOS E DESPESAS'!Q35</f>
        <v>-37055.5</v>
      </c>
      <c r="AB19" s="128">
        <f>'CUSTOS E DESPESAS'!R35</f>
        <v>-37055.5</v>
      </c>
      <c r="AC19" s="128">
        <f>'CUSTOS E DESPESAS'!S35</f>
        <v>-37055.5</v>
      </c>
      <c r="AD19" s="128">
        <f>'CUSTOS E DESPESAS'!T35</f>
        <v>-37055.5</v>
      </c>
      <c r="AE19" s="128">
        <f>'CUSTOS E DESPESAS'!U35</f>
        <v>-37055.5</v>
      </c>
      <c r="AF19" s="128">
        <f>'CUSTOS E DESPESAS'!V35</f>
        <v>-37055.5</v>
      </c>
      <c r="AG19" s="128">
        <f>'CUSTOS E DESPESAS'!W35</f>
        <v>-37055.5</v>
      </c>
      <c r="AH19" s="128">
        <f>'CUSTOS E DESPESAS'!X35</f>
        <v>-37055.5</v>
      </c>
      <c r="AI19" s="128">
        <f>'CUSTOS E DESPESAS'!Y35</f>
        <v>-37055.5</v>
      </c>
      <c r="AJ19" s="128">
        <f>'CUSTOS E DESPESAS'!Z35</f>
        <v>-37055.5</v>
      </c>
      <c r="AK19" s="128">
        <f>'CUSTOS E DESPESAS'!AA35</f>
        <v>-37055.5</v>
      </c>
      <c r="AL19" s="128">
        <f>'CUSTOS E DESPESAS'!AB35</f>
        <v>-37055.5</v>
      </c>
      <c r="AM19" s="128">
        <f>'CUSTOS E DESPESAS'!AC35</f>
        <v>-37055.5</v>
      </c>
      <c r="AN19" s="128">
        <f>'CUSTOS E DESPESAS'!AD35</f>
        <v>-37055.5</v>
      </c>
      <c r="AO19" s="128">
        <f>'CUSTOS E DESPESAS'!AE35</f>
        <v>-37055.5</v>
      </c>
      <c r="AP19" s="128">
        <f>'CUSTOS E DESPESAS'!AF35</f>
        <v>-37055.5</v>
      </c>
      <c r="AQ19" s="128">
        <f>'CUSTOS E DESPESAS'!AG35</f>
        <v>-37055.5</v>
      </c>
      <c r="AR19" s="128">
        <f>'CUSTOS E DESPESAS'!AH35</f>
        <v>-37055.5</v>
      </c>
      <c r="AS19" s="128">
        <f>'CUSTOS E DESPESAS'!AI35</f>
        <v>-37055.5</v>
      </c>
      <c r="AT19" s="128">
        <f>'CUSTOS E DESPESAS'!AJ35</f>
        <v>-37055.5</v>
      </c>
      <c r="AU19" s="128">
        <f>'CUSTOS E DESPESAS'!AK35</f>
        <v>-37055.5</v>
      </c>
      <c r="AV19" s="128">
        <f>'CUSTOS E DESPESAS'!AL35</f>
        <v>-37055.5</v>
      </c>
      <c r="AW19" s="128">
        <f>'CUSTOS E DESPESAS'!AM35</f>
        <v>-37055.5</v>
      </c>
      <c r="AX19" s="128">
        <f>'CUSTOS E DESPESAS'!AN35</f>
        <v>-37055.5</v>
      </c>
      <c r="AY19" s="128">
        <f>'CUSTOS E DESPESAS'!AO35</f>
        <v>-37055.5</v>
      </c>
      <c r="AZ19" s="128">
        <f>'CUSTOS E DESPESAS'!AP35</f>
        <v>-37055.5</v>
      </c>
      <c r="BA19" s="128">
        <f>'CUSTOS E DESPESAS'!AQ35</f>
        <v>-37055.5</v>
      </c>
      <c r="BB19" s="128">
        <f>'CUSTOS E DESPESAS'!AR35</f>
        <v>-37055.5</v>
      </c>
      <c r="BC19" s="128">
        <f>'CUSTOS E DESPESAS'!AS35</f>
        <v>-37055.5</v>
      </c>
      <c r="BD19" s="128">
        <f>'CUSTOS E DESPESAS'!AT35</f>
        <v>-37055.5</v>
      </c>
      <c r="BE19" s="128">
        <f>'CUSTOS E DESPESAS'!AU35</f>
        <v>-37055.5</v>
      </c>
      <c r="BF19" s="128">
        <f>'CUSTOS E DESPESAS'!AV35</f>
        <v>-37055.5</v>
      </c>
      <c r="BG19" s="128">
        <f>'CUSTOS E DESPESAS'!AW35</f>
        <v>-37055.5</v>
      </c>
      <c r="BH19" s="128">
        <f>'CUSTOS E DESPESAS'!AX35</f>
        <v>-37055.5</v>
      </c>
      <c r="BI19" s="128">
        <f>'CUSTOS E DESPESAS'!AY35</f>
        <v>-37055.5</v>
      </c>
      <c r="BJ19" s="128">
        <f>'CUSTOS E DESPESAS'!AZ35</f>
        <v>-37055.5</v>
      </c>
      <c r="BK19" s="128">
        <f>'CUSTOS E DESPESAS'!BA35</f>
        <v>-37055.5</v>
      </c>
      <c r="BL19" s="128">
        <f>'CUSTOS E DESPESAS'!BB35</f>
        <v>-37055.5</v>
      </c>
      <c r="BM19" s="128">
        <f>'CUSTOS E DESPESAS'!BC35</f>
        <v>-37055.5</v>
      </c>
      <c r="BN19" s="128">
        <f>'CUSTOS E DESPESAS'!BD35</f>
        <v>-37055.5</v>
      </c>
      <c r="BO19" s="128">
        <f>'CUSTOS E DESPESAS'!BE35</f>
        <v>-37055.5</v>
      </c>
      <c r="BP19" s="128">
        <f>'CUSTOS E DESPESAS'!BF35</f>
        <v>-37055.5</v>
      </c>
      <c r="BQ19" s="128">
        <f>'CUSTOS E DESPESAS'!BG35</f>
        <v>-37055.5</v>
      </c>
      <c r="BR19" s="128">
        <f>'CUSTOS E DESPESAS'!BH35</f>
        <v>-37055.5</v>
      </c>
      <c r="BS19" s="128">
        <f>'CUSTOS E DESPESAS'!BI35</f>
        <v>-37055.5</v>
      </c>
      <c r="BT19" s="128">
        <f>'CUSTOS E DESPESAS'!BJ35</f>
        <v>-37055.5</v>
      </c>
      <c r="BU19" s="128">
        <f>'CUSTOS E DESPESAS'!BK35</f>
        <v>-37055.5</v>
      </c>
      <c r="BV19" s="128">
        <f>'CUSTOS E DESPESAS'!BL35</f>
        <v>-37055.5</v>
      </c>
      <c r="BW19" s="128">
        <f>'CUSTOS E DESPESAS'!BM35</f>
        <v>-37055.5</v>
      </c>
      <c r="BX19" s="128">
        <f>'CUSTOS E DESPESAS'!BN35</f>
        <v>-37055.5</v>
      </c>
      <c r="BY19" s="128">
        <f>'CUSTOS E DESPESAS'!BO35</f>
        <v>-37055.5</v>
      </c>
      <c r="BZ19" s="128">
        <f>'CUSTOS E DESPESAS'!BP35</f>
        <v>-37055.5</v>
      </c>
      <c r="CA19" s="128">
        <f>'CUSTOS E DESPESAS'!BQ35</f>
        <v>-37055.5</v>
      </c>
      <c r="CB19" s="128">
        <f>'CUSTOS E DESPESAS'!BR35</f>
        <v>-37055.5</v>
      </c>
      <c r="CC19" s="128">
        <f>'CUSTOS E DESPESAS'!BS35</f>
        <v>-37055.5</v>
      </c>
      <c r="CD19" s="128">
        <f>'CUSTOS E DESPESAS'!BT35</f>
        <v>-37055.5</v>
      </c>
      <c r="CE19" s="128">
        <f>'CUSTOS E DESPESAS'!BU35</f>
        <v>-37055.5</v>
      </c>
      <c r="CF19" s="128">
        <f>'CUSTOS E DESPESAS'!BV35</f>
        <v>-37055.5</v>
      </c>
      <c r="CG19" s="128">
        <f>'CUSTOS E DESPESAS'!BW35</f>
        <v>-37055.5</v>
      </c>
      <c r="CH19" s="128">
        <f>'CUSTOS E DESPESAS'!BX35</f>
        <v>-37055.5</v>
      </c>
      <c r="CI19" s="128">
        <f>'CUSTOS E DESPESAS'!BY35</f>
        <v>-37055.5</v>
      </c>
      <c r="CJ19" s="128">
        <f>'CUSTOS E DESPESAS'!BZ35</f>
        <v>-37055.5</v>
      </c>
      <c r="CK19" s="128">
        <f>'CUSTOS E DESPESAS'!CA35</f>
        <v>-37055.5</v>
      </c>
      <c r="CL19" s="128">
        <f>'CUSTOS E DESPESAS'!CB35</f>
        <v>-37055.5</v>
      </c>
      <c r="CM19" s="128">
        <f>'CUSTOS E DESPESAS'!CC35</f>
        <v>-37055.5</v>
      </c>
      <c r="CN19" s="128">
        <f>'CUSTOS E DESPESAS'!CD35</f>
        <v>-37055.5</v>
      </c>
      <c r="CO19" s="128">
        <f>'CUSTOS E DESPESAS'!CE35</f>
        <v>-37055.5</v>
      </c>
      <c r="CP19" s="128">
        <f>'CUSTOS E DESPESAS'!CF35</f>
        <v>-37055.5</v>
      </c>
      <c r="CQ19" s="128">
        <f>'CUSTOS E DESPESAS'!CG35</f>
        <v>-37055.5</v>
      </c>
      <c r="CR19" s="128">
        <f>'CUSTOS E DESPESAS'!CH35</f>
        <v>-37055.5</v>
      </c>
      <c r="CS19" s="128">
        <f>'CUSTOS E DESPESAS'!CI35</f>
        <v>-37055.5</v>
      </c>
      <c r="CT19" s="128">
        <f>'CUSTOS E DESPESAS'!CJ35</f>
        <v>-37055.5</v>
      </c>
      <c r="CU19" s="128">
        <f>'CUSTOS E DESPESAS'!CK35</f>
        <v>-37055.5</v>
      </c>
      <c r="CV19" s="128">
        <f>'CUSTOS E DESPESAS'!CL35</f>
        <v>-37055.5</v>
      </c>
      <c r="CW19" s="128">
        <f>'CUSTOS E DESPESAS'!CM35</f>
        <v>-37055.5</v>
      </c>
      <c r="CX19" s="128">
        <f>'CUSTOS E DESPESAS'!CN35</f>
        <v>-37055.5</v>
      </c>
      <c r="CY19" s="128">
        <f>'CUSTOS E DESPESAS'!CO35</f>
        <v>-37055.5</v>
      </c>
      <c r="CZ19" s="128">
        <f>'CUSTOS E DESPESAS'!CP35</f>
        <v>-37055.5</v>
      </c>
      <c r="DA19" s="128">
        <f>'CUSTOS E DESPESAS'!CQ35</f>
        <v>-37055.5</v>
      </c>
      <c r="DB19" s="128">
        <f>'CUSTOS E DESPESAS'!CR35</f>
        <v>-37055.5</v>
      </c>
      <c r="DC19" s="128">
        <f>'CUSTOS E DESPESAS'!CS35</f>
        <v>-37055.5</v>
      </c>
      <c r="DD19" s="128">
        <f>'CUSTOS E DESPESAS'!CT35</f>
        <v>-37055.5</v>
      </c>
      <c r="DE19" s="128">
        <f>'CUSTOS E DESPESAS'!CU35</f>
        <v>-37055.5</v>
      </c>
      <c r="DF19" s="128">
        <f>'CUSTOS E DESPESAS'!CV35</f>
        <v>-37055.5</v>
      </c>
      <c r="DG19" s="128">
        <f>'CUSTOS E DESPESAS'!CW35</f>
        <v>-37055.5</v>
      </c>
      <c r="DH19" s="128">
        <f>'CUSTOS E DESPESAS'!CX35</f>
        <v>-37055.5</v>
      </c>
      <c r="DI19" s="128">
        <f>'CUSTOS E DESPESAS'!CY35</f>
        <v>-37055.5</v>
      </c>
      <c r="DJ19" s="128">
        <f>'CUSTOS E DESPESAS'!CZ35</f>
        <v>-37055.5</v>
      </c>
      <c r="DK19" s="128">
        <f>'CUSTOS E DESPESAS'!DA35</f>
        <v>-37055.5</v>
      </c>
      <c r="DL19" s="128">
        <f>'CUSTOS E DESPESAS'!DB35</f>
        <v>-37055.5</v>
      </c>
      <c r="DM19" s="128">
        <f>'CUSTOS E DESPESAS'!DC35</f>
        <v>-37055.5</v>
      </c>
      <c r="DN19" s="128">
        <f>'CUSTOS E DESPESAS'!DD35</f>
        <v>-37055.5</v>
      </c>
      <c r="DO19" s="128">
        <f>'CUSTOS E DESPESAS'!DE35</f>
        <v>-37055.5</v>
      </c>
      <c r="DP19" s="128">
        <f>'CUSTOS E DESPESAS'!DF35</f>
        <v>-37055.5</v>
      </c>
      <c r="DQ19" s="128">
        <f>'CUSTOS E DESPESAS'!DG35</f>
        <v>-37055.5</v>
      </c>
      <c r="DR19" s="128">
        <f>'CUSTOS E DESPESAS'!DH35</f>
        <v>-37055.5</v>
      </c>
      <c r="DS19" s="128">
        <f>'CUSTOS E DESPESAS'!DI35</f>
        <v>-37055.5</v>
      </c>
      <c r="DT19" s="128">
        <f>'CUSTOS E DESPESAS'!DJ35</f>
        <v>-37055.5</v>
      </c>
      <c r="DU19" s="128">
        <f>'CUSTOS E DESPESAS'!DK35</f>
        <v>-37055.5</v>
      </c>
      <c r="DV19" s="128">
        <f>'CUSTOS E DESPESAS'!DL35</f>
        <v>-37055.5</v>
      </c>
      <c r="DW19" s="128">
        <f>'CUSTOS E DESPESAS'!DM35</f>
        <v>-37055.5</v>
      </c>
      <c r="DX19" s="128">
        <f>'CUSTOS E DESPESAS'!DN35</f>
        <v>-37055.5</v>
      </c>
      <c r="DY19" s="128">
        <f>'CUSTOS E DESPESAS'!DO35</f>
        <v>-37055.5</v>
      </c>
      <c r="DZ19" s="128">
        <f>'CUSTOS E DESPESAS'!DP35</f>
        <v>-37055.5</v>
      </c>
      <c r="EA19" s="128">
        <f>'CUSTOS E DESPESAS'!DQ35</f>
        <v>-37055.5</v>
      </c>
      <c r="EB19" s="128">
        <f>'CUSTOS E DESPESAS'!DR35</f>
        <v>-37055.5</v>
      </c>
      <c r="EC19" s="128">
        <f>'CUSTOS E DESPESAS'!DS35</f>
        <v>-37055.5</v>
      </c>
      <c r="ED19" s="128">
        <f>'CUSTOS E DESPESAS'!DT35</f>
        <v>-37055.5</v>
      </c>
      <c r="EE19" s="128">
        <f>'CUSTOS E DESPESAS'!DU35</f>
        <v>-37055.5</v>
      </c>
      <c r="EF19" s="128">
        <f>'CUSTOS E DESPESAS'!DV35</f>
        <v>-37055.5</v>
      </c>
    </row>
    <row r="20" spans="1:136" s="8" customFormat="1" ht="20.100000000000001" customHeight="1" outlineLevel="2" x14ac:dyDescent="0.25">
      <c r="A20" s="15" t="str">
        <f>'CUSTOS E DESPESAS'!A30</f>
        <v>(-) Equipe Manutenção</v>
      </c>
      <c r="B20" s="15"/>
      <c r="C20" s="15"/>
      <c r="D20" s="118">
        <f t="shared" si="26"/>
        <v>-2064000</v>
      </c>
      <c r="E20" s="118">
        <f t="shared" si="30"/>
        <v>-206400</v>
      </c>
      <c r="F20" s="118">
        <f t="shared" si="30"/>
        <v>-206400</v>
      </c>
      <c r="G20" s="118">
        <f t="shared" si="30"/>
        <v>-206400</v>
      </c>
      <c r="H20" s="118">
        <f t="shared" si="30"/>
        <v>-206400</v>
      </c>
      <c r="I20" s="118">
        <f t="shared" si="30"/>
        <v>-206400</v>
      </c>
      <c r="J20" s="118">
        <f t="shared" si="30"/>
        <v>-206400</v>
      </c>
      <c r="K20" s="118">
        <f t="shared" si="30"/>
        <v>-206400</v>
      </c>
      <c r="L20" s="118">
        <f t="shared" si="30"/>
        <v>-206400</v>
      </c>
      <c r="M20" s="118">
        <f t="shared" si="30"/>
        <v>-206400</v>
      </c>
      <c r="N20" s="118">
        <f t="shared" si="30"/>
        <v>-206400</v>
      </c>
      <c r="O20" s="118"/>
      <c r="P20" s="123"/>
      <c r="Q20" s="128">
        <f>'CUSTOS E DESPESAS'!G30</f>
        <v>-17200</v>
      </c>
      <c r="R20" s="128">
        <f>'CUSTOS E DESPESAS'!H30</f>
        <v>-17200</v>
      </c>
      <c r="S20" s="128">
        <f>'CUSTOS E DESPESAS'!I30</f>
        <v>-17200</v>
      </c>
      <c r="T20" s="128">
        <f>'CUSTOS E DESPESAS'!J30</f>
        <v>-17200</v>
      </c>
      <c r="U20" s="128">
        <f>'CUSTOS E DESPESAS'!K30</f>
        <v>-17200</v>
      </c>
      <c r="V20" s="128">
        <f>'CUSTOS E DESPESAS'!L30</f>
        <v>-17200</v>
      </c>
      <c r="W20" s="128">
        <f>'CUSTOS E DESPESAS'!M30</f>
        <v>-17200</v>
      </c>
      <c r="X20" s="128">
        <f>'CUSTOS E DESPESAS'!N30</f>
        <v>-17200</v>
      </c>
      <c r="Y20" s="128">
        <f>'CUSTOS E DESPESAS'!O30</f>
        <v>-17200</v>
      </c>
      <c r="Z20" s="128">
        <f>'CUSTOS E DESPESAS'!P30</f>
        <v>-17200</v>
      </c>
      <c r="AA20" s="128">
        <f>'CUSTOS E DESPESAS'!Q30</f>
        <v>-17200</v>
      </c>
      <c r="AB20" s="128">
        <f>'CUSTOS E DESPESAS'!R30</f>
        <v>-17200</v>
      </c>
      <c r="AC20" s="128">
        <f>'CUSTOS E DESPESAS'!S30</f>
        <v>-17200</v>
      </c>
      <c r="AD20" s="128">
        <f>'CUSTOS E DESPESAS'!T30</f>
        <v>-17200</v>
      </c>
      <c r="AE20" s="128">
        <f>'CUSTOS E DESPESAS'!U30</f>
        <v>-17200</v>
      </c>
      <c r="AF20" s="128">
        <f>'CUSTOS E DESPESAS'!V30</f>
        <v>-17200</v>
      </c>
      <c r="AG20" s="128">
        <f>'CUSTOS E DESPESAS'!W30</f>
        <v>-17200</v>
      </c>
      <c r="AH20" s="128">
        <f>'CUSTOS E DESPESAS'!X30</f>
        <v>-17200</v>
      </c>
      <c r="AI20" s="128">
        <f>'CUSTOS E DESPESAS'!Y30</f>
        <v>-17200</v>
      </c>
      <c r="AJ20" s="128">
        <f>'CUSTOS E DESPESAS'!Z30</f>
        <v>-17200</v>
      </c>
      <c r="AK20" s="128">
        <f>'CUSTOS E DESPESAS'!AA30</f>
        <v>-17200</v>
      </c>
      <c r="AL20" s="128">
        <f>'CUSTOS E DESPESAS'!AB30</f>
        <v>-17200</v>
      </c>
      <c r="AM20" s="128">
        <f>'CUSTOS E DESPESAS'!AC30</f>
        <v>-17200</v>
      </c>
      <c r="AN20" s="128">
        <f>'CUSTOS E DESPESAS'!AD30</f>
        <v>-17200</v>
      </c>
      <c r="AO20" s="128">
        <f>'CUSTOS E DESPESAS'!AE30</f>
        <v>-17200</v>
      </c>
      <c r="AP20" s="128">
        <f>'CUSTOS E DESPESAS'!AF30</f>
        <v>-17200</v>
      </c>
      <c r="AQ20" s="128">
        <f>'CUSTOS E DESPESAS'!AG30</f>
        <v>-17200</v>
      </c>
      <c r="AR20" s="128">
        <f>'CUSTOS E DESPESAS'!AH30</f>
        <v>-17200</v>
      </c>
      <c r="AS20" s="128">
        <f>'CUSTOS E DESPESAS'!AI30</f>
        <v>-17200</v>
      </c>
      <c r="AT20" s="128">
        <f>'CUSTOS E DESPESAS'!AJ30</f>
        <v>-17200</v>
      </c>
      <c r="AU20" s="128">
        <f>'CUSTOS E DESPESAS'!AK30</f>
        <v>-17200</v>
      </c>
      <c r="AV20" s="128">
        <f>'CUSTOS E DESPESAS'!AL30</f>
        <v>-17200</v>
      </c>
      <c r="AW20" s="128">
        <f>'CUSTOS E DESPESAS'!AM30</f>
        <v>-17200</v>
      </c>
      <c r="AX20" s="128">
        <f>'CUSTOS E DESPESAS'!AN30</f>
        <v>-17200</v>
      </c>
      <c r="AY20" s="128">
        <f>'CUSTOS E DESPESAS'!AO30</f>
        <v>-17200</v>
      </c>
      <c r="AZ20" s="128">
        <f>'CUSTOS E DESPESAS'!AP30</f>
        <v>-17200</v>
      </c>
      <c r="BA20" s="128">
        <f>'CUSTOS E DESPESAS'!AQ30</f>
        <v>-17200</v>
      </c>
      <c r="BB20" s="128">
        <f>'CUSTOS E DESPESAS'!AR30</f>
        <v>-17200</v>
      </c>
      <c r="BC20" s="128">
        <f>'CUSTOS E DESPESAS'!AS30</f>
        <v>-17200</v>
      </c>
      <c r="BD20" s="128">
        <f>'CUSTOS E DESPESAS'!AT30</f>
        <v>-17200</v>
      </c>
      <c r="BE20" s="128">
        <f>'CUSTOS E DESPESAS'!AU30</f>
        <v>-17200</v>
      </c>
      <c r="BF20" s="128">
        <f>'CUSTOS E DESPESAS'!AV30</f>
        <v>-17200</v>
      </c>
      <c r="BG20" s="128">
        <f>'CUSTOS E DESPESAS'!AW30</f>
        <v>-17200</v>
      </c>
      <c r="BH20" s="128">
        <f>'CUSTOS E DESPESAS'!AX30</f>
        <v>-17200</v>
      </c>
      <c r="BI20" s="128">
        <f>'CUSTOS E DESPESAS'!AY30</f>
        <v>-17200</v>
      </c>
      <c r="BJ20" s="128">
        <f>'CUSTOS E DESPESAS'!AZ30</f>
        <v>-17200</v>
      </c>
      <c r="BK20" s="128">
        <f>'CUSTOS E DESPESAS'!BA30</f>
        <v>-17200</v>
      </c>
      <c r="BL20" s="128">
        <f>'CUSTOS E DESPESAS'!BB30</f>
        <v>-17200</v>
      </c>
      <c r="BM20" s="128">
        <f>'CUSTOS E DESPESAS'!BC30</f>
        <v>-17200</v>
      </c>
      <c r="BN20" s="128">
        <f>'CUSTOS E DESPESAS'!BD30</f>
        <v>-17200</v>
      </c>
      <c r="BO20" s="128">
        <f>'CUSTOS E DESPESAS'!BE30</f>
        <v>-17200</v>
      </c>
      <c r="BP20" s="128">
        <f>'CUSTOS E DESPESAS'!BF30</f>
        <v>-17200</v>
      </c>
      <c r="BQ20" s="128">
        <f>'CUSTOS E DESPESAS'!BG30</f>
        <v>-17200</v>
      </c>
      <c r="BR20" s="128">
        <f>'CUSTOS E DESPESAS'!BH30</f>
        <v>-17200</v>
      </c>
      <c r="BS20" s="128">
        <f>'CUSTOS E DESPESAS'!BI30</f>
        <v>-17200</v>
      </c>
      <c r="BT20" s="128">
        <f>'CUSTOS E DESPESAS'!BJ30</f>
        <v>-17200</v>
      </c>
      <c r="BU20" s="128">
        <f>'CUSTOS E DESPESAS'!BK30</f>
        <v>-17200</v>
      </c>
      <c r="BV20" s="128">
        <f>'CUSTOS E DESPESAS'!BL30</f>
        <v>-17200</v>
      </c>
      <c r="BW20" s="128">
        <f>'CUSTOS E DESPESAS'!BM30</f>
        <v>-17200</v>
      </c>
      <c r="BX20" s="128">
        <f>'CUSTOS E DESPESAS'!BN30</f>
        <v>-17200</v>
      </c>
      <c r="BY20" s="128">
        <f>'CUSTOS E DESPESAS'!BO30</f>
        <v>-17200</v>
      </c>
      <c r="BZ20" s="128">
        <f>'CUSTOS E DESPESAS'!BP30</f>
        <v>-17200</v>
      </c>
      <c r="CA20" s="128">
        <f>'CUSTOS E DESPESAS'!BQ30</f>
        <v>-17200</v>
      </c>
      <c r="CB20" s="128">
        <f>'CUSTOS E DESPESAS'!BR30</f>
        <v>-17200</v>
      </c>
      <c r="CC20" s="128">
        <f>'CUSTOS E DESPESAS'!BS30</f>
        <v>-17200</v>
      </c>
      <c r="CD20" s="128">
        <f>'CUSTOS E DESPESAS'!BT30</f>
        <v>-17200</v>
      </c>
      <c r="CE20" s="128">
        <f>'CUSTOS E DESPESAS'!BU30</f>
        <v>-17200</v>
      </c>
      <c r="CF20" s="128">
        <f>'CUSTOS E DESPESAS'!BV30</f>
        <v>-17200</v>
      </c>
      <c r="CG20" s="128">
        <f>'CUSTOS E DESPESAS'!BW30</f>
        <v>-17200</v>
      </c>
      <c r="CH20" s="128">
        <f>'CUSTOS E DESPESAS'!BX30</f>
        <v>-17200</v>
      </c>
      <c r="CI20" s="128">
        <f>'CUSTOS E DESPESAS'!BY30</f>
        <v>-17200</v>
      </c>
      <c r="CJ20" s="128">
        <f>'CUSTOS E DESPESAS'!BZ30</f>
        <v>-17200</v>
      </c>
      <c r="CK20" s="128">
        <f>'CUSTOS E DESPESAS'!CA30</f>
        <v>-17200</v>
      </c>
      <c r="CL20" s="128">
        <f>'CUSTOS E DESPESAS'!CB30</f>
        <v>-17200</v>
      </c>
      <c r="CM20" s="128">
        <f>'CUSTOS E DESPESAS'!CC30</f>
        <v>-17200</v>
      </c>
      <c r="CN20" s="128">
        <f>'CUSTOS E DESPESAS'!CD30</f>
        <v>-17200</v>
      </c>
      <c r="CO20" s="128">
        <f>'CUSTOS E DESPESAS'!CE30</f>
        <v>-17200</v>
      </c>
      <c r="CP20" s="128">
        <f>'CUSTOS E DESPESAS'!CF30</f>
        <v>-17200</v>
      </c>
      <c r="CQ20" s="128">
        <f>'CUSTOS E DESPESAS'!CG30</f>
        <v>-17200</v>
      </c>
      <c r="CR20" s="128">
        <f>'CUSTOS E DESPESAS'!CH30</f>
        <v>-17200</v>
      </c>
      <c r="CS20" s="128">
        <f>'CUSTOS E DESPESAS'!CI30</f>
        <v>-17200</v>
      </c>
      <c r="CT20" s="128">
        <f>'CUSTOS E DESPESAS'!CJ30</f>
        <v>-17200</v>
      </c>
      <c r="CU20" s="128">
        <f>'CUSTOS E DESPESAS'!CK30</f>
        <v>-17200</v>
      </c>
      <c r="CV20" s="128">
        <f>'CUSTOS E DESPESAS'!CL30</f>
        <v>-17200</v>
      </c>
      <c r="CW20" s="128">
        <f>'CUSTOS E DESPESAS'!CM30</f>
        <v>-17200</v>
      </c>
      <c r="CX20" s="128">
        <f>'CUSTOS E DESPESAS'!CN30</f>
        <v>-17200</v>
      </c>
      <c r="CY20" s="128">
        <f>'CUSTOS E DESPESAS'!CO30</f>
        <v>-17200</v>
      </c>
      <c r="CZ20" s="128">
        <f>'CUSTOS E DESPESAS'!CP30</f>
        <v>-17200</v>
      </c>
      <c r="DA20" s="128">
        <f>'CUSTOS E DESPESAS'!CQ30</f>
        <v>-17200</v>
      </c>
      <c r="DB20" s="128">
        <f>'CUSTOS E DESPESAS'!CR30</f>
        <v>-17200</v>
      </c>
      <c r="DC20" s="128">
        <f>'CUSTOS E DESPESAS'!CS30</f>
        <v>-17200</v>
      </c>
      <c r="DD20" s="128">
        <f>'CUSTOS E DESPESAS'!CT30</f>
        <v>-17200</v>
      </c>
      <c r="DE20" s="128">
        <f>'CUSTOS E DESPESAS'!CU30</f>
        <v>-17200</v>
      </c>
      <c r="DF20" s="128">
        <f>'CUSTOS E DESPESAS'!CV30</f>
        <v>-17200</v>
      </c>
      <c r="DG20" s="128">
        <f>'CUSTOS E DESPESAS'!CW30</f>
        <v>-17200</v>
      </c>
      <c r="DH20" s="128">
        <f>'CUSTOS E DESPESAS'!CX30</f>
        <v>-17200</v>
      </c>
      <c r="DI20" s="128">
        <f>'CUSTOS E DESPESAS'!CY30</f>
        <v>-17200</v>
      </c>
      <c r="DJ20" s="128">
        <f>'CUSTOS E DESPESAS'!CZ30</f>
        <v>-17200</v>
      </c>
      <c r="DK20" s="128">
        <f>'CUSTOS E DESPESAS'!DA30</f>
        <v>-17200</v>
      </c>
      <c r="DL20" s="128">
        <f>'CUSTOS E DESPESAS'!DB30</f>
        <v>-17200</v>
      </c>
      <c r="DM20" s="128">
        <f>'CUSTOS E DESPESAS'!DC30</f>
        <v>-17200</v>
      </c>
      <c r="DN20" s="128">
        <f>'CUSTOS E DESPESAS'!DD30</f>
        <v>-17200</v>
      </c>
      <c r="DO20" s="128">
        <f>'CUSTOS E DESPESAS'!DE30</f>
        <v>-17200</v>
      </c>
      <c r="DP20" s="128">
        <f>'CUSTOS E DESPESAS'!DF30</f>
        <v>-17200</v>
      </c>
      <c r="DQ20" s="128">
        <f>'CUSTOS E DESPESAS'!DG30</f>
        <v>-17200</v>
      </c>
      <c r="DR20" s="128">
        <f>'CUSTOS E DESPESAS'!DH30</f>
        <v>-17200</v>
      </c>
      <c r="DS20" s="128">
        <f>'CUSTOS E DESPESAS'!DI30</f>
        <v>-17200</v>
      </c>
      <c r="DT20" s="128">
        <f>'CUSTOS E DESPESAS'!DJ30</f>
        <v>-17200</v>
      </c>
      <c r="DU20" s="128">
        <f>'CUSTOS E DESPESAS'!DK30</f>
        <v>-17200</v>
      </c>
      <c r="DV20" s="128">
        <f>'CUSTOS E DESPESAS'!DL30</f>
        <v>-17200</v>
      </c>
      <c r="DW20" s="128">
        <f>'CUSTOS E DESPESAS'!DM30</f>
        <v>-17200</v>
      </c>
      <c r="DX20" s="128">
        <f>'CUSTOS E DESPESAS'!DN30</f>
        <v>-17200</v>
      </c>
      <c r="DY20" s="128">
        <f>'CUSTOS E DESPESAS'!DO30</f>
        <v>-17200</v>
      </c>
      <c r="DZ20" s="128">
        <f>'CUSTOS E DESPESAS'!DP30</f>
        <v>-17200</v>
      </c>
      <c r="EA20" s="128">
        <f>'CUSTOS E DESPESAS'!DQ30</f>
        <v>-17200</v>
      </c>
      <c r="EB20" s="128">
        <f>'CUSTOS E DESPESAS'!DR30</f>
        <v>-17200</v>
      </c>
      <c r="EC20" s="128">
        <f>'CUSTOS E DESPESAS'!DS30</f>
        <v>-17200</v>
      </c>
      <c r="ED20" s="128">
        <f>'CUSTOS E DESPESAS'!DT30</f>
        <v>-17200</v>
      </c>
      <c r="EE20" s="128">
        <f>'CUSTOS E DESPESAS'!DU30</f>
        <v>-17200</v>
      </c>
      <c r="EF20" s="128">
        <f>'CUSTOS E DESPESAS'!DV30</f>
        <v>-17200</v>
      </c>
    </row>
    <row r="21" spans="1:136" s="8" customFormat="1" ht="20.100000000000001" customHeight="1" outlineLevel="2" x14ac:dyDescent="0.25">
      <c r="A21" s="15" t="str">
        <f>'CUSTOS E DESPESAS'!A41</f>
        <v>(-) Custos com Veículos</v>
      </c>
      <c r="B21" s="15"/>
      <c r="C21" s="15"/>
      <c r="D21" s="118">
        <f t="shared" si="26"/>
        <v>-20592000</v>
      </c>
      <c r="E21" s="118">
        <f t="shared" si="30"/>
        <v>-2059200</v>
      </c>
      <c r="F21" s="118">
        <f t="shared" si="30"/>
        <v>-2059200</v>
      </c>
      <c r="G21" s="118">
        <f t="shared" si="30"/>
        <v>-2059200</v>
      </c>
      <c r="H21" s="118">
        <f t="shared" si="30"/>
        <v>-2059200</v>
      </c>
      <c r="I21" s="118">
        <f t="shared" si="30"/>
        <v>-2059200</v>
      </c>
      <c r="J21" s="118">
        <f t="shared" si="30"/>
        <v>-2059200</v>
      </c>
      <c r="K21" s="118">
        <f t="shared" si="30"/>
        <v>-2059200</v>
      </c>
      <c r="L21" s="118">
        <f t="shared" si="30"/>
        <v>-2059200</v>
      </c>
      <c r="M21" s="118">
        <f t="shared" si="30"/>
        <v>-2059200</v>
      </c>
      <c r="N21" s="118">
        <f t="shared" si="30"/>
        <v>-2059200</v>
      </c>
      <c r="O21" s="118"/>
      <c r="P21" s="123"/>
      <c r="Q21" s="128">
        <f>'CUSTOS E DESPESAS'!G41</f>
        <v>-171600</v>
      </c>
      <c r="R21" s="128">
        <f>'CUSTOS E DESPESAS'!H41</f>
        <v>-171600</v>
      </c>
      <c r="S21" s="128">
        <f>'CUSTOS E DESPESAS'!I41</f>
        <v>-171600</v>
      </c>
      <c r="T21" s="128">
        <f>'CUSTOS E DESPESAS'!J41</f>
        <v>-171600</v>
      </c>
      <c r="U21" s="128">
        <f>'CUSTOS E DESPESAS'!K41</f>
        <v>-171600</v>
      </c>
      <c r="V21" s="128">
        <f>'CUSTOS E DESPESAS'!L41</f>
        <v>-171600</v>
      </c>
      <c r="W21" s="128">
        <f>'CUSTOS E DESPESAS'!M41</f>
        <v>-171600</v>
      </c>
      <c r="X21" s="128">
        <f>'CUSTOS E DESPESAS'!N41</f>
        <v>-171600</v>
      </c>
      <c r="Y21" s="128">
        <f>'CUSTOS E DESPESAS'!O41</f>
        <v>-171600</v>
      </c>
      <c r="Z21" s="128">
        <f>'CUSTOS E DESPESAS'!P41</f>
        <v>-171600</v>
      </c>
      <c r="AA21" s="128">
        <f>'CUSTOS E DESPESAS'!Q41</f>
        <v>-171600</v>
      </c>
      <c r="AB21" s="128">
        <f>'CUSTOS E DESPESAS'!R41</f>
        <v>-171600</v>
      </c>
      <c r="AC21" s="128">
        <f>'CUSTOS E DESPESAS'!S41</f>
        <v>-171600</v>
      </c>
      <c r="AD21" s="128">
        <f>'CUSTOS E DESPESAS'!T41</f>
        <v>-171600</v>
      </c>
      <c r="AE21" s="128">
        <f>'CUSTOS E DESPESAS'!U41</f>
        <v>-171600</v>
      </c>
      <c r="AF21" s="128">
        <f>'CUSTOS E DESPESAS'!V41</f>
        <v>-171600</v>
      </c>
      <c r="AG21" s="128">
        <f>'CUSTOS E DESPESAS'!W41</f>
        <v>-171600</v>
      </c>
      <c r="AH21" s="128">
        <f>'CUSTOS E DESPESAS'!X41</f>
        <v>-171600</v>
      </c>
      <c r="AI21" s="128">
        <f>'CUSTOS E DESPESAS'!Y41</f>
        <v>-171600</v>
      </c>
      <c r="AJ21" s="128">
        <f>'CUSTOS E DESPESAS'!Z41</f>
        <v>-171600</v>
      </c>
      <c r="AK21" s="128">
        <f>'CUSTOS E DESPESAS'!AA41</f>
        <v>-171600</v>
      </c>
      <c r="AL21" s="128">
        <f>'CUSTOS E DESPESAS'!AB41</f>
        <v>-171600</v>
      </c>
      <c r="AM21" s="128">
        <f>'CUSTOS E DESPESAS'!AC41</f>
        <v>-171600</v>
      </c>
      <c r="AN21" s="128">
        <f>'CUSTOS E DESPESAS'!AD41</f>
        <v>-171600</v>
      </c>
      <c r="AO21" s="128">
        <f>'CUSTOS E DESPESAS'!AE41</f>
        <v>-171600</v>
      </c>
      <c r="AP21" s="128">
        <f>'CUSTOS E DESPESAS'!AF41</f>
        <v>-171600</v>
      </c>
      <c r="AQ21" s="128">
        <f>'CUSTOS E DESPESAS'!AG41</f>
        <v>-171600</v>
      </c>
      <c r="AR21" s="128">
        <f>'CUSTOS E DESPESAS'!AH41</f>
        <v>-171600</v>
      </c>
      <c r="AS21" s="128">
        <f>'CUSTOS E DESPESAS'!AI41</f>
        <v>-171600</v>
      </c>
      <c r="AT21" s="128">
        <f>'CUSTOS E DESPESAS'!AJ41</f>
        <v>-171600</v>
      </c>
      <c r="AU21" s="128">
        <f>'CUSTOS E DESPESAS'!AK41</f>
        <v>-171600</v>
      </c>
      <c r="AV21" s="128">
        <f>'CUSTOS E DESPESAS'!AL41</f>
        <v>-171600</v>
      </c>
      <c r="AW21" s="128">
        <f>'CUSTOS E DESPESAS'!AM41</f>
        <v>-171600</v>
      </c>
      <c r="AX21" s="128">
        <f>'CUSTOS E DESPESAS'!AN41</f>
        <v>-171600</v>
      </c>
      <c r="AY21" s="128">
        <f>'CUSTOS E DESPESAS'!AO41</f>
        <v>-171600</v>
      </c>
      <c r="AZ21" s="128">
        <f>'CUSTOS E DESPESAS'!AP41</f>
        <v>-171600</v>
      </c>
      <c r="BA21" s="128">
        <f>'CUSTOS E DESPESAS'!AQ41</f>
        <v>-171600</v>
      </c>
      <c r="BB21" s="128">
        <f>'CUSTOS E DESPESAS'!AR41</f>
        <v>-171600</v>
      </c>
      <c r="BC21" s="128">
        <f>'CUSTOS E DESPESAS'!AS41</f>
        <v>-171600</v>
      </c>
      <c r="BD21" s="128">
        <f>'CUSTOS E DESPESAS'!AT41</f>
        <v>-171600</v>
      </c>
      <c r="BE21" s="128">
        <f>'CUSTOS E DESPESAS'!AU41</f>
        <v>-171600</v>
      </c>
      <c r="BF21" s="128">
        <f>'CUSTOS E DESPESAS'!AV41</f>
        <v>-171600</v>
      </c>
      <c r="BG21" s="128">
        <f>'CUSTOS E DESPESAS'!AW41</f>
        <v>-171600</v>
      </c>
      <c r="BH21" s="128">
        <f>'CUSTOS E DESPESAS'!AX41</f>
        <v>-171600</v>
      </c>
      <c r="BI21" s="128">
        <f>'CUSTOS E DESPESAS'!AY41</f>
        <v>-171600</v>
      </c>
      <c r="BJ21" s="128">
        <f>'CUSTOS E DESPESAS'!AZ41</f>
        <v>-171600</v>
      </c>
      <c r="BK21" s="128">
        <f>'CUSTOS E DESPESAS'!BA41</f>
        <v>-171600</v>
      </c>
      <c r="BL21" s="128">
        <f>'CUSTOS E DESPESAS'!BB41</f>
        <v>-171600</v>
      </c>
      <c r="BM21" s="128">
        <f>'CUSTOS E DESPESAS'!BC41</f>
        <v>-171600</v>
      </c>
      <c r="BN21" s="128">
        <f>'CUSTOS E DESPESAS'!BD41</f>
        <v>-171600</v>
      </c>
      <c r="BO21" s="128">
        <f>'CUSTOS E DESPESAS'!BE41</f>
        <v>-171600</v>
      </c>
      <c r="BP21" s="128">
        <f>'CUSTOS E DESPESAS'!BF41</f>
        <v>-171600</v>
      </c>
      <c r="BQ21" s="128">
        <f>'CUSTOS E DESPESAS'!BG41</f>
        <v>-171600</v>
      </c>
      <c r="BR21" s="128">
        <f>'CUSTOS E DESPESAS'!BH41</f>
        <v>-171600</v>
      </c>
      <c r="BS21" s="128">
        <f>'CUSTOS E DESPESAS'!BI41</f>
        <v>-171600</v>
      </c>
      <c r="BT21" s="128">
        <f>'CUSTOS E DESPESAS'!BJ41</f>
        <v>-171600</v>
      </c>
      <c r="BU21" s="128">
        <f>'CUSTOS E DESPESAS'!BK41</f>
        <v>-171600</v>
      </c>
      <c r="BV21" s="128">
        <f>'CUSTOS E DESPESAS'!BL41</f>
        <v>-171600</v>
      </c>
      <c r="BW21" s="128">
        <f>'CUSTOS E DESPESAS'!BM41</f>
        <v>-171600</v>
      </c>
      <c r="BX21" s="128">
        <f>'CUSTOS E DESPESAS'!BN41</f>
        <v>-171600</v>
      </c>
      <c r="BY21" s="128">
        <f>'CUSTOS E DESPESAS'!BO41</f>
        <v>-171600</v>
      </c>
      <c r="BZ21" s="128">
        <f>'CUSTOS E DESPESAS'!BP41</f>
        <v>-171600</v>
      </c>
      <c r="CA21" s="128">
        <f>'CUSTOS E DESPESAS'!BQ41</f>
        <v>-171600</v>
      </c>
      <c r="CB21" s="128">
        <f>'CUSTOS E DESPESAS'!BR41</f>
        <v>-171600</v>
      </c>
      <c r="CC21" s="128">
        <f>'CUSTOS E DESPESAS'!BS41</f>
        <v>-171600</v>
      </c>
      <c r="CD21" s="128">
        <f>'CUSTOS E DESPESAS'!BT41</f>
        <v>-171600</v>
      </c>
      <c r="CE21" s="128">
        <f>'CUSTOS E DESPESAS'!BU41</f>
        <v>-171600</v>
      </c>
      <c r="CF21" s="128">
        <f>'CUSTOS E DESPESAS'!BV41</f>
        <v>-171600</v>
      </c>
      <c r="CG21" s="128">
        <f>'CUSTOS E DESPESAS'!BW41</f>
        <v>-171600</v>
      </c>
      <c r="CH21" s="128">
        <f>'CUSTOS E DESPESAS'!BX41</f>
        <v>-171600</v>
      </c>
      <c r="CI21" s="128">
        <f>'CUSTOS E DESPESAS'!BY41</f>
        <v>-171600</v>
      </c>
      <c r="CJ21" s="128">
        <f>'CUSTOS E DESPESAS'!BZ41</f>
        <v>-171600</v>
      </c>
      <c r="CK21" s="128">
        <f>'CUSTOS E DESPESAS'!CA41</f>
        <v>-171600</v>
      </c>
      <c r="CL21" s="128">
        <f>'CUSTOS E DESPESAS'!CB41</f>
        <v>-171600</v>
      </c>
      <c r="CM21" s="128">
        <f>'CUSTOS E DESPESAS'!CC41</f>
        <v>-171600</v>
      </c>
      <c r="CN21" s="128">
        <f>'CUSTOS E DESPESAS'!CD41</f>
        <v>-171600</v>
      </c>
      <c r="CO21" s="128">
        <f>'CUSTOS E DESPESAS'!CE41</f>
        <v>-171600</v>
      </c>
      <c r="CP21" s="128">
        <f>'CUSTOS E DESPESAS'!CF41</f>
        <v>-171600</v>
      </c>
      <c r="CQ21" s="128">
        <f>'CUSTOS E DESPESAS'!CG41</f>
        <v>-171600</v>
      </c>
      <c r="CR21" s="128">
        <f>'CUSTOS E DESPESAS'!CH41</f>
        <v>-171600</v>
      </c>
      <c r="CS21" s="128">
        <f>'CUSTOS E DESPESAS'!CI41</f>
        <v>-171600</v>
      </c>
      <c r="CT21" s="128">
        <f>'CUSTOS E DESPESAS'!CJ41</f>
        <v>-171600</v>
      </c>
      <c r="CU21" s="128">
        <f>'CUSTOS E DESPESAS'!CK41</f>
        <v>-171600</v>
      </c>
      <c r="CV21" s="128">
        <f>'CUSTOS E DESPESAS'!CL41</f>
        <v>-171600</v>
      </c>
      <c r="CW21" s="128">
        <f>'CUSTOS E DESPESAS'!CM41</f>
        <v>-171600</v>
      </c>
      <c r="CX21" s="128">
        <f>'CUSTOS E DESPESAS'!CN41</f>
        <v>-171600</v>
      </c>
      <c r="CY21" s="128">
        <f>'CUSTOS E DESPESAS'!CO41</f>
        <v>-171600</v>
      </c>
      <c r="CZ21" s="128">
        <f>'CUSTOS E DESPESAS'!CP41</f>
        <v>-171600</v>
      </c>
      <c r="DA21" s="128">
        <f>'CUSTOS E DESPESAS'!CQ41</f>
        <v>-171600</v>
      </c>
      <c r="DB21" s="128">
        <f>'CUSTOS E DESPESAS'!CR41</f>
        <v>-171600</v>
      </c>
      <c r="DC21" s="128">
        <f>'CUSTOS E DESPESAS'!CS41</f>
        <v>-171600</v>
      </c>
      <c r="DD21" s="128">
        <f>'CUSTOS E DESPESAS'!CT41</f>
        <v>-171600</v>
      </c>
      <c r="DE21" s="128">
        <f>'CUSTOS E DESPESAS'!CU41</f>
        <v>-171600</v>
      </c>
      <c r="DF21" s="128">
        <f>'CUSTOS E DESPESAS'!CV41</f>
        <v>-171600</v>
      </c>
      <c r="DG21" s="128">
        <f>'CUSTOS E DESPESAS'!CW41</f>
        <v>-171600</v>
      </c>
      <c r="DH21" s="128">
        <f>'CUSTOS E DESPESAS'!CX41</f>
        <v>-171600</v>
      </c>
      <c r="DI21" s="128">
        <f>'CUSTOS E DESPESAS'!CY41</f>
        <v>-171600</v>
      </c>
      <c r="DJ21" s="128">
        <f>'CUSTOS E DESPESAS'!CZ41</f>
        <v>-171600</v>
      </c>
      <c r="DK21" s="128">
        <f>'CUSTOS E DESPESAS'!DA41</f>
        <v>-171600</v>
      </c>
      <c r="DL21" s="128">
        <f>'CUSTOS E DESPESAS'!DB41</f>
        <v>-171600</v>
      </c>
      <c r="DM21" s="128">
        <f>'CUSTOS E DESPESAS'!DC41</f>
        <v>-171600</v>
      </c>
      <c r="DN21" s="128">
        <f>'CUSTOS E DESPESAS'!DD41</f>
        <v>-171600</v>
      </c>
      <c r="DO21" s="128">
        <f>'CUSTOS E DESPESAS'!DE41</f>
        <v>-171600</v>
      </c>
      <c r="DP21" s="128">
        <f>'CUSTOS E DESPESAS'!DF41</f>
        <v>-171600</v>
      </c>
      <c r="DQ21" s="128">
        <f>'CUSTOS E DESPESAS'!DG41</f>
        <v>-171600</v>
      </c>
      <c r="DR21" s="128">
        <f>'CUSTOS E DESPESAS'!DH41</f>
        <v>-171600</v>
      </c>
      <c r="DS21" s="128">
        <f>'CUSTOS E DESPESAS'!DI41</f>
        <v>-171600</v>
      </c>
      <c r="DT21" s="128">
        <f>'CUSTOS E DESPESAS'!DJ41</f>
        <v>-171600</v>
      </c>
      <c r="DU21" s="128">
        <f>'CUSTOS E DESPESAS'!DK41</f>
        <v>-171600</v>
      </c>
      <c r="DV21" s="128">
        <f>'CUSTOS E DESPESAS'!DL41</f>
        <v>-171600</v>
      </c>
      <c r="DW21" s="128">
        <f>'CUSTOS E DESPESAS'!DM41</f>
        <v>-171600</v>
      </c>
      <c r="DX21" s="128">
        <f>'CUSTOS E DESPESAS'!DN41</f>
        <v>-171600</v>
      </c>
      <c r="DY21" s="128">
        <f>'CUSTOS E DESPESAS'!DO41</f>
        <v>-171600</v>
      </c>
      <c r="DZ21" s="128">
        <f>'CUSTOS E DESPESAS'!DP41</f>
        <v>-171600</v>
      </c>
      <c r="EA21" s="128">
        <f>'CUSTOS E DESPESAS'!DQ41</f>
        <v>-171600</v>
      </c>
      <c r="EB21" s="128">
        <f>'CUSTOS E DESPESAS'!DR41</f>
        <v>-171600</v>
      </c>
      <c r="EC21" s="128">
        <f>'CUSTOS E DESPESAS'!DS41</f>
        <v>-171600</v>
      </c>
      <c r="ED21" s="128">
        <f>'CUSTOS E DESPESAS'!DT41</f>
        <v>-171600</v>
      </c>
      <c r="EE21" s="128">
        <f>'CUSTOS E DESPESAS'!DU41</f>
        <v>-171600</v>
      </c>
      <c r="EF21" s="128">
        <f>'CUSTOS E DESPESAS'!DV41</f>
        <v>-171600</v>
      </c>
    </row>
    <row r="22" spans="1:136" s="8" customFormat="1" ht="20.100000000000001" customHeight="1" outlineLevel="2" x14ac:dyDescent="0.25">
      <c r="A22" s="15" t="str">
        <f>'CUSTOS E DESPESAS'!A51</f>
        <v>(-) Custos com Softwares e Hardwares</v>
      </c>
      <c r="B22" s="15"/>
      <c r="C22" s="15"/>
      <c r="D22" s="118">
        <f t="shared" si="26"/>
        <v>-11700000</v>
      </c>
      <c r="E22" s="118">
        <f t="shared" si="30"/>
        <v>-1170000</v>
      </c>
      <c r="F22" s="118">
        <f t="shared" si="30"/>
        <v>-1170000</v>
      </c>
      <c r="G22" s="118">
        <f t="shared" si="30"/>
        <v>-1170000</v>
      </c>
      <c r="H22" s="118">
        <f t="shared" si="30"/>
        <v>-1170000</v>
      </c>
      <c r="I22" s="118">
        <f t="shared" si="30"/>
        <v>-1170000</v>
      </c>
      <c r="J22" s="118">
        <f t="shared" si="30"/>
        <v>-1170000</v>
      </c>
      <c r="K22" s="118">
        <f t="shared" si="30"/>
        <v>-1170000</v>
      </c>
      <c r="L22" s="118">
        <f t="shared" si="30"/>
        <v>-1170000</v>
      </c>
      <c r="M22" s="118">
        <f t="shared" si="30"/>
        <v>-1170000</v>
      </c>
      <c r="N22" s="118">
        <f t="shared" si="30"/>
        <v>-1170000</v>
      </c>
      <c r="O22" s="118"/>
      <c r="P22" s="123"/>
      <c r="Q22" s="128">
        <f>'CUSTOS E DESPESAS'!G51</f>
        <v>-97500</v>
      </c>
      <c r="R22" s="128">
        <f>'CUSTOS E DESPESAS'!H51</f>
        <v>-97500</v>
      </c>
      <c r="S22" s="128">
        <f>'CUSTOS E DESPESAS'!I51</f>
        <v>-97500</v>
      </c>
      <c r="T22" s="128">
        <f>'CUSTOS E DESPESAS'!J51</f>
        <v>-97500</v>
      </c>
      <c r="U22" s="128">
        <f>'CUSTOS E DESPESAS'!K51</f>
        <v>-97500</v>
      </c>
      <c r="V22" s="128">
        <f>'CUSTOS E DESPESAS'!L51</f>
        <v>-97500</v>
      </c>
      <c r="W22" s="128">
        <f>'CUSTOS E DESPESAS'!M51</f>
        <v>-97500</v>
      </c>
      <c r="X22" s="128">
        <f>'CUSTOS E DESPESAS'!N51</f>
        <v>-97500</v>
      </c>
      <c r="Y22" s="128">
        <f>'CUSTOS E DESPESAS'!O51</f>
        <v>-97500</v>
      </c>
      <c r="Z22" s="128">
        <f>'CUSTOS E DESPESAS'!P51</f>
        <v>-97500</v>
      </c>
      <c r="AA22" s="128">
        <f>'CUSTOS E DESPESAS'!Q51</f>
        <v>-97500</v>
      </c>
      <c r="AB22" s="128">
        <f>'CUSTOS E DESPESAS'!R51</f>
        <v>-97500</v>
      </c>
      <c r="AC22" s="128">
        <f>'CUSTOS E DESPESAS'!S51</f>
        <v>-97500</v>
      </c>
      <c r="AD22" s="128">
        <f>'CUSTOS E DESPESAS'!T51</f>
        <v>-97500</v>
      </c>
      <c r="AE22" s="128">
        <f>'CUSTOS E DESPESAS'!U51</f>
        <v>-97500</v>
      </c>
      <c r="AF22" s="128">
        <f>'CUSTOS E DESPESAS'!V51</f>
        <v>-97500</v>
      </c>
      <c r="AG22" s="128">
        <f>'CUSTOS E DESPESAS'!W51</f>
        <v>-97500</v>
      </c>
      <c r="AH22" s="128">
        <f>'CUSTOS E DESPESAS'!X51</f>
        <v>-97500</v>
      </c>
      <c r="AI22" s="128">
        <f>'CUSTOS E DESPESAS'!Y51</f>
        <v>-97500</v>
      </c>
      <c r="AJ22" s="128">
        <f>'CUSTOS E DESPESAS'!Z51</f>
        <v>-97500</v>
      </c>
      <c r="AK22" s="128">
        <f>'CUSTOS E DESPESAS'!AA51</f>
        <v>-97500</v>
      </c>
      <c r="AL22" s="128">
        <f>'CUSTOS E DESPESAS'!AB51</f>
        <v>-97500</v>
      </c>
      <c r="AM22" s="128">
        <f>'CUSTOS E DESPESAS'!AC51</f>
        <v>-97500</v>
      </c>
      <c r="AN22" s="128">
        <f>'CUSTOS E DESPESAS'!AD51</f>
        <v>-97500</v>
      </c>
      <c r="AO22" s="128">
        <f>'CUSTOS E DESPESAS'!AE51</f>
        <v>-97500</v>
      </c>
      <c r="AP22" s="128">
        <f>'CUSTOS E DESPESAS'!AF51</f>
        <v>-97500</v>
      </c>
      <c r="AQ22" s="128">
        <f>'CUSTOS E DESPESAS'!AG51</f>
        <v>-97500</v>
      </c>
      <c r="AR22" s="128">
        <f>'CUSTOS E DESPESAS'!AH51</f>
        <v>-97500</v>
      </c>
      <c r="AS22" s="128">
        <f>'CUSTOS E DESPESAS'!AI51</f>
        <v>-97500</v>
      </c>
      <c r="AT22" s="128">
        <f>'CUSTOS E DESPESAS'!AJ51</f>
        <v>-97500</v>
      </c>
      <c r="AU22" s="128">
        <f>'CUSTOS E DESPESAS'!AK51</f>
        <v>-97500</v>
      </c>
      <c r="AV22" s="128">
        <f>'CUSTOS E DESPESAS'!AL51</f>
        <v>-97500</v>
      </c>
      <c r="AW22" s="128">
        <f>'CUSTOS E DESPESAS'!AM51</f>
        <v>-97500</v>
      </c>
      <c r="AX22" s="128">
        <f>'CUSTOS E DESPESAS'!AN51</f>
        <v>-97500</v>
      </c>
      <c r="AY22" s="128">
        <f>'CUSTOS E DESPESAS'!AO51</f>
        <v>-97500</v>
      </c>
      <c r="AZ22" s="128">
        <f>'CUSTOS E DESPESAS'!AP51</f>
        <v>-97500</v>
      </c>
      <c r="BA22" s="128">
        <f>'CUSTOS E DESPESAS'!AQ51</f>
        <v>-97500</v>
      </c>
      <c r="BB22" s="128">
        <f>'CUSTOS E DESPESAS'!AR51</f>
        <v>-97500</v>
      </c>
      <c r="BC22" s="128">
        <f>'CUSTOS E DESPESAS'!AS51</f>
        <v>-97500</v>
      </c>
      <c r="BD22" s="128">
        <f>'CUSTOS E DESPESAS'!AT51</f>
        <v>-97500</v>
      </c>
      <c r="BE22" s="128">
        <f>'CUSTOS E DESPESAS'!AU51</f>
        <v>-97500</v>
      </c>
      <c r="BF22" s="128">
        <f>'CUSTOS E DESPESAS'!AV51</f>
        <v>-97500</v>
      </c>
      <c r="BG22" s="128">
        <f>'CUSTOS E DESPESAS'!AW51</f>
        <v>-97500</v>
      </c>
      <c r="BH22" s="128">
        <f>'CUSTOS E DESPESAS'!AX51</f>
        <v>-97500</v>
      </c>
      <c r="BI22" s="128">
        <f>'CUSTOS E DESPESAS'!AY51</f>
        <v>-97500</v>
      </c>
      <c r="BJ22" s="128">
        <f>'CUSTOS E DESPESAS'!AZ51</f>
        <v>-97500</v>
      </c>
      <c r="BK22" s="128">
        <f>'CUSTOS E DESPESAS'!BA51</f>
        <v>-97500</v>
      </c>
      <c r="BL22" s="128">
        <f>'CUSTOS E DESPESAS'!BB51</f>
        <v>-97500</v>
      </c>
      <c r="BM22" s="128">
        <f>'CUSTOS E DESPESAS'!BC51</f>
        <v>-97500</v>
      </c>
      <c r="BN22" s="128">
        <f>'CUSTOS E DESPESAS'!BD51</f>
        <v>-97500</v>
      </c>
      <c r="BO22" s="128">
        <f>'CUSTOS E DESPESAS'!BE51</f>
        <v>-97500</v>
      </c>
      <c r="BP22" s="128">
        <f>'CUSTOS E DESPESAS'!BF51</f>
        <v>-97500</v>
      </c>
      <c r="BQ22" s="128">
        <f>'CUSTOS E DESPESAS'!BG51</f>
        <v>-97500</v>
      </c>
      <c r="BR22" s="128">
        <f>'CUSTOS E DESPESAS'!BH51</f>
        <v>-97500</v>
      </c>
      <c r="BS22" s="128">
        <f>'CUSTOS E DESPESAS'!BI51</f>
        <v>-97500</v>
      </c>
      <c r="BT22" s="128">
        <f>'CUSTOS E DESPESAS'!BJ51</f>
        <v>-97500</v>
      </c>
      <c r="BU22" s="128">
        <f>'CUSTOS E DESPESAS'!BK51</f>
        <v>-97500</v>
      </c>
      <c r="BV22" s="128">
        <f>'CUSTOS E DESPESAS'!BL51</f>
        <v>-97500</v>
      </c>
      <c r="BW22" s="128">
        <f>'CUSTOS E DESPESAS'!BM51</f>
        <v>-97500</v>
      </c>
      <c r="BX22" s="128">
        <f>'CUSTOS E DESPESAS'!BN51</f>
        <v>-97500</v>
      </c>
      <c r="BY22" s="128">
        <f>'CUSTOS E DESPESAS'!BO51</f>
        <v>-97500</v>
      </c>
      <c r="BZ22" s="128">
        <f>'CUSTOS E DESPESAS'!BP51</f>
        <v>-97500</v>
      </c>
      <c r="CA22" s="128">
        <f>'CUSTOS E DESPESAS'!BQ51</f>
        <v>-97500</v>
      </c>
      <c r="CB22" s="128">
        <f>'CUSTOS E DESPESAS'!BR51</f>
        <v>-97500</v>
      </c>
      <c r="CC22" s="128">
        <f>'CUSTOS E DESPESAS'!BS51</f>
        <v>-97500</v>
      </c>
      <c r="CD22" s="128">
        <f>'CUSTOS E DESPESAS'!BT51</f>
        <v>-97500</v>
      </c>
      <c r="CE22" s="128">
        <f>'CUSTOS E DESPESAS'!BU51</f>
        <v>-97500</v>
      </c>
      <c r="CF22" s="128">
        <f>'CUSTOS E DESPESAS'!BV51</f>
        <v>-97500</v>
      </c>
      <c r="CG22" s="128">
        <f>'CUSTOS E DESPESAS'!BW51</f>
        <v>-97500</v>
      </c>
      <c r="CH22" s="128">
        <f>'CUSTOS E DESPESAS'!BX51</f>
        <v>-97500</v>
      </c>
      <c r="CI22" s="128">
        <f>'CUSTOS E DESPESAS'!BY51</f>
        <v>-97500</v>
      </c>
      <c r="CJ22" s="128">
        <f>'CUSTOS E DESPESAS'!BZ51</f>
        <v>-97500</v>
      </c>
      <c r="CK22" s="128">
        <f>'CUSTOS E DESPESAS'!CA51</f>
        <v>-97500</v>
      </c>
      <c r="CL22" s="128">
        <f>'CUSTOS E DESPESAS'!CB51</f>
        <v>-97500</v>
      </c>
      <c r="CM22" s="128">
        <f>'CUSTOS E DESPESAS'!CC51</f>
        <v>-97500</v>
      </c>
      <c r="CN22" s="128">
        <f>'CUSTOS E DESPESAS'!CD51</f>
        <v>-97500</v>
      </c>
      <c r="CO22" s="128">
        <f>'CUSTOS E DESPESAS'!CE51</f>
        <v>-97500</v>
      </c>
      <c r="CP22" s="128">
        <f>'CUSTOS E DESPESAS'!CF51</f>
        <v>-97500</v>
      </c>
      <c r="CQ22" s="128">
        <f>'CUSTOS E DESPESAS'!CG51</f>
        <v>-97500</v>
      </c>
      <c r="CR22" s="128">
        <f>'CUSTOS E DESPESAS'!CH51</f>
        <v>-97500</v>
      </c>
      <c r="CS22" s="128">
        <f>'CUSTOS E DESPESAS'!CI51</f>
        <v>-97500</v>
      </c>
      <c r="CT22" s="128">
        <f>'CUSTOS E DESPESAS'!CJ51</f>
        <v>-97500</v>
      </c>
      <c r="CU22" s="128">
        <f>'CUSTOS E DESPESAS'!CK51</f>
        <v>-97500</v>
      </c>
      <c r="CV22" s="128">
        <f>'CUSTOS E DESPESAS'!CL51</f>
        <v>-97500</v>
      </c>
      <c r="CW22" s="128">
        <f>'CUSTOS E DESPESAS'!CM51</f>
        <v>-97500</v>
      </c>
      <c r="CX22" s="128">
        <f>'CUSTOS E DESPESAS'!CN51</f>
        <v>-97500</v>
      </c>
      <c r="CY22" s="128">
        <f>'CUSTOS E DESPESAS'!CO51</f>
        <v>-97500</v>
      </c>
      <c r="CZ22" s="128">
        <f>'CUSTOS E DESPESAS'!CP51</f>
        <v>-97500</v>
      </c>
      <c r="DA22" s="128">
        <f>'CUSTOS E DESPESAS'!CQ51</f>
        <v>-97500</v>
      </c>
      <c r="DB22" s="128">
        <f>'CUSTOS E DESPESAS'!CR51</f>
        <v>-97500</v>
      </c>
      <c r="DC22" s="128">
        <f>'CUSTOS E DESPESAS'!CS51</f>
        <v>-97500</v>
      </c>
      <c r="DD22" s="128">
        <f>'CUSTOS E DESPESAS'!CT51</f>
        <v>-97500</v>
      </c>
      <c r="DE22" s="128">
        <f>'CUSTOS E DESPESAS'!CU51</f>
        <v>-97500</v>
      </c>
      <c r="DF22" s="128">
        <f>'CUSTOS E DESPESAS'!CV51</f>
        <v>-97500</v>
      </c>
      <c r="DG22" s="128">
        <f>'CUSTOS E DESPESAS'!CW51</f>
        <v>-97500</v>
      </c>
      <c r="DH22" s="128">
        <f>'CUSTOS E DESPESAS'!CX51</f>
        <v>-97500</v>
      </c>
      <c r="DI22" s="128">
        <f>'CUSTOS E DESPESAS'!CY51</f>
        <v>-97500</v>
      </c>
      <c r="DJ22" s="128">
        <f>'CUSTOS E DESPESAS'!CZ51</f>
        <v>-97500</v>
      </c>
      <c r="DK22" s="128">
        <f>'CUSTOS E DESPESAS'!DA51</f>
        <v>-97500</v>
      </c>
      <c r="DL22" s="128">
        <f>'CUSTOS E DESPESAS'!DB51</f>
        <v>-97500</v>
      </c>
      <c r="DM22" s="128">
        <f>'CUSTOS E DESPESAS'!DC51</f>
        <v>-97500</v>
      </c>
      <c r="DN22" s="128">
        <f>'CUSTOS E DESPESAS'!DD51</f>
        <v>-97500</v>
      </c>
      <c r="DO22" s="128">
        <f>'CUSTOS E DESPESAS'!DE51</f>
        <v>-97500</v>
      </c>
      <c r="DP22" s="128">
        <f>'CUSTOS E DESPESAS'!DF51</f>
        <v>-97500</v>
      </c>
      <c r="DQ22" s="128">
        <f>'CUSTOS E DESPESAS'!DG51</f>
        <v>-97500</v>
      </c>
      <c r="DR22" s="128">
        <f>'CUSTOS E DESPESAS'!DH51</f>
        <v>-97500</v>
      </c>
      <c r="DS22" s="128">
        <f>'CUSTOS E DESPESAS'!DI51</f>
        <v>-97500</v>
      </c>
      <c r="DT22" s="128">
        <f>'CUSTOS E DESPESAS'!DJ51</f>
        <v>-97500</v>
      </c>
      <c r="DU22" s="128">
        <f>'CUSTOS E DESPESAS'!DK51</f>
        <v>-97500</v>
      </c>
      <c r="DV22" s="128">
        <f>'CUSTOS E DESPESAS'!DL51</f>
        <v>-97500</v>
      </c>
      <c r="DW22" s="128">
        <f>'CUSTOS E DESPESAS'!DM51</f>
        <v>-97500</v>
      </c>
      <c r="DX22" s="128">
        <f>'CUSTOS E DESPESAS'!DN51</f>
        <v>-97500</v>
      </c>
      <c r="DY22" s="128">
        <f>'CUSTOS E DESPESAS'!DO51</f>
        <v>-97500</v>
      </c>
      <c r="DZ22" s="128">
        <f>'CUSTOS E DESPESAS'!DP51</f>
        <v>-97500</v>
      </c>
      <c r="EA22" s="128">
        <f>'CUSTOS E DESPESAS'!DQ51</f>
        <v>-97500</v>
      </c>
      <c r="EB22" s="128">
        <f>'CUSTOS E DESPESAS'!DR51</f>
        <v>-97500</v>
      </c>
      <c r="EC22" s="128">
        <f>'CUSTOS E DESPESAS'!DS51</f>
        <v>-97500</v>
      </c>
      <c r="ED22" s="128">
        <f>'CUSTOS E DESPESAS'!DT51</f>
        <v>-97500</v>
      </c>
      <c r="EE22" s="128">
        <f>'CUSTOS E DESPESAS'!DU51</f>
        <v>-97500</v>
      </c>
      <c r="EF22" s="128">
        <f>'CUSTOS E DESPESAS'!DV51</f>
        <v>-97500</v>
      </c>
    </row>
    <row r="23" spans="1:136" s="8" customFormat="1" ht="20.100000000000001" customHeight="1" outlineLevel="2" x14ac:dyDescent="0.25">
      <c r="A23" s="15" t="str">
        <f>'CUSTOS E DESPESAS'!A55</f>
        <v>(-) Custos com Operação</v>
      </c>
      <c r="B23" s="15"/>
      <c r="C23" s="15"/>
      <c r="D23" s="118">
        <f t="shared" si="26"/>
        <v>-3960000</v>
      </c>
      <c r="E23" s="118">
        <f t="shared" si="30"/>
        <v>-396000</v>
      </c>
      <c r="F23" s="118">
        <f t="shared" si="30"/>
        <v>-396000</v>
      </c>
      <c r="G23" s="118">
        <f t="shared" si="30"/>
        <v>-396000</v>
      </c>
      <c r="H23" s="118">
        <f t="shared" si="30"/>
        <v>-396000</v>
      </c>
      <c r="I23" s="118">
        <f t="shared" si="30"/>
        <v>-396000</v>
      </c>
      <c r="J23" s="118">
        <f t="shared" si="30"/>
        <v>-396000</v>
      </c>
      <c r="K23" s="118">
        <f t="shared" si="30"/>
        <v>-396000</v>
      </c>
      <c r="L23" s="118">
        <f t="shared" si="30"/>
        <v>-396000</v>
      </c>
      <c r="M23" s="118">
        <f t="shared" si="30"/>
        <v>-396000</v>
      </c>
      <c r="N23" s="118">
        <f t="shared" si="30"/>
        <v>-396000</v>
      </c>
      <c r="O23" s="118"/>
      <c r="P23" s="123"/>
      <c r="Q23" s="128">
        <f>'CUSTOS E DESPESAS'!G55</f>
        <v>-33000</v>
      </c>
      <c r="R23" s="128">
        <f>'CUSTOS E DESPESAS'!H55</f>
        <v>-33000</v>
      </c>
      <c r="S23" s="128">
        <f>'CUSTOS E DESPESAS'!I55</f>
        <v>-33000</v>
      </c>
      <c r="T23" s="128">
        <f>'CUSTOS E DESPESAS'!J55</f>
        <v>-33000</v>
      </c>
      <c r="U23" s="128">
        <f>'CUSTOS E DESPESAS'!K55</f>
        <v>-33000</v>
      </c>
      <c r="V23" s="128">
        <f>'CUSTOS E DESPESAS'!L55</f>
        <v>-33000</v>
      </c>
      <c r="W23" s="128">
        <f>'CUSTOS E DESPESAS'!M55</f>
        <v>-33000</v>
      </c>
      <c r="X23" s="128">
        <f>'CUSTOS E DESPESAS'!N55</f>
        <v>-33000</v>
      </c>
      <c r="Y23" s="128">
        <f>'CUSTOS E DESPESAS'!O55</f>
        <v>-33000</v>
      </c>
      <c r="Z23" s="128">
        <f>'CUSTOS E DESPESAS'!P55</f>
        <v>-33000</v>
      </c>
      <c r="AA23" s="128">
        <f>'CUSTOS E DESPESAS'!Q55</f>
        <v>-33000</v>
      </c>
      <c r="AB23" s="128">
        <f>'CUSTOS E DESPESAS'!R55</f>
        <v>-33000</v>
      </c>
      <c r="AC23" s="128">
        <f>'CUSTOS E DESPESAS'!S55</f>
        <v>-33000</v>
      </c>
      <c r="AD23" s="128">
        <f>'CUSTOS E DESPESAS'!T55</f>
        <v>-33000</v>
      </c>
      <c r="AE23" s="128">
        <f>'CUSTOS E DESPESAS'!U55</f>
        <v>-33000</v>
      </c>
      <c r="AF23" s="128">
        <f>'CUSTOS E DESPESAS'!V55</f>
        <v>-33000</v>
      </c>
      <c r="AG23" s="128">
        <f>'CUSTOS E DESPESAS'!W55</f>
        <v>-33000</v>
      </c>
      <c r="AH23" s="128">
        <f>'CUSTOS E DESPESAS'!X55</f>
        <v>-33000</v>
      </c>
      <c r="AI23" s="128">
        <f>'CUSTOS E DESPESAS'!Y55</f>
        <v>-33000</v>
      </c>
      <c r="AJ23" s="128">
        <f>'CUSTOS E DESPESAS'!Z55</f>
        <v>-33000</v>
      </c>
      <c r="AK23" s="128">
        <f>'CUSTOS E DESPESAS'!AA55</f>
        <v>-33000</v>
      </c>
      <c r="AL23" s="128">
        <f>'CUSTOS E DESPESAS'!AB55</f>
        <v>-33000</v>
      </c>
      <c r="AM23" s="128">
        <f>'CUSTOS E DESPESAS'!AC55</f>
        <v>-33000</v>
      </c>
      <c r="AN23" s="128">
        <f>'CUSTOS E DESPESAS'!AD55</f>
        <v>-33000</v>
      </c>
      <c r="AO23" s="128">
        <f>'CUSTOS E DESPESAS'!AE55</f>
        <v>-33000</v>
      </c>
      <c r="AP23" s="128">
        <f>'CUSTOS E DESPESAS'!AF55</f>
        <v>-33000</v>
      </c>
      <c r="AQ23" s="128">
        <f>'CUSTOS E DESPESAS'!AG55</f>
        <v>-33000</v>
      </c>
      <c r="AR23" s="128">
        <f>'CUSTOS E DESPESAS'!AH55</f>
        <v>-33000</v>
      </c>
      <c r="AS23" s="128">
        <f>'CUSTOS E DESPESAS'!AI55</f>
        <v>-33000</v>
      </c>
      <c r="AT23" s="128">
        <f>'CUSTOS E DESPESAS'!AJ55</f>
        <v>-33000</v>
      </c>
      <c r="AU23" s="128">
        <f>'CUSTOS E DESPESAS'!AK55</f>
        <v>-33000</v>
      </c>
      <c r="AV23" s="128">
        <f>'CUSTOS E DESPESAS'!AL55</f>
        <v>-33000</v>
      </c>
      <c r="AW23" s="128">
        <f>'CUSTOS E DESPESAS'!AM55</f>
        <v>-33000</v>
      </c>
      <c r="AX23" s="128">
        <f>'CUSTOS E DESPESAS'!AN55</f>
        <v>-33000</v>
      </c>
      <c r="AY23" s="128">
        <f>'CUSTOS E DESPESAS'!AO55</f>
        <v>-33000</v>
      </c>
      <c r="AZ23" s="128">
        <f>'CUSTOS E DESPESAS'!AP55</f>
        <v>-33000</v>
      </c>
      <c r="BA23" s="128">
        <f>'CUSTOS E DESPESAS'!AQ55</f>
        <v>-33000</v>
      </c>
      <c r="BB23" s="128">
        <f>'CUSTOS E DESPESAS'!AR55</f>
        <v>-33000</v>
      </c>
      <c r="BC23" s="128">
        <f>'CUSTOS E DESPESAS'!AS55</f>
        <v>-33000</v>
      </c>
      <c r="BD23" s="128">
        <f>'CUSTOS E DESPESAS'!AT55</f>
        <v>-33000</v>
      </c>
      <c r="BE23" s="128">
        <f>'CUSTOS E DESPESAS'!AU55</f>
        <v>-33000</v>
      </c>
      <c r="BF23" s="128">
        <f>'CUSTOS E DESPESAS'!AV55</f>
        <v>-33000</v>
      </c>
      <c r="BG23" s="128">
        <f>'CUSTOS E DESPESAS'!AW55</f>
        <v>-33000</v>
      </c>
      <c r="BH23" s="128">
        <f>'CUSTOS E DESPESAS'!AX55</f>
        <v>-33000</v>
      </c>
      <c r="BI23" s="128">
        <f>'CUSTOS E DESPESAS'!AY55</f>
        <v>-33000</v>
      </c>
      <c r="BJ23" s="128">
        <f>'CUSTOS E DESPESAS'!AZ55</f>
        <v>-33000</v>
      </c>
      <c r="BK23" s="128">
        <f>'CUSTOS E DESPESAS'!BA55</f>
        <v>-33000</v>
      </c>
      <c r="BL23" s="128">
        <f>'CUSTOS E DESPESAS'!BB55</f>
        <v>-33000</v>
      </c>
      <c r="BM23" s="128">
        <f>'CUSTOS E DESPESAS'!BC55</f>
        <v>-33000</v>
      </c>
      <c r="BN23" s="128">
        <f>'CUSTOS E DESPESAS'!BD55</f>
        <v>-33000</v>
      </c>
      <c r="BO23" s="128">
        <f>'CUSTOS E DESPESAS'!BE55</f>
        <v>-33000</v>
      </c>
      <c r="BP23" s="128">
        <f>'CUSTOS E DESPESAS'!BF55</f>
        <v>-33000</v>
      </c>
      <c r="BQ23" s="128">
        <f>'CUSTOS E DESPESAS'!BG55</f>
        <v>-33000</v>
      </c>
      <c r="BR23" s="128">
        <f>'CUSTOS E DESPESAS'!BH55</f>
        <v>-33000</v>
      </c>
      <c r="BS23" s="128">
        <f>'CUSTOS E DESPESAS'!BI55</f>
        <v>-33000</v>
      </c>
      <c r="BT23" s="128">
        <f>'CUSTOS E DESPESAS'!BJ55</f>
        <v>-33000</v>
      </c>
      <c r="BU23" s="128">
        <f>'CUSTOS E DESPESAS'!BK55</f>
        <v>-33000</v>
      </c>
      <c r="BV23" s="128">
        <f>'CUSTOS E DESPESAS'!BL55</f>
        <v>-33000</v>
      </c>
      <c r="BW23" s="128">
        <f>'CUSTOS E DESPESAS'!BM55</f>
        <v>-33000</v>
      </c>
      <c r="BX23" s="128">
        <f>'CUSTOS E DESPESAS'!BN55</f>
        <v>-33000</v>
      </c>
      <c r="BY23" s="128">
        <f>'CUSTOS E DESPESAS'!BO55</f>
        <v>-33000</v>
      </c>
      <c r="BZ23" s="128">
        <f>'CUSTOS E DESPESAS'!BP55</f>
        <v>-33000</v>
      </c>
      <c r="CA23" s="128">
        <f>'CUSTOS E DESPESAS'!BQ55</f>
        <v>-33000</v>
      </c>
      <c r="CB23" s="128">
        <f>'CUSTOS E DESPESAS'!BR55</f>
        <v>-33000</v>
      </c>
      <c r="CC23" s="128">
        <f>'CUSTOS E DESPESAS'!BS55</f>
        <v>-33000</v>
      </c>
      <c r="CD23" s="128">
        <f>'CUSTOS E DESPESAS'!BT55</f>
        <v>-33000</v>
      </c>
      <c r="CE23" s="128">
        <f>'CUSTOS E DESPESAS'!BU55</f>
        <v>-33000</v>
      </c>
      <c r="CF23" s="128">
        <f>'CUSTOS E DESPESAS'!BV55</f>
        <v>-33000</v>
      </c>
      <c r="CG23" s="128">
        <f>'CUSTOS E DESPESAS'!BW55</f>
        <v>-33000</v>
      </c>
      <c r="CH23" s="128">
        <f>'CUSTOS E DESPESAS'!BX55</f>
        <v>-33000</v>
      </c>
      <c r="CI23" s="128">
        <f>'CUSTOS E DESPESAS'!BY55</f>
        <v>-33000</v>
      </c>
      <c r="CJ23" s="128">
        <f>'CUSTOS E DESPESAS'!BZ55</f>
        <v>-33000</v>
      </c>
      <c r="CK23" s="128">
        <f>'CUSTOS E DESPESAS'!CA55</f>
        <v>-33000</v>
      </c>
      <c r="CL23" s="128">
        <f>'CUSTOS E DESPESAS'!CB55</f>
        <v>-33000</v>
      </c>
      <c r="CM23" s="128">
        <f>'CUSTOS E DESPESAS'!CC55</f>
        <v>-33000</v>
      </c>
      <c r="CN23" s="128">
        <f>'CUSTOS E DESPESAS'!CD55</f>
        <v>-33000</v>
      </c>
      <c r="CO23" s="128">
        <f>'CUSTOS E DESPESAS'!CE55</f>
        <v>-33000</v>
      </c>
      <c r="CP23" s="128">
        <f>'CUSTOS E DESPESAS'!CF55</f>
        <v>-33000</v>
      </c>
      <c r="CQ23" s="128">
        <f>'CUSTOS E DESPESAS'!CG55</f>
        <v>-33000</v>
      </c>
      <c r="CR23" s="128">
        <f>'CUSTOS E DESPESAS'!CH55</f>
        <v>-33000</v>
      </c>
      <c r="CS23" s="128">
        <f>'CUSTOS E DESPESAS'!CI55</f>
        <v>-33000</v>
      </c>
      <c r="CT23" s="128">
        <f>'CUSTOS E DESPESAS'!CJ55</f>
        <v>-33000</v>
      </c>
      <c r="CU23" s="128">
        <f>'CUSTOS E DESPESAS'!CK55</f>
        <v>-33000</v>
      </c>
      <c r="CV23" s="128">
        <f>'CUSTOS E DESPESAS'!CL55</f>
        <v>-33000</v>
      </c>
      <c r="CW23" s="128">
        <f>'CUSTOS E DESPESAS'!CM55</f>
        <v>-33000</v>
      </c>
      <c r="CX23" s="128">
        <f>'CUSTOS E DESPESAS'!CN55</f>
        <v>-33000</v>
      </c>
      <c r="CY23" s="128">
        <f>'CUSTOS E DESPESAS'!CO55</f>
        <v>-33000</v>
      </c>
      <c r="CZ23" s="128">
        <f>'CUSTOS E DESPESAS'!CP55</f>
        <v>-33000</v>
      </c>
      <c r="DA23" s="128">
        <f>'CUSTOS E DESPESAS'!CQ55</f>
        <v>-33000</v>
      </c>
      <c r="DB23" s="128">
        <f>'CUSTOS E DESPESAS'!CR55</f>
        <v>-33000</v>
      </c>
      <c r="DC23" s="128">
        <f>'CUSTOS E DESPESAS'!CS55</f>
        <v>-33000</v>
      </c>
      <c r="DD23" s="128">
        <f>'CUSTOS E DESPESAS'!CT55</f>
        <v>-33000</v>
      </c>
      <c r="DE23" s="128">
        <f>'CUSTOS E DESPESAS'!CU55</f>
        <v>-33000</v>
      </c>
      <c r="DF23" s="128">
        <f>'CUSTOS E DESPESAS'!CV55</f>
        <v>-33000</v>
      </c>
      <c r="DG23" s="128">
        <f>'CUSTOS E DESPESAS'!CW55</f>
        <v>-33000</v>
      </c>
      <c r="DH23" s="128">
        <f>'CUSTOS E DESPESAS'!CX55</f>
        <v>-33000</v>
      </c>
      <c r="DI23" s="128">
        <f>'CUSTOS E DESPESAS'!CY55</f>
        <v>-33000</v>
      </c>
      <c r="DJ23" s="128">
        <f>'CUSTOS E DESPESAS'!CZ55</f>
        <v>-33000</v>
      </c>
      <c r="DK23" s="128">
        <f>'CUSTOS E DESPESAS'!DA55</f>
        <v>-33000</v>
      </c>
      <c r="DL23" s="128">
        <f>'CUSTOS E DESPESAS'!DB55</f>
        <v>-33000</v>
      </c>
      <c r="DM23" s="128">
        <f>'CUSTOS E DESPESAS'!DC55</f>
        <v>-33000</v>
      </c>
      <c r="DN23" s="128">
        <f>'CUSTOS E DESPESAS'!DD55</f>
        <v>-33000</v>
      </c>
      <c r="DO23" s="128">
        <f>'CUSTOS E DESPESAS'!DE55</f>
        <v>-33000</v>
      </c>
      <c r="DP23" s="128">
        <f>'CUSTOS E DESPESAS'!DF55</f>
        <v>-33000</v>
      </c>
      <c r="DQ23" s="128">
        <f>'CUSTOS E DESPESAS'!DG55</f>
        <v>-33000</v>
      </c>
      <c r="DR23" s="128">
        <f>'CUSTOS E DESPESAS'!DH55</f>
        <v>-33000</v>
      </c>
      <c r="DS23" s="128">
        <f>'CUSTOS E DESPESAS'!DI55</f>
        <v>-33000</v>
      </c>
      <c r="DT23" s="128">
        <f>'CUSTOS E DESPESAS'!DJ55</f>
        <v>-33000</v>
      </c>
      <c r="DU23" s="128">
        <f>'CUSTOS E DESPESAS'!DK55</f>
        <v>-33000</v>
      </c>
      <c r="DV23" s="128">
        <f>'CUSTOS E DESPESAS'!DL55</f>
        <v>-33000</v>
      </c>
      <c r="DW23" s="128">
        <f>'CUSTOS E DESPESAS'!DM55</f>
        <v>-33000</v>
      </c>
      <c r="DX23" s="128">
        <f>'CUSTOS E DESPESAS'!DN55</f>
        <v>-33000</v>
      </c>
      <c r="DY23" s="128">
        <f>'CUSTOS E DESPESAS'!DO55</f>
        <v>-33000</v>
      </c>
      <c r="DZ23" s="128">
        <f>'CUSTOS E DESPESAS'!DP55</f>
        <v>-33000</v>
      </c>
      <c r="EA23" s="128">
        <f>'CUSTOS E DESPESAS'!DQ55</f>
        <v>-33000</v>
      </c>
      <c r="EB23" s="128">
        <f>'CUSTOS E DESPESAS'!DR55</f>
        <v>-33000</v>
      </c>
      <c r="EC23" s="128">
        <f>'CUSTOS E DESPESAS'!DS55</f>
        <v>-33000</v>
      </c>
      <c r="ED23" s="128">
        <f>'CUSTOS E DESPESAS'!DT55</f>
        <v>-33000</v>
      </c>
      <c r="EE23" s="128">
        <f>'CUSTOS E DESPESAS'!DU55</f>
        <v>-33000</v>
      </c>
      <c r="EF23" s="128">
        <f>'CUSTOS E DESPESAS'!DV55</f>
        <v>-33000</v>
      </c>
    </row>
    <row r="24" spans="1:136" s="8" customFormat="1" ht="20.100000000000001" customHeight="1" outlineLevel="2" x14ac:dyDescent="0.25">
      <c r="A24" s="15" t="s">
        <v>79</v>
      </c>
      <c r="B24" s="15"/>
      <c r="C24" s="15"/>
      <c r="D24" s="118">
        <f t="shared" si="26"/>
        <v>-22208999.999999993</v>
      </c>
      <c r="E24" s="118">
        <f t="shared" si="30"/>
        <v>-1986850</v>
      </c>
      <c r="F24" s="118">
        <f t="shared" si="30"/>
        <v>-2451599.9999999995</v>
      </c>
      <c r="G24" s="118">
        <f t="shared" si="30"/>
        <v>-2451599.9999999995</v>
      </c>
      <c r="H24" s="118">
        <f t="shared" si="30"/>
        <v>-2451599.9999999995</v>
      </c>
      <c r="I24" s="118">
        <f t="shared" si="30"/>
        <v>-2451599.9999999995</v>
      </c>
      <c r="J24" s="118">
        <f t="shared" si="30"/>
        <v>-2060889.4152987753</v>
      </c>
      <c r="K24" s="118">
        <f t="shared" si="30"/>
        <v>-2088715.1461753051</v>
      </c>
      <c r="L24" s="118">
        <f t="shared" si="30"/>
        <v>-2088715.1461753051</v>
      </c>
      <c r="M24" s="118">
        <f t="shared" si="30"/>
        <v>-2088715.1461753051</v>
      </c>
      <c r="N24" s="118">
        <f t="shared" si="30"/>
        <v>-2088715.1461753033</v>
      </c>
      <c r="O24" s="118"/>
      <c r="P24" s="123"/>
      <c r="Q24" s="118">
        <f>'AMORTIZAÇÃO A REALIAZR'!G12</f>
        <v>-47716.666666666664</v>
      </c>
      <c r="R24" s="118">
        <f>'AMORTIZAÇÃO A REALIAZR'!H12</f>
        <v>-81033.333333333328</v>
      </c>
      <c r="S24" s="118">
        <f>'AMORTIZAÇÃO A REALIAZR'!I12</f>
        <v>-111850</v>
      </c>
      <c r="T24" s="118">
        <f>'AMORTIZAÇÃO A REALIAZR'!J12</f>
        <v>-142666.66666666666</v>
      </c>
      <c r="U24" s="118">
        <f>'AMORTIZAÇÃO A REALIAZR'!K12</f>
        <v>-173483.33333333331</v>
      </c>
      <c r="V24" s="118">
        <f>'AMORTIZAÇÃO A REALIAZR'!L12</f>
        <v>-204299.99999999997</v>
      </c>
      <c r="W24" s="118">
        <f>'AMORTIZAÇÃO A REALIAZR'!M12</f>
        <v>-204299.99999999997</v>
      </c>
      <c r="X24" s="118">
        <f>'AMORTIZAÇÃO A REALIAZR'!N12</f>
        <v>-204299.99999999997</v>
      </c>
      <c r="Y24" s="118">
        <f>'AMORTIZAÇÃO A REALIAZR'!O12</f>
        <v>-204299.99999999997</v>
      </c>
      <c r="Z24" s="118">
        <f>'AMORTIZAÇÃO A REALIAZR'!P12</f>
        <v>-204299.99999999997</v>
      </c>
      <c r="AA24" s="118">
        <f>'AMORTIZAÇÃO A REALIAZR'!Q12</f>
        <v>-204299.99999999997</v>
      </c>
      <c r="AB24" s="118">
        <f>'AMORTIZAÇÃO A REALIAZR'!R12</f>
        <v>-204299.99999999997</v>
      </c>
      <c r="AC24" s="118">
        <f>'AMORTIZAÇÃO A REALIAZR'!S12</f>
        <v>-204299.99999999997</v>
      </c>
      <c r="AD24" s="118">
        <f>'AMORTIZAÇÃO A REALIAZR'!T12</f>
        <v>-204299.99999999997</v>
      </c>
      <c r="AE24" s="118">
        <f>'AMORTIZAÇÃO A REALIAZR'!U12</f>
        <v>-204299.99999999997</v>
      </c>
      <c r="AF24" s="118">
        <f>'AMORTIZAÇÃO A REALIAZR'!V12</f>
        <v>-204299.99999999997</v>
      </c>
      <c r="AG24" s="118">
        <f>'AMORTIZAÇÃO A REALIAZR'!W12</f>
        <v>-204299.99999999997</v>
      </c>
      <c r="AH24" s="118">
        <f>'AMORTIZAÇÃO A REALIAZR'!X12</f>
        <v>-204299.99999999997</v>
      </c>
      <c r="AI24" s="118">
        <f>'AMORTIZAÇÃO A REALIAZR'!Y12</f>
        <v>-204299.99999999997</v>
      </c>
      <c r="AJ24" s="118">
        <f>'AMORTIZAÇÃO A REALIAZR'!Z12</f>
        <v>-204299.99999999997</v>
      </c>
      <c r="AK24" s="118">
        <f>'AMORTIZAÇÃO A REALIAZR'!AA12</f>
        <v>-204299.99999999997</v>
      </c>
      <c r="AL24" s="118">
        <f>'AMORTIZAÇÃO A REALIAZR'!AB12</f>
        <v>-204299.99999999997</v>
      </c>
      <c r="AM24" s="118">
        <f>'AMORTIZAÇÃO A REALIAZR'!AC12</f>
        <v>-204299.99999999997</v>
      </c>
      <c r="AN24" s="118">
        <f>'AMORTIZAÇÃO A REALIAZR'!AD12</f>
        <v>-204299.99999999997</v>
      </c>
      <c r="AO24" s="118">
        <f>'AMORTIZAÇÃO A REALIAZR'!AE12</f>
        <v>-204299.99999999997</v>
      </c>
      <c r="AP24" s="118">
        <f>'AMORTIZAÇÃO A REALIAZR'!AF12</f>
        <v>-204299.99999999997</v>
      </c>
      <c r="AQ24" s="118">
        <f>'AMORTIZAÇÃO A REALIAZR'!AG12</f>
        <v>-204299.99999999997</v>
      </c>
      <c r="AR24" s="118">
        <f>'AMORTIZAÇÃO A REALIAZR'!AH12</f>
        <v>-204299.99999999997</v>
      </c>
      <c r="AS24" s="118">
        <f>'AMORTIZAÇÃO A REALIAZR'!AI12</f>
        <v>-204299.99999999997</v>
      </c>
      <c r="AT24" s="118">
        <f>'AMORTIZAÇÃO A REALIAZR'!AJ12</f>
        <v>-204299.99999999997</v>
      </c>
      <c r="AU24" s="118">
        <f>'AMORTIZAÇÃO A REALIAZR'!AK12</f>
        <v>-204299.99999999997</v>
      </c>
      <c r="AV24" s="118">
        <f>'AMORTIZAÇÃO A REALIAZR'!AL12</f>
        <v>-204299.99999999997</v>
      </c>
      <c r="AW24" s="118">
        <f>'AMORTIZAÇÃO A REALIAZR'!AM12</f>
        <v>-204299.99999999997</v>
      </c>
      <c r="AX24" s="118">
        <f>'AMORTIZAÇÃO A REALIAZR'!AN12</f>
        <v>-204299.99999999997</v>
      </c>
      <c r="AY24" s="118">
        <f>'AMORTIZAÇÃO A REALIAZR'!AO12</f>
        <v>-204299.99999999997</v>
      </c>
      <c r="AZ24" s="118">
        <f>'AMORTIZAÇÃO A REALIAZR'!AP12</f>
        <v>-204299.99999999997</v>
      </c>
      <c r="BA24" s="118">
        <f>'AMORTIZAÇÃO A REALIAZR'!AQ12</f>
        <v>-204299.99999999997</v>
      </c>
      <c r="BB24" s="118">
        <f>'AMORTIZAÇÃO A REALIAZR'!AR12</f>
        <v>-204299.99999999997</v>
      </c>
      <c r="BC24" s="118">
        <f>'AMORTIZAÇÃO A REALIAZR'!AS12</f>
        <v>-204299.99999999997</v>
      </c>
      <c r="BD24" s="118">
        <f>'AMORTIZAÇÃO A REALIAZR'!AT12</f>
        <v>-204299.99999999997</v>
      </c>
      <c r="BE24" s="118">
        <f>'AMORTIZAÇÃO A REALIAZR'!AU12</f>
        <v>-204299.99999999997</v>
      </c>
      <c r="BF24" s="118">
        <f>'AMORTIZAÇÃO A REALIAZR'!AV12</f>
        <v>-204299.99999999997</v>
      </c>
      <c r="BG24" s="118">
        <f>'AMORTIZAÇÃO A REALIAZR'!AW12</f>
        <v>-204299.99999999997</v>
      </c>
      <c r="BH24" s="118">
        <f>'AMORTIZAÇÃO A REALIAZR'!AX12</f>
        <v>-204299.99999999997</v>
      </c>
      <c r="BI24" s="118">
        <f>'AMORTIZAÇÃO A REALIAZR'!AY12</f>
        <v>-204299.99999999997</v>
      </c>
      <c r="BJ24" s="118">
        <f>'AMORTIZAÇÃO A REALIAZR'!AZ12</f>
        <v>-204299.99999999997</v>
      </c>
      <c r="BK24" s="118">
        <f>'AMORTIZAÇÃO A REALIAZR'!BA12</f>
        <v>-204299.99999999997</v>
      </c>
      <c r="BL24" s="118">
        <f>'AMORTIZAÇÃO A REALIAZR'!BB12</f>
        <v>-204299.99999999997</v>
      </c>
      <c r="BM24" s="118">
        <f>'AMORTIZAÇÃO A REALIAZR'!BC12</f>
        <v>-204299.99999999997</v>
      </c>
      <c r="BN24" s="118">
        <f>'AMORTIZAÇÃO A REALIAZR'!BD12</f>
        <v>-204299.99999999997</v>
      </c>
      <c r="BO24" s="118">
        <f>'AMORTIZAÇÃO A REALIAZR'!BE12</f>
        <v>-204299.99999999997</v>
      </c>
      <c r="BP24" s="118">
        <f>'AMORTIZAÇÃO A REALIAZR'!BF12</f>
        <v>-204299.99999999997</v>
      </c>
      <c r="BQ24" s="118">
        <f>'AMORTIZAÇÃO A REALIAZR'!BG12</f>
        <v>-204299.99999999997</v>
      </c>
      <c r="BR24" s="118">
        <f>'AMORTIZAÇÃO A REALIAZR'!BH12</f>
        <v>-204299.99999999997</v>
      </c>
      <c r="BS24" s="118">
        <f>'AMORTIZAÇÃO A REALIAZR'!BI12</f>
        <v>-204299.99999999997</v>
      </c>
      <c r="BT24" s="118">
        <f>'AMORTIZAÇÃO A REALIAZR'!BJ12</f>
        <v>-204299.99999999997</v>
      </c>
      <c r="BU24" s="118">
        <f>'AMORTIZAÇÃO A REALIAZR'!BK12</f>
        <v>-204299.99999999997</v>
      </c>
      <c r="BV24" s="118">
        <f>'AMORTIZAÇÃO A REALIAZR'!BL12</f>
        <v>-204299.99999999997</v>
      </c>
      <c r="BW24" s="118">
        <f>'AMORTIZAÇÃO A REALIAZR'!BM12</f>
        <v>-204299.99999999997</v>
      </c>
      <c r="BX24" s="118">
        <f>'AMORTIZAÇÃO A REALIAZR'!BN12</f>
        <v>-204299.99999999997</v>
      </c>
      <c r="BY24" s="118">
        <f>'AMORTIZAÇÃO A REALIAZR'!BO12</f>
        <v>-168349.99999999985</v>
      </c>
      <c r="BZ24" s="118">
        <f>'AMORTIZAÇÃO A REALIAZR'!BP12</f>
        <v>-166372.31638417949</v>
      </c>
      <c r="CA24" s="118">
        <f>'AMORTIZAÇÃO A REALIAZR'!BQ12</f>
        <v>-167434.96006234043</v>
      </c>
      <c r="CB24" s="118">
        <f>'AMORTIZAÇÃO A REALIAZR'!BR12</f>
        <v>-169056.8898869018</v>
      </c>
      <c r="CC24" s="118">
        <f>'AMORTIZAÇÃO A REALIAZR'!BS12</f>
        <v>-171258.08036309225</v>
      </c>
      <c r="CD24" s="118">
        <f>'AMORTIZAÇÃO A REALIAZR'!BT12</f>
        <v>-174059.59551460872</v>
      </c>
      <c r="CE24" s="118">
        <f>'AMORTIZAÇÃO A REALIAZR'!BU12</f>
        <v>-174059.59551460872</v>
      </c>
      <c r="CF24" s="118">
        <f>'AMORTIZAÇÃO A REALIAZR'!BV12</f>
        <v>-174059.59551460872</v>
      </c>
      <c r="CG24" s="118">
        <f>'AMORTIZAÇÃO A REALIAZR'!BW12</f>
        <v>-174059.59551460872</v>
      </c>
      <c r="CH24" s="118">
        <f>'AMORTIZAÇÃO A REALIAZR'!BX12</f>
        <v>-174059.59551460872</v>
      </c>
      <c r="CI24" s="118">
        <f>'AMORTIZAÇÃO A REALIAZR'!BY12</f>
        <v>-174059.59551460872</v>
      </c>
      <c r="CJ24" s="118">
        <f>'AMORTIZAÇÃO A REALIAZR'!BZ12</f>
        <v>-174059.59551460872</v>
      </c>
      <c r="CK24" s="118">
        <f>'AMORTIZAÇÃO A REALIAZR'!CA12</f>
        <v>-174059.59551460872</v>
      </c>
      <c r="CL24" s="118">
        <f>'AMORTIZAÇÃO A REALIAZR'!CB12</f>
        <v>-174059.59551460872</v>
      </c>
      <c r="CM24" s="118">
        <f>'AMORTIZAÇÃO A REALIAZR'!CC12</f>
        <v>-174059.59551460872</v>
      </c>
      <c r="CN24" s="118">
        <f>'AMORTIZAÇÃO A REALIAZR'!CD12</f>
        <v>-174059.59551460872</v>
      </c>
      <c r="CO24" s="118">
        <f>'AMORTIZAÇÃO A REALIAZR'!CE12</f>
        <v>-174059.59551460872</v>
      </c>
      <c r="CP24" s="118">
        <f>'AMORTIZAÇÃO A REALIAZR'!CF12</f>
        <v>-174059.59551460872</v>
      </c>
      <c r="CQ24" s="118">
        <f>'AMORTIZAÇÃO A REALIAZR'!CG12</f>
        <v>-174059.59551460872</v>
      </c>
      <c r="CR24" s="118">
        <f>'AMORTIZAÇÃO A REALIAZR'!CH12</f>
        <v>-174059.59551460872</v>
      </c>
      <c r="CS24" s="118">
        <f>'AMORTIZAÇÃO A REALIAZR'!CI12</f>
        <v>-174059.59551460872</v>
      </c>
      <c r="CT24" s="118">
        <f>'AMORTIZAÇÃO A REALIAZR'!CJ12</f>
        <v>-174059.59551460872</v>
      </c>
      <c r="CU24" s="118">
        <f>'AMORTIZAÇÃO A REALIAZR'!CK12</f>
        <v>-174059.59551460872</v>
      </c>
      <c r="CV24" s="118">
        <f>'AMORTIZAÇÃO A REALIAZR'!CL12</f>
        <v>-174059.59551460872</v>
      </c>
      <c r="CW24" s="118">
        <f>'AMORTIZAÇÃO A REALIAZR'!CM12</f>
        <v>-174059.59551460872</v>
      </c>
      <c r="CX24" s="118">
        <f>'AMORTIZAÇÃO A REALIAZR'!CN12</f>
        <v>-174059.59551460872</v>
      </c>
      <c r="CY24" s="118">
        <f>'AMORTIZAÇÃO A REALIAZR'!CO12</f>
        <v>-174059.59551460872</v>
      </c>
      <c r="CZ24" s="118">
        <f>'AMORTIZAÇÃO A REALIAZR'!CP12</f>
        <v>-174059.59551460872</v>
      </c>
      <c r="DA24" s="118">
        <f>'AMORTIZAÇÃO A REALIAZR'!CQ12</f>
        <v>-174059.59551460872</v>
      </c>
      <c r="DB24" s="118">
        <f>'AMORTIZAÇÃO A REALIAZR'!CR12</f>
        <v>-174059.59551460872</v>
      </c>
      <c r="DC24" s="118">
        <f>'AMORTIZAÇÃO A REALIAZR'!CS12</f>
        <v>-174059.59551460872</v>
      </c>
      <c r="DD24" s="118">
        <f>'AMORTIZAÇÃO A REALIAZR'!CT12</f>
        <v>-174059.59551460872</v>
      </c>
      <c r="DE24" s="118">
        <f>'AMORTIZAÇÃO A REALIAZR'!CU12</f>
        <v>-174059.59551460872</v>
      </c>
      <c r="DF24" s="118">
        <f>'AMORTIZAÇÃO A REALIAZR'!CV12</f>
        <v>-174059.59551460872</v>
      </c>
      <c r="DG24" s="118">
        <f>'AMORTIZAÇÃO A REALIAZR'!CW12</f>
        <v>-174059.59551460872</v>
      </c>
      <c r="DH24" s="118">
        <f>'AMORTIZAÇÃO A REALIAZR'!CX12</f>
        <v>-174059.59551460872</v>
      </c>
      <c r="DI24" s="118">
        <f>'AMORTIZAÇÃO A REALIAZR'!CY12</f>
        <v>-174059.59551460872</v>
      </c>
      <c r="DJ24" s="118">
        <f>'AMORTIZAÇÃO A REALIAZR'!CZ12</f>
        <v>-174059.59551460872</v>
      </c>
      <c r="DK24" s="118">
        <f>'AMORTIZAÇÃO A REALIAZR'!DA12</f>
        <v>-174059.59551460872</v>
      </c>
      <c r="DL24" s="118">
        <f>'AMORTIZAÇÃO A REALIAZR'!DB12</f>
        <v>-174059.59551460872</v>
      </c>
      <c r="DM24" s="118">
        <f>'AMORTIZAÇÃO A REALIAZR'!DC12</f>
        <v>-174059.59551460872</v>
      </c>
      <c r="DN24" s="118">
        <f>'AMORTIZAÇÃO A REALIAZR'!DD12</f>
        <v>-174059.59551460872</v>
      </c>
      <c r="DO24" s="118">
        <f>'AMORTIZAÇÃO A REALIAZR'!DE12</f>
        <v>-174059.59551460872</v>
      </c>
      <c r="DP24" s="118">
        <f>'AMORTIZAÇÃO A REALIAZR'!DF12</f>
        <v>-174059.59551460872</v>
      </c>
      <c r="DQ24" s="118">
        <f>'AMORTIZAÇÃO A REALIAZR'!DG12</f>
        <v>-174059.59551460872</v>
      </c>
      <c r="DR24" s="118">
        <f>'AMORTIZAÇÃO A REALIAZR'!DH12</f>
        <v>-174059.59551460872</v>
      </c>
      <c r="DS24" s="118">
        <f>'AMORTIZAÇÃO A REALIAZR'!DI12</f>
        <v>-174059.59551460872</v>
      </c>
      <c r="DT24" s="118">
        <f>'AMORTIZAÇÃO A REALIAZR'!DJ12</f>
        <v>-174059.59551460872</v>
      </c>
      <c r="DU24" s="118">
        <f>'AMORTIZAÇÃO A REALIAZR'!DK12</f>
        <v>-174059.59551460872</v>
      </c>
      <c r="DV24" s="118">
        <f>'AMORTIZAÇÃO A REALIAZR'!DL12</f>
        <v>-174059.59551460872</v>
      </c>
      <c r="DW24" s="118">
        <f>'AMORTIZAÇÃO A REALIAZR'!DM12</f>
        <v>-174059.59551460872</v>
      </c>
      <c r="DX24" s="118">
        <f>'AMORTIZAÇÃO A REALIAZR'!DN12</f>
        <v>-174059.59551460872</v>
      </c>
      <c r="DY24" s="118">
        <f>'AMORTIZAÇÃO A REALIAZR'!DO12</f>
        <v>-174059.59551460872</v>
      </c>
      <c r="DZ24" s="118">
        <f>'AMORTIZAÇÃO A REALIAZR'!DP12</f>
        <v>-174059.59551460872</v>
      </c>
      <c r="EA24" s="118">
        <f>'AMORTIZAÇÃO A REALIAZR'!DQ12</f>
        <v>-174059.59551460872</v>
      </c>
      <c r="EB24" s="118">
        <f>'AMORTIZAÇÃO A REALIAZR'!DR12</f>
        <v>-174059.59551460872</v>
      </c>
      <c r="EC24" s="118">
        <f>'AMORTIZAÇÃO A REALIAZR'!DS12</f>
        <v>-174059.59551460872</v>
      </c>
      <c r="ED24" s="118">
        <f>'AMORTIZAÇÃO A REALIAZR'!DT12</f>
        <v>-174059.59551460872</v>
      </c>
      <c r="EE24" s="118">
        <f>'AMORTIZAÇÃO A REALIAZR'!DU12</f>
        <v>-174059.59551460872</v>
      </c>
      <c r="EF24" s="118">
        <f>'AMORTIZAÇÃO A REALIAZR'!DV12</f>
        <v>-174059.59551460698</v>
      </c>
    </row>
    <row r="25" spans="1:136" s="8" customFormat="1" ht="20.100000000000001" customHeight="1" outlineLevel="2" x14ac:dyDescent="0.25">
      <c r="A25" s="15" t="s">
        <v>75</v>
      </c>
      <c r="B25" s="15"/>
      <c r="C25" s="15"/>
      <c r="D25" s="118">
        <f t="shared" si="26"/>
        <v>5407642.4999999991</v>
      </c>
      <c r="E25" s="118">
        <f t="shared" si="30"/>
        <v>519114.625</v>
      </c>
      <c r="F25" s="118">
        <f t="shared" si="30"/>
        <v>562104</v>
      </c>
      <c r="G25" s="118">
        <f t="shared" si="30"/>
        <v>562104</v>
      </c>
      <c r="H25" s="118">
        <f t="shared" si="30"/>
        <v>562104</v>
      </c>
      <c r="I25" s="118">
        <f t="shared" si="30"/>
        <v>562104</v>
      </c>
      <c r="J25" s="118">
        <f t="shared" si="30"/>
        <v>525963.27091513667</v>
      </c>
      <c r="K25" s="118">
        <f t="shared" si="30"/>
        <v>528537.15102121572</v>
      </c>
      <c r="L25" s="118">
        <f t="shared" si="30"/>
        <v>528537.15102121572</v>
      </c>
      <c r="M25" s="118">
        <f t="shared" si="30"/>
        <v>528537.15102121572</v>
      </c>
      <c r="N25" s="118">
        <f t="shared" si="30"/>
        <v>528537.15102121548</v>
      </c>
      <c r="O25" s="118"/>
      <c r="P25" s="123"/>
      <c r="Q25" s="118">
        <f>-(Q23+Q22+Q21+Q24)*9.25%</f>
        <v>32358.041666666668</v>
      </c>
      <c r="R25" s="118">
        <f t="shared" ref="R25:CC25" si="31">-(R23+R22+R21+R24)*9.25%</f>
        <v>35439.833333333328</v>
      </c>
      <c r="S25" s="118">
        <f t="shared" si="31"/>
        <v>38290.375</v>
      </c>
      <c r="T25" s="118">
        <f t="shared" si="31"/>
        <v>41140.916666666664</v>
      </c>
      <c r="U25" s="118">
        <f t="shared" si="31"/>
        <v>43991.458333333328</v>
      </c>
      <c r="V25" s="118">
        <f t="shared" si="31"/>
        <v>46842</v>
      </c>
      <c r="W25" s="118">
        <f t="shared" si="31"/>
        <v>46842</v>
      </c>
      <c r="X25" s="118">
        <f t="shared" si="31"/>
        <v>46842</v>
      </c>
      <c r="Y25" s="118">
        <f t="shared" si="31"/>
        <v>46842</v>
      </c>
      <c r="Z25" s="118">
        <f t="shared" si="31"/>
        <v>46842</v>
      </c>
      <c r="AA25" s="118">
        <f t="shared" si="31"/>
        <v>46842</v>
      </c>
      <c r="AB25" s="118">
        <f t="shared" si="31"/>
        <v>46842</v>
      </c>
      <c r="AC25" s="118">
        <f t="shared" si="31"/>
        <v>46842</v>
      </c>
      <c r="AD25" s="118">
        <f t="shared" si="31"/>
        <v>46842</v>
      </c>
      <c r="AE25" s="118">
        <f t="shared" si="31"/>
        <v>46842</v>
      </c>
      <c r="AF25" s="118">
        <f t="shared" si="31"/>
        <v>46842</v>
      </c>
      <c r="AG25" s="118">
        <f t="shared" si="31"/>
        <v>46842</v>
      </c>
      <c r="AH25" s="118">
        <f t="shared" si="31"/>
        <v>46842</v>
      </c>
      <c r="AI25" s="118">
        <f t="shared" si="31"/>
        <v>46842</v>
      </c>
      <c r="AJ25" s="118">
        <f t="shared" si="31"/>
        <v>46842</v>
      </c>
      <c r="AK25" s="118">
        <f t="shared" si="31"/>
        <v>46842</v>
      </c>
      <c r="AL25" s="118">
        <f t="shared" si="31"/>
        <v>46842</v>
      </c>
      <c r="AM25" s="118">
        <f t="shared" si="31"/>
        <v>46842</v>
      </c>
      <c r="AN25" s="118">
        <f t="shared" si="31"/>
        <v>46842</v>
      </c>
      <c r="AO25" s="118">
        <f t="shared" si="31"/>
        <v>46842</v>
      </c>
      <c r="AP25" s="118">
        <f t="shared" si="31"/>
        <v>46842</v>
      </c>
      <c r="AQ25" s="118">
        <f t="shared" si="31"/>
        <v>46842</v>
      </c>
      <c r="AR25" s="118">
        <f t="shared" si="31"/>
        <v>46842</v>
      </c>
      <c r="AS25" s="118">
        <f t="shared" si="31"/>
        <v>46842</v>
      </c>
      <c r="AT25" s="118">
        <f t="shared" si="31"/>
        <v>46842</v>
      </c>
      <c r="AU25" s="118">
        <f t="shared" si="31"/>
        <v>46842</v>
      </c>
      <c r="AV25" s="118">
        <f t="shared" si="31"/>
        <v>46842</v>
      </c>
      <c r="AW25" s="118">
        <f t="shared" si="31"/>
        <v>46842</v>
      </c>
      <c r="AX25" s="118">
        <f t="shared" si="31"/>
        <v>46842</v>
      </c>
      <c r="AY25" s="118">
        <f t="shared" si="31"/>
        <v>46842</v>
      </c>
      <c r="AZ25" s="118">
        <f t="shared" si="31"/>
        <v>46842</v>
      </c>
      <c r="BA25" s="118">
        <f t="shared" si="31"/>
        <v>46842</v>
      </c>
      <c r="BB25" s="118">
        <f t="shared" si="31"/>
        <v>46842</v>
      </c>
      <c r="BC25" s="118">
        <f t="shared" si="31"/>
        <v>46842</v>
      </c>
      <c r="BD25" s="118">
        <f t="shared" si="31"/>
        <v>46842</v>
      </c>
      <c r="BE25" s="118">
        <f t="shared" si="31"/>
        <v>46842</v>
      </c>
      <c r="BF25" s="118">
        <f t="shared" si="31"/>
        <v>46842</v>
      </c>
      <c r="BG25" s="118">
        <f t="shared" si="31"/>
        <v>46842</v>
      </c>
      <c r="BH25" s="118">
        <f t="shared" si="31"/>
        <v>46842</v>
      </c>
      <c r="BI25" s="118">
        <f t="shared" si="31"/>
        <v>46842</v>
      </c>
      <c r="BJ25" s="118">
        <f t="shared" si="31"/>
        <v>46842</v>
      </c>
      <c r="BK25" s="118">
        <f t="shared" si="31"/>
        <v>46842</v>
      </c>
      <c r="BL25" s="118">
        <f t="shared" si="31"/>
        <v>46842</v>
      </c>
      <c r="BM25" s="118">
        <f t="shared" si="31"/>
        <v>46842</v>
      </c>
      <c r="BN25" s="118">
        <f t="shared" si="31"/>
        <v>46842</v>
      </c>
      <c r="BO25" s="118">
        <f t="shared" si="31"/>
        <v>46842</v>
      </c>
      <c r="BP25" s="118">
        <f t="shared" si="31"/>
        <v>46842</v>
      </c>
      <c r="BQ25" s="118">
        <f t="shared" si="31"/>
        <v>46842</v>
      </c>
      <c r="BR25" s="118">
        <f t="shared" si="31"/>
        <v>46842</v>
      </c>
      <c r="BS25" s="118">
        <f t="shared" si="31"/>
        <v>46842</v>
      </c>
      <c r="BT25" s="118">
        <f t="shared" si="31"/>
        <v>46842</v>
      </c>
      <c r="BU25" s="118">
        <f t="shared" si="31"/>
        <v>46842</v>
      </c>
      <c r="BV25" s="118">
        <f t="shared" si="31"/>
        <v>46842</v>
      </c>
      <c r="BW25" s="118">
        <f t="shared" si="31"/>
        <v>46842</v>
      </c>
      <c r="BX25" s="118">
        <f t="shared" si="31"/>
        <v>46842</v>
      </c>
      <c r="BY25" s="118">
        <f t="shared" si="31"/>
        <v>43516.624999999985</v>
      </c>
      <c r="BZ25" s="118">
        <f t="shared" si="31"/>
        <v>43333.689265536603</v>
      </c>
      <c r="CA25" s="118">
        <f t="shared" si="31"/>
        <v>43431.983805766489</v>
      </c>
      <c r="CB25" s="118">
        <f t="shared" si="31"/>
        <v>43582.01231453842</v>
      </c>
      <c r="CC25" s="118">
        <f t="shared" si="31"/>
        <v>43785.622433586032</v>
      </c>
      <c r="CD25" s="118">
        <f t="shared" ref="CD25:EF25" si="32">-(CD23+CD22+CD21+CD24)*9.25%</f>
        <v>44044.762585101307</v>
      </c>
      <c r="CE25" s="118">
        <f t="shared" si="32"/>
        <v>44044.762585101307</v>
      </c>
      <c r="CF25" s="118">
        <f t="shared" si="32"/>
        <v>44044.762585101307</v>
      </c>
      <c r="CG25" s="118">
        <f t="shared" si="32"/>
        <v>44044.762585101307</v>
      </c>
      <c r="CH25" s="118">
        <f t="shared" si="32"/>
        <v>44044.762585101307</v>
      </c>
      <c r="CI25" s="118">
        <f t="shared" si="32"/>
        <v>44044.762585101307</v>
      </c>
      <c r="CJ25" s="118">
        <f t="shared" si="32"/>
        <v>44044.762585101307</v>
      </c>
      <c r="CK25" s="118">
        <f t="shared" si="32"/>
        <v>44044.762585101307</v>
      </c>
      <c r="CL25" s="118">
        <f t="shared" si="32"/>
        <v>44044.762585101307</v>
      </c>
      <c r="CM25" s="118">
        <f t="shared" si="32"/>
        <v>44044.762585101307</v>
      </c>
      <c r="CN25" s="118">
        <f t="shared" si="32"/>
        <v>44044.762585101307</v>
      </c>
      <c r="CO25" s="118">
        <f t="shared" si="32"/>
        <v>44044.762585101307</v>
      </c>
      <c r="CP25" s="118">
        <f t="shared" si="32"/>
        <v>44044.762585101307</v>
      </c>
      <c r="CQ25" s="118">
        <f t="shared" si="32"/>
        <v>44044.762585101307</v>
      </c>
      <c r="CR25" s="118">
        <f t="shared" si="32"/>
        <v>44044.762585101307</v>
      </c>
      <c r="CS25" s="118">
        <f t="shared" si="32"/>
        <v>44044.762585101307</v>
      </c>
      <c r="CT25" s="118">
        <f t="shared" si="32"/>
        <v>44044.762585101307</v>
      </c>
      <c r="CU25" s="118">
        <f t="shared" si="32"/>
        <v>44044.762585101307</v>
      </c>
      <c r="CV25" s="118">
        <f t="shared" si="32"/>
        <v>44044.762585101307</v>
      </c>
      <c r="CW25" s="118">
        <f t="shared" si="32"/>
        <v>44044.762585101307</v>
      </c>
      <c r="CX25" s="118">
        <f t="shared" si="32"/>
        <v>44044.762585101307</v>
      </c>
      <c r="CY25" s="118">
        <f t="shared" si="32"/>
        <v>44044.762585101307</v>
      </c>
      <c r="CZ25" s="118">
        <f t="shared" si="32"/>
        <v>44044.762585101307</v>
      </c>
      <c r="DA25" s="118">
        <f t="shared" si="32"/>
        <v>44044.762585101307</v>
      </c>
      <c r="DB25" s="118">
        <f t="shared" si="32"/>
        <v>44044.762585101307</v>
      </c>
      <c r="DC25" s="118">
        <f t="shared" si="32"/>
        <v>44044.762585101307</v>
      </c>
      <c r="DD25" s="118">
        <f t="shared" si="32"/>
        <v>44044.762585101307</v>
      </c>
      <c r="DE25" s="118">
        <f t="shared" si="32"/>
        <v>44044.762585101307</v>
      </c>
      <c r="DF25" s="118">
        <f t="shared" si="32"/>
        <v>44044.762585101307</v>
      </c>
      <c r="DG25" s="118">
        <f t="shared" si="32"/>
        <v>44044.762585101307</v>
      </c>
      <c r="DH25" s="118">
        <f t="shared" si="32"/>
        <v>44044.762585101307</v>
      </c>
      <c r="DI25" s="118">
        <f t="shared" si="32"/>
        <v>44044.762585101307</v>
      </c>
      <c r="DJ25" s="118">
        <f t="shared" si="32"/>
        <v>44044.762585101307</v>
      </c>
      <c r="DK25" s="118">
        <f t="shared" si="32"/>
        <v>44044.762585101307</v>
      </c>
      <c r="DL25" s="118">
        <f t="shared" si="32"/>
        <v>44044.762585101307</v>
      </c>
      <c r="DM25" s="118">
        <f t="shared" si="32"/>
        <v>44044.762585101307</v>
      </c>
      <c r="DN25" s="118">
        <f t="shared" si="32"/>
        <v>44044.762585101307</v>
      </c>
      <c r="DO25" s="118">
        <f t="shared" si="32"/>
        <v>44044.762585101307</v>
      </c>
      <c r="DP25" s="118">
        <f t="shared" si="32"/>
        <v>44044.762585101307</v>
      </c>
      <c r="DQ25" s="118">
        <f t="shared" si="32"/>
        <v>44044.762585101307</v>
      </c>
      <c r="DR25" s="118">
        <f t="shared" si="32"/>
        <v>44044.762585101307</v>
      </c>
      <c r="DS25" s="118">
        <f t="shared" si="32"/>
        <v>44044.762585101307</v>
      </c>
      <c r="DT25" s="118">
        <f t="shared" si="32"/>
        <v>44044.762585101307</v>
      </c>
      <c r="DU25" s="118">
        <f t="shared" si="32"/>
        <v>44044.762585101307</v>
      </c>
      <c r="DV25" s="118">
        <f t="shared" si="32"/>
        <v>44044.762585101307</v>
      </c>
      <c r="DW25" s="118">
        <f t="shared" si="32"/>
        <v>44044.762585101307</v>
      </c>
      <c r="DX25" s="118">
        <f t="shared" si="32"/>
        <v>44044.762585101307</v>
      </c>
      <c r="DY25" s="118">
        <f t="shared" si="32"/>
        <v>44044.762585101307</v>
      </c>
      <c r="DZ25" s="118">
        <f t="shared" si="32"/>
        <v>44044.762585101307</v>
      </c>
      <c r="EA25" s="118">
        <f t="shared" si="32"/>
        <v>44044.762585101307</v>
      </c>
      <c r="EB25" s="118">
        <f t="shared" si="32"/>
        <v>44044.762585101307</v>
      </c>
      <c r="EC25" s="118">
        <f t="shared" si="32"/>
        <v>44044.762585101307</v>
      </c>
      <c r="ED25" s="118">
        <f t="shared" si="32"/>
        <v>44044.762585101307</v>
      </c>
      <c r="EE25" s="118">
        <f t="shared" si="32"/>
        <v>44044.762585101307</v>
      </c>
      <c r="EF25" s="118">
        <f t="shared" si="32"/>
        <v>44044.762585101147</v>
      </c>
    </row>
    <row r="26" spans="1:136" ht="20.100000000000001" customHeight="1" outlineLevel="1" x14ac:dyDescent="0.25">
      <c r="A26" s="34"/>
      <c r="B26" s="34"/>
      <c r="C26" s="34"/>
      <c r="E26" s="119"/>
      <c r="F26" s="119"/>
      <c r="G26" s="119"/>
      <c r="H26" s="119"/>
      <c r="I26" s="119"/>
      <c r="J26" s="119"/>
      <c r="K26" s="119"/>
      <c r="L26" s="119"/>
      <c r="M26" s="119"/>
      <c r="N26" s="119"/>
      <c r="O26" s="119"/>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c r="CK26" s="128"/>
      <c r="CL26" s="128"/>
      <c r="CM26" s="128"/>
      <c r="CN26" s="128"/>
      <c r="CO26" s="128"/>
      <c r="CP26" s="128"/>
      <c r="CQ26" s="128"/>
      <c r="CR26" s="128"/>
      <c r="CS26" s="128"/>
      <c r="CT26" s="128"/>
      <c r="CU26" s="128"/>
      <c r="CV26" s="128"/>
      <c r="CW26" s="128"/>
      <c r="CX26" s="128"/>
      <c r="CY26" s="128"/>
      <c r="CZ26" s="128"/>
      <c r="DA26" s="128"/>
      <c r="DB26" s="128"/>
      <c r="DC26" s="128"/>
      <c r="DD26" s="128"/>
      <c r="DE26" s="128"/>
      <c r="DF26" s="128"/>
      <c r="DG26" s="128"/>
      <c r="DH26" s="128"/>
      <c r="DI26" s="128"/>
      <c r="DJ26" s="128"/>
      <c r="DK26" s="128"/>
      <c r="DL26" s="128"/>
      <c r="DM26" s="128"/>
      <c r="DN26" s="128"/>
      <c r="DO26" s="128"/>
      <c r="DP26" s="128"/>
      <c r="DQ26" s="128"/>
      <c r="DR26" s="128"/>
      <c r="DS26" s="128"/>
      <c r="DT26" s="128"/>
      <c r="DU26" s="128"/>
      <c r="DV26" s="128"/>
      <c r="DW26" s="128"/>
      <c r="DX26" s="128"/>
      <c r="DY26" s="128"/>
      <c r="DZ26" s="128"/>
      <c r="EA26" s="128"/>
      <c r="EB26" s="128"/>
      <c r="EC26" s="128"/>
      <c r="ED26" s="128"/>
      <c r="EE26" s="128"/>
      <c r="EF26" s="128"/>
    </row>
    <row r="27" spans="1:136" s="35" customFormat="1" ht="20.100000000000001" customHeight="1" x14ac:dyDescent="0.25">
      <c r="A27" s="36" t="s">
        <v>44</v>
      </c>
      <c r="B27" s="36"/>
      <c r="C27" s="36"/>
      <c r="D27" s="116">
        <f>SUM(E27:N27)</f>
        <v>12977439.632128496</v>
      </c>
      <c r="E27" s="117">
        <f t="shared" ref="E27:N27" si="33">E15+E13</f>
        <v>-2187744.3562559998</v>
      </c>
      <c r="F27" s="117">
        <f t="shared" si="33"/>
        <v>1198733.8932645023</v>
      </c>
      <c r="G27" s="117">
        <f t="shared" si="33"/>
        <v>1536826.0275149979</v>
      </c>
      <c r="H27" s="117">
        <f t="shared" si="33"/>
        <v>1536826.0275149979</v>
      </c>
      <c r="I27" s="117">
        <f t="shared" si="33"/>
        <v>1536826.0275149979</v>
      </c>
      <c r="J27" s="117">
        <f t="shared" si="33"/>
        <v>1891395.8831313597</v>
      </c>
      <c r="K27" s="117">
        <f t="shared" si="33"/>
        <v>1866144.0323609095</v>
      </c>
      <c r="L27" s="117">
        <f t="shared" si="33"/>
        <v>1866144.0323609095</v>
      </c>
      <c r="M27" s="117">
        <f t="shared" si="33"/>
        <v>1866144.0323609095</v>
      </c>
      <c r="N27" s="117">
        <f t="shared" si="33"/>
        <v>1866144.0323609104</v>
      </c>
      <c r="O27" s="117"/>
      <c r="P27" s="123"/>
      <c r="Q27" s="117">
        <f t="shared" ref="Q27:AV27" si="34">Q15+Q13</f>
        <v>-575062.125</v>
      </c>
      <c r="R27" s="117">
        <f t="shared" si="34"/>
        <v>-381385.051355</v>
      </c>
      <c r="S27" s="117">
        <f t="shared" si="34"/>
        <v>-382219.09731624997</v>
      </c>
      <c r="T27" s="117">
        <f t="shared" si="34"/>
        <v>-393714.14022375003</v>
      </c>
      <c r="U27" s="117">
        <f t="shared" si="34"/>
        <v>-433831.1081806249</v>
      </c>
      <c r="V27" s="117">
        <f t="shared" si="34"/>
        <v>-184014.81388337491</v>
      </c>
      <c r="W27" s="117">
        <f t="shared" si="34"/>
        <v>-144040.47025825002</v>
      </c>
      <c r="X27" s="117">
        <f t="shared" si="34"/>
        <v>-132701.57698712498</v>
      </c>
      <c r="Y27" s="117">
        <f t="shared" si="34"/>
        <v>108325.76351524994</v>
      </c>
      <c r="Z27" s="117">
        <f t="shared" si="34"/>
        <v>201467.63007687498</v>
      </c>
      <c r="AA27" s="117">
        <f t="shared" si="34"/>
        <v>84481.681747625</v>
      </c>
      <c r="AB27" s="117">
        <f t="shared" si="34"/>
        <v>44948.951608624891</v>
      </c>
      <c r="AC27" s="117">
        <f t="shared" si="34"/>
        <v>-16191.172904500039</v>
      </c>
      <c r="AD27" s="117">
        <f t="shared" si="34"/>
        <v>4332.5567449999508</v>
      </c>
      <c r="AE27" s="117">
        <f t="shared" si="34"/>
        <v>91758.144758749986</v>
      </c>
      <c r="AF27" s="117">
        <f t="shared" si="34"/>
        <v>144831.63150124997</v>
      </c>
      <c r="AG27" s="117">
        <f t="shared" si="34"/>
        <v>105678.9153068749</v>
      </c>
      <c r="AH27" s="117">
        <f t="shared" si="34"/>
        <v>96588.705125374952</v>
      </c>
      <c r="AI27" s="117">
        <f t="shared" si="34"/>
        <v>157602.17697424989</v>
      </c>
      <c r="AJ27" s="117">
        <f t="shared" si="34"/>
        <v>174908.90880912484</v>
      </c>
      <c r="AK27" s="117">
        <f t="shared" si="34"/>
        <v>108325.76351524994</v>
      </c>
      <c r="AL27" s="117">
        <f t="shared" si="34"/>
        <v>201467.63007687498</v>
      </c>
      <c r="AM27" s="117">
        <f t="shared" si="34"/>
        <v>84481.681747625</v>
      </c>
      <c r="AN27" s="117">
        <f t="shared" si="34"/>
        <v>44948.951608624891</v>
      </c>
      <c r="AO27" s="117">
        <f t="shared" si="34"/>
        <v>7980.2176850000396</v>
      </c>
      <c r="AP27" s="117">
        <f t="shared" si="34"/>
        <v>29211.662149999873</v>
      </c>
      <c r="AQ27" s="117">
        <f t="shared" si="34"/>
        <v>119651.92561249994</v>
      </c>
      <c r="AR27" s="117">
        <f t="shared" si="34"/>
        <v>174555.53258750006</v>
      </c>
      <c r="AS27" s="117">
        <f t="shared" si="34"/>
        <v>134052.72273124999</v>
      </c>
      <c r="AT27" s="117">
        <f t="shared" si="34"/>
        <v>124649.05702624994</v>
      </c>
      <c r="AU27" s="117">
        <f t="shared" si="34"/>
        <v>187766.44169750006</v>
      </c>
      <c r="AV27" s="117">
        <f t="shared" si="34"/>
        <v>205669.95738875004</v>
      </c>
      <c r="AW27" s="117">
        <f t="shared" ref="AW27:CB27" si="35">AW15+AW13</f>
        <v>136790.84156750003</v>
      </c>
      <c r="AX27" s="117">
        <f t="shared" si="35"/>
        <v>233144.4966312499</v>
      </c>
      <c r="AY27" s="117">
        <f t="shared" si="35"/>
        <v>112124.55008375004</v>
      </c>
      <c r="AZ27" s="117">
        <f t="shared" si="35"/>
        <v>71228.622353750048</v>
      </c>
      <c r="BA27" s="117">
        <f t="shared" si="35"/>
        <v>7980.2176850000396</v>
      </c>
      <c r="BB27" s="117">
        <f t="shared" si="35"/>
        <v>29211.662149999873</v>
      </c>
      <c r="BC27" s="117">
        <f t="shared" si="35"/>
        <v>119651.92561249994</v>
      </c>
      <c r="BD27" s="117">
        <f t="shared" si="35"/>
        <v>174555.53258750006</v>
      </c>
      <c r="BE27" s="117">
        <f t="shared" si="35"/>
        <v>134052.72273124999</v>
      </c>
      <c r="BF27" s="117">
        <f t="shared" si="35"/>
        <v>124649.05702624994</v>
      </c>
      <c r="BG27" s="117">
        <f t="shared" si="35"/>
        <v>187766.44169750006</v>
      </c>
      <c r="BH27" s="117">
        <f t="shared" si="35"/>
        <v>205669.95738875004</v>
      </c>
      <c r="BI27" s="117">
        <f t="shared" si="35"/>
        <v>136790.84156750003</v>
      </c>
      <c r="BJ27" s="117">
        <f t="shared" si="35"/>
        <v>233144.4966312499</v>
      </c>
      <c r="BK27" s="117">
        <f t="shared" si="35"/>
        <v>112124.55008375004</v>
      </c>
      <c r="BL27" s="117">
        <f t="shared" si="35"/>
        <v>71228.622353750048</v>
      </c>
      <c r="BM27" s="117">
        <f t="shared" si="35"/>
        <v>7980.2176850000396</v>
      </c>
      <c r="BN27" s="117">
        <f t="shared" si="35"/>
        <v>29211.662149999873</v>
      </c>
      <c r="BO27" s="117">
        <f t="shared" si="35"/>
        <v>119651.92561249994</v>
      </c>
      <c r="BP27" s="117">
        <f t="shared" si="35"/>
        <v>174555.53258750006</v>
      </c>
      <c r="BQ27" s="117">
        <f t="shared" si="35"/>
        <v>134052.72273124999</v>
      </c>
      <c r="BR27" s="117">
        <f t="shared" si="35"/>
        <v>124649.05702624994</v>
      </c>
      <c r="BS27" s="117">
        <f t="shared" si="35"/>
        <v>187766.44169750006</v>
      </c>
      <c r="BT27" s="117">
        <f t="shared" si="35"/>
        <v>205669.95738875004</v>
      </c>
      <c r="BU27" s="117">
        <f t="shared" si="35"/>
        <v>136790.84156750003</v>
      </c>
      <c r="BV27" s="117">
        <f t="shared" si="35"/>
        <v>233144.4966312499</v>
      </c>
      <c r="BW27" s="117">
        <f t="shared" si="35"/>
        <v>112124.55008375004</v>
      </c>
      <c r="BX27" s="117">
        <f t="shared" si="35"/>
        <v>71228.622353750048</v>
      </c>
      <c r="BY27" s="117">
        <f t="shared" si="35"/>
        <v>40604.842685000156</v>
      </c>
      <c r="BZ27" s="117">
        <f t="shared" si="35"/>
        <v>63631.035031356965</v>
      </c>
      <c r="CA27" s="117">
        <f t="shared" si="35"/>
        <v>153106.94935592602</v>
      </c>
      <c r="CB27" s="117">
        <f t="shared" si="35"/>
        <v>206538.6550151367</v>
      </c>
      <c r="CC27" s="117">
        <f t="shared" ref="CC27:DH27" si="36">CC15+CC13</f>
        <v>164038.26480174379</v>
      </c>
      <c r="CD27" s="117">
        <f t="shared" si="36"/>
        <v>152092.22409674246</v>
      </c>
      <c r="CE27" s="117">
        <f t="shared" si="36"/>
        <v>215209.60876799258</v>
      </c>
      <c r="CF27" s="117">
        <f t="shared" si="36"/>
        <v>233113.12445924256</v>
      </c>
      <c r="CG27" s="117">
        <f t="shared" si="36"/>
        <v>164234.00863799255</v>
      </c>
      <c r="CH27" s="117">
        <f t="shared" si="36"/>
        <v>260587.66370174242</v>
      </c>
      <c r="CI27" s="117">
        <f t="shared" si="36"/>
        <v>139567.71715424256</v>
      </c>
      <c r="CJ27" s="117">
        <f t="shared" si="36"/>
        <v>98671.789424242568</v>
      </c>
      <c r="CK27" s="117">
        <f t="shared" si="36"/>
        <v>35423.38475549256</v>
      </c>
      <c r="CL27" s="117">
        <f t="shared" si="36"/>
        <v>56654.829220492393</v>
      </c>
      <c r="CM27" s="117">
        <f t="shared" si="36"/>
        <v>147095.09268299246</v>
      </c>
      <c r="CN27" s="117">
        <f t="shared" si="36"/>
        <v>201998.69965799258</v>
      </c>
      <c r="CO27" s="117">
        <f t="shared" si="36"/>
        <v>161495.88980174251</v>
      </c>
      <c r="CP27" s="117">
        <f t="shared" si="36"/>
        <v>152092.22409674246</v>
      </c>
      <c r="CQ27" s="117">
        <f t="shared" si="36"/>
        <v>215209.60876799258</v>
      </c>
      <c r="CR27" s="117">
        <f t="shared" si="36"/>
        <v>233113.12445924256</v>
      </c>
      <c r="CS27" s="117">
        <f t="shared" si="36"/>
        <v>164234.00863799255</v>
      </c>
      <c r="CT27" s="117">
        <f t="shared" si="36"/>
        <v>260587.66370174242</v>
      </c>
      <c r="CU27" s="117">
        <f t="shared" si="36"/>
        <v>139567.71715424256</v>
      </c>
      <c r="CV27" s="117">
        <f t="shared" si="36"/>
        <v>98671.789424242568</v>
      </c>
      <c r="CW27" s="117">
        <f t="shared" si="36"/>
        <v>35423.38475549256</v>
      </c>
      <c r="CX27" s="117">
        <f t="shared" si="36"/>
        <v>56654.829220492393</v>
      </c>
      <c r="CY27" s="117">
        <f t="shared" si="36"/>
        <v>147095.09268299246</v>
      </c>
      <c r="CZ27" s="117">
        <f t="shared" si="36"/>
        <v>201998.69965799258</v>
      </c>
      <c r="DA27" s="117">
        <f t="shared" si="36"/>
        <v>161495.88980174251</v>
      </c>
      <c r="DB27" s="117">
        <f t="shared" si="36"/>
        <v>152092.22409674246</v>
      </c>
      <c r="DC27" s="117">
        <f t="shared" si="36"/>
        <v>215209.60876799258</v>
      </c>
      <c r="DD27" s="117">
        <f t="shared" si="36"/>
        <v>233113.12445924256</v>
      </c>
      <c r="DE27" s="117">
        <f t="shared" si="36"/>
        <v>164234.00863799255</v>
      </c>
      <c r="DF27" s="117">
        <f t="shared" si="36"/>
        <v>260587.66370174242</v>
      </c>
      <c r="DG27" s="117">
        <f t="shared" si="36"/>
        <v>139567.71715424256</v>
      </c>
      <c r="DH27" s="117">
        <f t="shared" si="36"/>
        <v>98671.789424242568</v>
      </c>
      <c r="DI27" s="117">
        <f t="shared" ref="DI27:EF27" si="37">DI15+DI13</f>
        <v>35423.38475549256</v>
      </c>
      <c r="DJ27" s="117">
        <f t="shared" si="37"/>
        <v>56654.829220492393</v>
      </c>
      <c r="DK27" s="117">
        <f t="shared" si="37"/>
        <v>147095.09268299246</v>
      </c>
      <c r="DL27" s="117">
        <f t="shared" si="37"/>
        <v>201998.69965799258</v>
      </c>
      <c r="DM27" s="117">
        <f t="shared" si="37"/>
        <v>161495.88980174251</v>
      </c>
      <c r="DN27" s="117">
        <f t="shared" si="37"/>
        <v>152092.22409674246</v>
      </c>
      <c r="DO27" s="117">
        <f t="shared" si="37"/>
        <v>215209.60876799258</v>
      </c>
      <c r="DP27" s="117">
        <f t="shared" si="37"/>
        <v>233113.12445924256</v>
      </c>
      <c r="DQ27" s="117">
        <f t="shared" si="37"/>
        <v>164234.00863799255</v>
      </c>
      <c r="DR27" s="117">
        <f t="shared" si="37"/>
        <v>260587.66370174242</v>
      </c>
      <c r="DS27" s="117">
        <f t="shared" si="37"/>
        <v>139567.71715424256</v>
      </c>
      <c r="DT27" s="117">
        <f t="shared" si="37"/>
        <v>98671.789424242568</v>
      </c>
      <c r="DU27" s="117">
        <f t="shared" si="37"/>
        <v>35423.38475549256</v>
      </c>
      <c r="DV27" s="117">
        <f t="shared" si="37"/>
        <v>56654.829220492393</v>
      </c>
      <c r="DW27" s="117">
        <f t="shared" si="37"/>
        <v>147095.09268299246</v>
      </c>
      <c r="DX27" s="117">
        <f t="shared" si="37"/>
        <v>201998.69965799258</v>
      </c>
      <c r="DY27" s="117">
        <f t="shared" si="37"/>
        <v>161495.88980174251</v>
      </c>
      <c r="DZ27" s="117">
        <f t="shared" si="37"/>
        <v>152092.22409674246</v>
      </c>
      <c r="EA27" s="117">
        <f t="shared" si="37"/>
        <v>215209.60876799258</v>
      </c>
      <c r="EB27" s="117">
        <f t="shared" si="37"/>
        <v>233113.12445924256</v>
      </c>
      <c r="EC27" s="117">
        <f t="shared" si="37"/>
        <v>164234.00863799255</v>
      </c>
      <c r="ED27" s="117">
        <f t="shared" si="37"/>
        <v>260587.66370174242</v>
      </c>
      <c r="EE27" s="117">
        <f t="shared" si="37"/>
        <v>139567.71715424256</v>
      </c>
      <c r="EF27" s="117">
        <f t="shared" si="37"/>
        <v>98671.789424244314</v>
      </c>
    </row>
    <row r="28" spans="1:136" ht="8.1" customHeight="1" outlineLevel="1" x14ac:dyDescent="0.25">
      <c r="A28" s="34"/>
      <c r="B28" s="34"/>
      <c r="C28" s="34"/>
      <c r="E28" s="119"/>
      <c r="F28" s="119"/>
      <c r="G28" s="119"/>
      <c r="H28" s="119"/>
      <c r="I28" s="119"/>
      <c r="J28" s="119"/>
      <c r="K28" s="119"/>
      <c r="L28" s="119"/>
      <c r="M28" s="119"/>
      <c r="N28" s="119"/>
      <c r="O28" s="119"/>
    </row>
    <row r="29" spans="1:136" s="32" customFormat="1" ht="20.100000000000001" customHeight="1" outlineLevel="1" x14ac:dyDescent="0.25">
      <c r="A29" s="33" t="s">
        <v>43</v>
      </c>
      <c r="B29" s="33"/>
      <c r="C29" s="33"/>
      <c r="D29" s="133">
        <f t="shared" ref="D29:N29" si="38">IFERROR(D27/D13,"-")</f>
        <v>0.13386640154969207</v>
      </c>
      <c r="E29" s="133">
        <f t="shared" si="38"/>
        <v>-0.36484095618468859</v>
      </c>
      <c r="F29" s="133">
        <f t="shared" si="38"/>
        <v>0.12226150005978215</v>
      </c>
      <c r="G29" s="133">
        <f t="shared" si="38"/>
        <v>0.15151945005778902</v>
      </c>
      <c r="H29" s="133">
        <f t="shared" si="38"/>
        <v>0.15151945005778902</v>
      </c>
      <c r="I29" s="133">
        <f t="shared" si="38"/>
        <v>0.15151945005778902</v>
      </c>
      <c r="J29" s="133">
        <f t="shared" si="38"/>
        <v>0.18647736238370877</v>
      </c>
      <c r="K29" s="133">
        <f t="shared" si="38"/>
        <v>0.18398772043779071</v>
      </c>
      <c r="L29" s="133">
        <f t="shared" si="38"/>
        <v>0.18398772043779071</v>
      </c>
      <c r="M29" s="133">
        <f t="shared" si="38"/>
        <v>0.18398772043779071</v>
      </c>
      <c r="N29" s="133">
        <f t="shared" si="38"/>
        <v>0.1839877204377908</v>
      </c>
      <c r="O29" s="133"/>
      <c r="P29" s="134"/>
      <c r="Q29" s="133" t="str">
        <f t="shared" ref="Q29:AV29" si="39">IFERROR(Q27/Q13,"-")</f>
        <v>-</v>
      </c>
      <c r="R29" s="133">
        <f t="shared" si="39"/>
        <v>-1.703281373160058</v>
      </c>
      <c r="S29" s="133">
        <f t="shared" si="39"/>
        <v>-1.5225181847295182</v>
      </c>
      <c r="T29" s="133">
        <f t="shared" si="39"/>
        <v>-1.4717454298303116</v>
      </c>
      <c r="U29" s="133">
        <f t="shared" si="39"/>
        <v>-1.6988716298646576</v>
      </c>
      <c r="V29" s="133">
        <f t="shared" si="39"/>
        <v>-0.34514856544212286</v>
      </c>
      <c r="W29" s="133">
        <f t="shared" si="39"/>
        <v>-0.25132644377602942</v>
      </c>
      <c r="X29" s="133">
        <f t="shared" si="39"/>
        <v>-0.22704991696103294</v>
      </c>
      <c r="Y29" s="133">
        <f t="shared" si="39"/>
        <v>0.13122645048932211</v>
      </c>
      <c r="Z29" s="133">
        <f t="shared" si="39"/>
        <v>0.21931334798844804</v>
      </c>
      <c r="AA29" s="133">
        <f t="shared" si="39"/>
        <v>0.1053856424793016</v>
      </c>
      <c r="AB29" s="133">
        <f t="shared" si="39"/>
        <v>5.8979576403589369E-2</v>
      </c>
      <c r="AC29" s="133">
        <f t="shared" si="39"/>
        <v>-2.3098228667665355E-2</v>
      </c>
      <c r="AD29" s="133">
        <f t="shared" si="39"/>
        <v>6.0049791186723815E-3</v>
      </c>
      <c r="AE29" s="133">
        <f t="shared" si="39"/>
        <v>0.11343295388272551</v>
      </c>
      <c r="AF29" s="133">
        <f t="shared" si="39"/>
        <v>0.16801947278745799</v>
      </c>
      <c r="AG29" s="133">
        <f t="shared" si="39"/>
        <v>0.12843184819435782</v>
      </c>
      <c r="AH29" s="133">
        <f t="shared" si="39"/>
        <v>0.11869576746895379</v>
      </c>
      <c r="AI29" s="133">
        <f t="shared" si="39"/>
        <v>0.18016543338811858</v>
      </c>
      <c r="AJ29" s="133">
        <f t="shared" si="39"/>
        <v>0.19607074406001274</v>
      </c>
      <c r="AK29" s="133">
        <f t="shared" si="39"/>
        <v>0.13122645048932211</v>
      </c>
      <c r="AL29" s="133">
        <f t="shared" si="39"/>
        <v>0.21931334798844804</v>
      </c>
      <c r="AM29" s="133">
        <f t="shared" si="39"/>
        <v>0.1053856424793016</v>
      </c>
      <c r="AN29" s="133">
        <f t="shared" si="39"/>
        <v>5.8979576403589369E-2</v>
      </c>
      <c r="AO29" s="133">
        <f t="shared" si="39"/>
        <v>1.1005045621256931E-2</v>
      </c>
      <c r="AP29" s="133">
        <f t="shared" si="39"/>
        <v>3.9138146481383203E-2</v>
      </c>
      <c r="AQ29" s="133">
        <f t="shared" si="39"/>
        <v>0.14298518875330127</v>
      </c>
      <c r="AR29" s="133">
        <f t="shared" si="39"/>
        <v>0.19575215702787613</v>
      </c>
      <c r="AS29" s="133">
        <f t="shared" si="39"/>
        <v>0.15748411992121264</v>
      </c>
      <c r="AT29" s="133">
        <f t="shared" si="39"/>
        <v>0.14807257521998865</v>
      </c>
      <c r="AU29" s="133">
        <f t="shared" si="39"/>
        <v>0.20749325227518145</v>
      </c>
      <c r="AV29" s="133">
        <f t="shared" si="39"/>
        <v>0.22286838592467914</v>
      </c>
      <c r="AW29" s="133">
        <f t="shared" ref="AW29:CB29" si="40">IFERROR(AW27/AW13,"-")</f>
        <v>0.1601855688063448</v>
      </c>
      <c r="AX29" s="133">
        <f t="shared" si="40"/>
        <v>0.24533623638883303</v>
      </c>
      <c r="AY29" s="133">
        <f t="shared" si="40"/>
        <v>0.13520612106332491</v>
      </c>
      <c r="AZ29" s="133">
        <f t="shared" si="40"/>
        <v>9.0346923856803249E-2</v>
      </c>
      <c r="BA29" s="133">
        <f t="shared" si="40"/>
        <v>1.1005045621256931E-2</v>
      </c>
      <c r="BB29" s="133">
        <f t="shared" si="40"/>
        <v>3.9138146481383203E-2</v>
      </c>
      <c r="BC29" s="133">
        <f t="shared" si="40"/>
        <v>0.14298518875330127</v>
      </c>
      <c r="BD29" s="133">
        <f t="shared" si="40"/>
        <v>0.19575215702787613</v>
      </c>
      <c r="BE29" s="133">
        <f t="shared" si="40"/>
        <v>0.15748411992121264</v>
      </c>
      <c r="BF29" s="133">
        <f t="shared" si="40"/>
        <v>0.14807257521998865</v>
      </c>
      <c r="BG29" s="133">
        <f t="shared" si="40"/>
        <v>0.20749325227518145</v>
      </c>
      <c r="BH29" s="133">
        <f t="shared" si="40"/>
        <v>0.22286838592467914</v>
      </c>
      <c r="BI29" s="133">
        <f t="shared" si="40"/>
        <v>0.1601855688063448</v>
      </c>
      <c r="BJ29" s="133">
        <f t="shared" si="40"/>
        <v>0.24533623638883303</v>
      </c>
      <c r="BK29" s="133">
        <f t="shared" si="40"/>
        <v>0.13520612106332491</v>
      </c>
      <c r="BL29" s="133">
        <f t="shared" si="40"/>
        <v>9.0346923856803249E-2</v>
      </c>
      <c r="BM29" s="133">
        <f t="shared" si="40"/>
        <v>1.1005045621256931E-2</v>
      </c>
      <c r="BN29" s="133">
        <f t="shared" si="40"/>
        <v>3.9138146481383203E-2</v>
      </c>
      <c r="BO29" s="133">
        <f t="shared" si="40"/>
        <v>0.14298518875330127</v>
      </c>
      <c r="BP29" s="133">
        <f t="shared" si="40"/>
        <v>0.19575215702787613</v>
      </c>
      <c r="BQ29" s="133">
        <f t="shared" si="40"/>
        <v>0.15748411992121264</v>
      </c>
      <c r="BR29" s="133">
        <f t="shared" si="40"/>
        <v>0.14807257521998865</v>
      </c>
      <c r="BS29" s="133">
        <f t="shared" si="40"/>
        <v>0.20749325227518145</v>
      </c>
      <c r="BT29" s="133">
        <f t="shared" si="40"/>
        <v>0.22286838592467914</v>
      </c>
      <c r="BU29" s="133">
        <f t="shared" si="40"/>
        <v>0.1601855688063448</v>
      </c>
      <c r="BV29" s="133">
        <f t="shared" si="40"/>
        <v>0.24533623638883303</v>
      </c>
      <c r="BW29" s="133">
        <f t="shared" si="40"/>
        <v>0.13520612106332491</v>
      </c>
      <c r="BX29" s="133">
        <f t="shared" si="40"/>
        <v>9.0346923856803249E-2</v>
      </c>
      <c r="BY29" s="133">
        <f t="shared" si="40"/>
        <v>5.599573392995548E-2</v>
      </c>
      <c r="BZ29" s="133">
        <f t="shared" si="40"/>
        <v>8.5253648252921685E-2</v>
      </c>
      <c r="CA29" s="133">
        <f t="shared" si="40"/>
        <v>0.18296426021590226</v>
      </c>
      <c r="CB29" s="133">
        <f t="shared" si="40"/>
        <v>0.23161905342978859</v>
      </c>
      <c r="CC29" s="133">
        <f t="shared" ref="CC29:DH29" si="41">IFERROR(CC27/CC13,"-")</f>
        <v>0.19271090686831116</v>
      </c>
      <c r="CD29" s="133">
        <f t="shared" si="41"/>
        <v>0.180672744986732</v>
      </c>
      <c r="CE29" s="133">
        <f t="shared" si="41"/>
        <v>0.23781960844782157</v>
      </c>
      <c r="CF29" s="133">
        <f t="shared" si="41"/>
        <v>0.25260639154939624</v>
      </c>
      <c r="CG29" s="133">
        <f t="shared" si="41"/>
        <v>0.1923222182827293</v>
      </c>
      <c r="CH29" s="133">
        <f t="shared" si="41"/>
        <v>0.27421447894204865</v>
      </c>
      <c r="CI29" s="133">
        <f t="shared" si="41"/>
        <v>0.16829864332114058</v>
      </c>
      <c r="CJ29" s="133">
        <f t="shared" si="41"/>
        <v>0.12515604473792305</v>
      </c>
      <c r="CK29" s="133">
        <f t="shared" si="41"/>
        <v>4.885029214507336E-2</v>
      </c>
      <c r="CL29" s="133">
        <f t="shared" si="41"/>
        <v>7.5906841367785374E-2</v>
      </c>
      <c r="CM29" s="133">
        <f t="shared" si="41"/>
        <v>0.17578003433122169</v>
      </c>
      <c r="CN29" s="133">
        <f t="shared" si="41"/>
        <v>0.22652780229155417</v>
      </c>
      <c r="CO29" s="133">
        <f t="shared" si="41"/>
        <v>0.18972414403927421</v>
      </c>
      <c r="CP29" s="133">
        <f t="shared" si="41"/>
        <v>0.180672744986732</v>
      </c>
      <c r="CQ29" s="133">
        <f t="shared" si="41"/>
        <v>0.23781960844782157</v>
      </c>
      <c r="CR29" s="133">
        <f t="shared" si="41"/>
        <v>0.25260639154939624</v>
      </c>
      <c r="CS29" s="133">
        <f t="shared" si="41"/>
        <v>0.1923222182827293</v>
      </c>
      <c r="CT29" s="133">
        <f t="shared" si="41"/>
        <v>0.27421447894204865</v>
      </c>
      <c r="CU29" s="133">
        <f t="shared" si="41"/>
        <v>0.16829864332114058</v>
      </c>
      <c r="CV29" s="133">
        <f t="shared" si="41"/>
        <v>0.12515604473792305</v>
      </c>
      <c r="CW29" s="133">
        <f t="shared" si="41"/>
        <v>4.885029214507336E-2</v>
      </c>
      <c r="CX29" s="133">
        <f t="shared" si="41"/>
        <v>7.5906841367785374E-2</v>
      </c>
      <c r="CY29" s="133">
        <f t="shared" si="41"/>
        <v>0.17578003433122169</v>
      </c>
      <c r="CZ29" s="133">
        <f t="shared" si="41"/>
        <v>0.22652780229155417</v>
      </c>
      <c r="DA29" s="133">
        <f t="shared" si="41"/>
        <v>0.18972414403927421</v>
      </c>
      <c r="DB29" s="133">
        <f t="shared" si="41"/>
        <v>0.180672744986732</v>
      </c>
      <c r="DC29" s="133">
        <f t="shared" si="41"/>
        <v>0.23781960844782157</v>
      </c>
      <c r="DD29" s="133">
        <f t="shared" si="41"/>
        <v>0.25260639154939624</v>
      </c>
      <c r="DE29" s="133">
        <f t="shared" si="41"/>
        <v>0.1923222182827293</v>
      </c>
      <c r="DF29" s="133">
        <f t="shared" si="41"/>
        <v>0.27421447894204865</v>
      </c>
      <c r="DG29" s="133">
        <f t="shared" si="41"/>
        <v>0.16829864332114058</v>
      </c>
      <c r="DH29" s="133">
        <f t="shared" si="41"/>
        <v>0.12515604473792305</v>
      </c>
      <c r="DI29" s="133">
        <f t="shared" ref="DI29:EF29" si="42">IFERROR(DI27/DI13,"-")</f>
        <v>4.885029214507336E-2</v>
      </c>
      <c r="DJ29" s="133">
        <f t="shared" si="42"/>
        <v>7.5906841367785374E-2</v>
      </c>
      <c r="DK29" s="133">
        <f t="shared" si="42"/>
        <v>0.17578003433122169</v>
      </c>
      <c r="DL29" s="133">
        <f t="shared" si="42"/>
        <v>0.22652780229155417</v>
      </c>
      <c r="DM29" s="133">
        <f t="shared" si="42"/>
        <v>0.18972414403927421</v>
      </c>
      <c r="DN29" s="133">
        <f t="shared" si="42"/>
        <v>0.180672744986732</v>
      </c>
      <c r="DO29" s="133">
        <f t="shared" si="42"/>
        <v>0.23781960844782157</v>
      </c>
      <c r="DP29" s="133">
        <f t="shared" si="42"/>
        <v>0.25260639154939624</v>
      </c>
      <c r="DQ29" s="133">
        <f t="shared" si="42"/>
        <v>0.1923222182827293</v>
      </c>
      <c r="DR29" s="133">
        <f t="shared" si="42"/>
        <v>0.27421447894204865</v>
      </c>
      <c r="DS29" s="133">
        <f t="shared" si="42"/>
        <v>0.16829864332114058</v>
      </c>
      <c r="DT29" s="133">
        <f t="shared" si="42"/>
        <v>0.12515604473792305</v>
      </c>
      <c r="DU29" s="133">
        <f t="shared" si="42"/>
        <v>4.885029214507336E-2</v>
      </c>
      <c r="DV29" s="133">
        <f t="shared" si="42"/>
        <v>7.5906841367785374E-2</v>
      </c>
      <c r="DW29" s="133">
        <f t="shared" si="42"/>
        <v>0.17578003433122169</v>
      </c>
      <c r="DX29" s="133">
        <f t="shared" si="42"/>
        <v>0.22652780229155417</v>
      </c>
      <c r="DY29" s="133">
        <f t="shared" si="42"/>
        <v>0.18972414403927421</v>
      </c>
      <c r="DZ29" s="133">
        <f t="shared" si="42"/>
        <v>0.180672744986732</v>
      </c>
      <c r="EA29" s="133">
        <f t="shared" si="42"/>
        <v>0.23781960844782157</v>
      </c>
      <c r="EB29" s="133">
        <f t="shared" si="42"/>
        <v>0.25260639154939624</v>
      </c>
      <c r="EC29" s="133">
        <f t="shared" si="42"/>
        <v>0.1923222182827293</v>
      </c>
      <c r="ED29" s="133">
        <f t="shared" si="42"/>
        <v>0.27421447894204865</v>
      </c>
      <c r="EE29" s="133">
        <f t="shared" si="42"/>
        <v>0.16829864332114058</v>
      </c>
      <c r="EF29" s="133">
        <f t="shared" si="42"/>
        <v>0.12515604473792527</v>
      </c>
    </row>
    <row r="30" spans="1:136" s="8" customFormat="1" ht="20.100000000000001" customHeight="1" x14ac:dyDescent="0.25">
      <c r="A30" s="34"/>
      <c r="B30" s="34"/>
      <c r="C30" s="34"/>
      <c r="D30" s="118"/>
      <c r="E30" s="118"/>
      <c r="F30" s="118"/>
      <c r="G30" s="118"/>
      <c r="H30" s="118"/>
      <c r="I30" s="118"/>
      <c r="J30" s="118"/>
      <c r="K30" s="118"/>
      <c r="L30" s="118"/>
      <c r="M30" s="118"/>
      <c r="N30" s="118"/>
      <c r="O30" s="118"/>
      <c r="P30" s="123"/>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c r="CK30" s="128"/>
      <c r="CL30" s="128"/>
      <c r="CM30" s="128"/>
      <c r="CN30" s="128"/>
      <c r="CO30" s="128"/>
      <c r="CP30" s="128"/>
      <c r="CQ30" s="128"/>
      <c r="CR30" s="128"/>
      <c r="CS30" s="128"/>
      <c r="CT30" s="128"/>
      <c r="CU30" s="128"/>
      <c r="CV30" s="128"/>
      <c r="CW30" s="128"/>
      <c r="CX30" s="128"/>
      <c r="CY30" s="128"/>
      <c r="CZ30" s="128"/>
      <c r="DA30" s="128"/>
      <c r="DB30" s="128"/>
      <c r="DC30" s="128"/>
      <c r="DD30" s="128"/>
      <c r="DE30" s="128"/>
      <c r="DF30" s="128"/>
      <c r="DG30" s="128"/>
      <c r="DH30" s="128"/>
      <c r="DI30" s="128"/>
      <c r="DJ30" s="128"/>
      <c r="DK30" s="128"/>
      <c r="DL30" s="128"/>
      <c r="DM30" s="128"/>
      <c r="DN30" s="128"/>
      <c r="DO30" s="128"/>
      <c r="DP30" s="128"/>
      <c r="DQ30" s="128"/>
      <c r="DR30" s="128"/>
      <c r="DS30" s="128"/>
      <c r="DT30" s="128"/>
      <c r="DU30" s="128"/>
      <c r="DV30" s="128"/>
      <c r="DW30" s="128"/>
      <c r="DX30" s="128"/>
      <c r="DY30" s="128"/>
      <c r="DZ30" s="128"/>
      <c r="EA30" s="128"/>
      <c r="EB30" s="128"/>
      <c r="EC30" s="128"/>
      <c r="ED30" s="128"/>
      <c r="EE30" s="128"/>
      <c r="EF30" s="128"/>
    </row>
    <row r="31" spans="1:136" s="35" customFormat="1" ht="20.100000000000001" customHeight="1" x14ac:dyDescent="0.25">
      <c r="A31" s="36" t="s">
        <v>134</v>
      </c>
      <c r="B31" s="36"/>
      <c r="C31" s="36"/>
      <c r="D31" s="116">
        <f>SUM(E31:N31)</f>
        <v>12977439.632128496</v>
      </c>
      <c r="E31" s="117">
        <f t="shared" ref="E31:N31" si="43">+E27</f>
        <v>-2187744.3562559998</v>
      </c>
      <c r="F31" s="117">
        <f t="shared" si="43"/>
        <v>1198733.8932645023</v>
      </c>
      <c r="G31" s="117">
        <f t="shared" si="43"/>
        <v>1536826.0275149979</v>
      </c>
      <c r="H31" s="117">
        <f t="shared" si="43"/>
        <v>1536826.0275149979</v>
      </c>
      <c r="I31" s="117">
        <f t="shared" si="43"/>
        <v>1536826.0275149979</v>
      </c>
      <c r="J31" s="117">
        <f t="shared" si="43"/>
        <v>1891395.8831313597</v>
      </c>
      <c r="K31" s="117">
        <f t="shared" si="43"/>
        <v>1866144.0323609095</v>
      </c>
      <c r="L31" s="117">
        <f t="shared" si="43"/>
        <v>1866144.0323609095</v>
      </c>
      <c r="M31" s="117">
        <f t="shared" si="43"/>
        <v>1866144.0323609095</v>
      </c>
      <c r="N31" s="117">
        <f t="shared" si="43"/>
        <v>1866144.0323609104</v>
      </c>
      <c r="O31" s="117"/>
      <c r="P31" s="123"/>
      <c r="Q31" s="117">
        <f>+Q27</f>
        <v>-575062.125</v>
      </c>
      <c r="R31" s="117">
        <f t="shared" ref="R31:CC31" si="44">+R27</f>
        <v>-381385.051355</v>
      </c>
      <c r="S31" s="117">
        <f t="shared" si="44"/>
        <v>-382219.09731624997</v>
      </c>
      <c r="T31" s="117">
        <f t="shared" si="44"/>
        <v>-393714.14022375003</v>
      </c>
      <c r="U31" s="117">
        <f t="shared" si="44"/>
        <v>-433831.1081806249</v>
      </c>
      <c r="V31" s="117">
        <f t="shared" si="44"/>
        <v>-184014.81388337491</v>
      </c>
      <c r="W31" s="117">
        <f t="shared" si="44"/>
        <v>-144040.47025825002</v>
      </c>
      <c r="X31" s="117">
        <f t="shared" si="44"/>
        <v>-132701.57698712498</v>
      </c>
      <c r="Y31" s="117">
        <f t="shared" si="44"/>
        <v>108325.76351524994</v>
      </c>
      <c r="Z31" s="117">
        <f t="shared" si="44"/>
        <v>201467.63007687498</v>
      </c>
      <c r="AA31" s="117">
        <f t="shared" si="44"/>
        <v>84481.681747625</v>
      </c>
      <c r="AB31" s="117">
        <f t="shared" si="44"/>
        <v>44948.951608624891</v>
      </c>
      <c r="AC31" s="117">
        <f t="shared" si="44"/>
        <v>-16191.172904500039</v>
      </c>
      <c r="AD31" s="117">
        <f t="shared" si="44"/>
        <v>4332.5567449999508</v>
      </c>
      <c r="AE31" s="117">
        <f t="shared" si="44"/>
        <v>91758.144758749986</v>
      </c>
      <c r="AF31" s="117">
        <f t="shared" si="44"/>
        <v>144831.63150124997</v>
      </c>
      <c r="AG31" s="117">
        <f t="shared" si="44"/>
        <v>105678.9153068749</v>
      </c>
      <c r="AH31" s="117">
        <f t="shared" si="44"/>
        <v>96588.705125374952</v>
      </c>
      <c r="AI31" s="117">
        <f t="shared" si="44"/>
        <v>157602.17697424989</v>
      </c>
      <c r="AJ31" s="117">
        <f t="shared" si="44"/>
        <v>174908.90880912484</v>
      </c>
      <c r="AK31" s="117">
        <f t="shared" si="44"/>
        <v>108325.76351524994</v>
      </c>
      <c r="AL31" s="117">
        <f t="shared" si="44"/>
        <v>201467.63007687498</v>
      </c>
      <c r="AM31" s="117">
        <f t="shared" si="44"/>
        <v>84481.681747625</v>
      </c>
      <c r="AN31" s="117">
        <f t="shared" si="44"/>
        <v>44948.951608624891</v>
      </c>
      <c r="AO31" s="117">
        <f t="shared" si="44"/>
        <v>7980.2176850000396</v>
      </c>
      <c r="AP31" s="117">
        <f t="shared" si="44"/>
        <v>29211.662149999873</v>
      </c>
      <c r="AQ31" s="117">
        <f t="shared" si="44"/>
        <v>119651.92561249994</v>
      </c>
      <c r="AR31" s="117">
        <f t="shared" si="44"/>
        <v>174555.53258750006</v>
      </c>
      <c r="AS31" s="117">
        <f t="shared" si="44"/>
        <v>134052.72273124999</v>
      </c>
      <c r="AT31" s="117">
        <f t="shared" si="44"/>
        <v>124649.05702624994</v>
      </c>
      <c r="AU31" s="117">
        <f t="shared" si="44"/>
        <v>187766.44169750006</v>
      </c>
      <c r="AV31" s="117">
        <f t="shared" si="44"/>
        <v>205669.95738875004</v>
      </c>
      <c r="AW31" s="117">
        <f t="shared" si="44"/>
        <v>136790.84156750003</v>
      </c>
      <c r="AX31" s="117">
        <f t="shared" si="44"/>
        <v>233144.4966312499</v>
      </c>
      <c r="AY31" s="117">
        <f t="shared" si="44"/>
        <v>112124.55008375004</v>
      </c>
      <c r="AZ31" s="117">
        <f t="shared" si="44"/>
        <v>71228.622353750048</v>
      </c>
      <c r="BA31" s="117">
        <f t="shared" si="44"/>
        <v>7980.2176850000396</v>
      </c>
      <c r="BB31" s="117">
        <f t="shared" si="44"/>
        <v>29211.662149999873</v>
      </c>
      <c r="BC31" s="117">
        <f t="shared" si="44"/>
        <v>119651.92561249994</v>
      </c>
      <c r="BD31" s="117">
        <f t="shared" si="44"/>
        <v>174555.53258750006</v>
      </c>
      <c r="BE31" s="117">
        <f t="shared" si="44"/>
        <v>134052.72273124999</v>
      </c>
      <c r="BF31" s="117">
        <f t="shared" si="44"/>
        <v>124649.05702624994</v>
      </c>
      <c r="BG31" s="117">
        <f t="shared" si="44"/>
        <v>187766.44169750006</v>
      </c>
      <c r="BH31" s="117">
        <f t="shared" si="44"/>
        <v>205669.95738875004</v>
      </c>
      <c r="BI31" s="117">
        <f t="shared" si="44"/>
        <v>136790.84156750003</v>
      </c>
      <c r="BJ31" s="117">
        <f t="shared" si="44"/>
        <v>233144.4966312499</v>
      </c>
      <c r="BK31" s="117">
        <f t="shared" si="44"/>
        <v>112124.55008375004</v>
      </c>
      <c r="BL31" s="117">
        <f t="shared" si="44"/>
        <v>71228.622353750048</v>
      </c>
      <c r="BM31" s="117">
        <f t="shared" si="44"/>
        <v>7980.2176850000396</v>
      </c>
      <c r="BN31" s="117">
        <f t="shared" si="44"/>
        <v>29211.662149999873</v>
      </c>
      <c r="BO31" s="117">
        <f t="shared" si="44"/>
        <v>119651.92561249994</v>
      </c>
      <c r="BP31" s="117">
        <f t="shared" si="44"/>
        <v>174555.53258750006</v>
      </c>
      <c r="BQ31" s="117">
        <f t="shared" si="44"/>
        <v>134052.72273124999</v>
      </c>
      <c r="BR31" s="117">
        <f t="shared" si="44"/>
        <v>124649.05702624994</v>
      </c>
      <c r="BS31" s="117">
        <f t="shared" si="44"/>
        <v>187766.44169750006</v>
      </c>
      <c r="BT31" s="117">
        <f t="shared" si="44"/>
        <v>205669.95738875004</v>
      </c>
      <c r="BU31" s="117">
        <f t="shared" si="44"/>
        <v>136790.84156750003</v>
      </c>
      <c r="BV31" s="117">
        <f t="shared" si="44"/>
        <v>233144.4966312499</v>
      </c>
      <c r="BW31" s="117">
        <f t="shared" si="44"/>
        <v>112124.55008375004</v>
      </c>
      <c r="BX31" s="117">
        <f t="shared" si="44"/>
        <v>71228.622353750048</v>
      </c>
      <c r="BY31" s="117">
        <f t="shared" si="44"/>
        <v>40604.842685000156</v>
      </c>
      <c r="BZ31" s="117">
        <f t="shared" si="44"/>
        <v>63631.035031356965</v>
      </c>
      <c r="CA31" s="117">
        <f t="shared" si="44"/>
        <v>153106.94935592602</v>
      </c>
      <c r="CB31" s="117">
        <f t="shared" si="44"/>
        <v>206538.6550151367</v>
      </c>
      <c r="CC31" s="117">
        <f t="shared" si="44"/>
        <v>164038.26480174379</v>
      </c>
      <c r="CD31" s="117">
        <f t="shared" ref="CD31:EF31" si="45">+CD27</f>
        <v>152092.22409674246</v>
      </c>
      <c r="CE31" s="117">
        <f t="shared" si="45"/>
        <v>215209.60876799258</v>
      </c>
      <c r="CF31" s="117">
        <f t="shared" si="45"/>
        <v>233113.12445924256</v>
      </c>
      <c r="CG31" s="117">
        <f t="shared" si="45"/>
        <v>164234.00863799255</v>
      </c>
      <c r="CH31" s="117">
        <f t="shared" si="45"/>
        <v>260587.66370174242</v>
      </c>
      <c r="CI31" s="117">
        <f t="shared" si="45"/>
        <v>139567.71715424256</v>
      </c>
      <c r="CJ31" s="117">
        <f t="shared" si="45"/>
        <v>98671.789424242568</v>
      </c>
      <c r="CK31" s="117">
        <f t="shared" si="45"/>
        <v>35423.38475549256</v>
      </c>
      <c r="CL31" s="117">
        <f t="shared" si="45"/>
        <v>56654.829220492393</v>
      </c>
      <c r="CM31" s="117">
        <f t="shared" si="45"/>
        <v>147095.09268299246</v>
      </c>
      <c r="CN31" s="117">
        <f t="shared" si="45"/>
        <v>201998.69965799258</v>
      </c>
      <c r="CO31" s="117">
        <f t="shared" si="45"/>
        <v>161495.88980174251</v>
      </c>
      <c r="CP31" s="117">
        <f t="shared" si="45"/>
        <v>152092.22409674246</v>
      </c>
      <c r="CQ31" s="117">
        <f t="shared" si="45"/>
        <v>215209.60876799258</v>
      </c>
      <c r="CR31" s="117">
        <f t="shared" si="45"/>
        <v>233113.12445924256</v>
      </c>
      <c r="CS31" s="117">
        <f t="shared" si="45"/>
        <v>164234.00863799255</v>
      </c>
      <c r="CT31" s="117">
        <f t="shared" si="45"/>
        <v>260587.66370174242</v>
      </c>
      <c r="CU31" s="117">
        <f t="shared" si="45"/>
        <v>139567.71715424256</v>
      </c>
      <c r="CV31" s="117">
        <f t="shared" si="45"/>
        <v>98671.789424242568</v>
      </c>
      <c r="CW31" s="117">
        <f t="shared" si="45"/>
        <v>35423.38475549256</v>
      </c>
      <c r="CX31" s="117">
        <f t="shared" si="45"/>
        <v>56654.829220492393</v>
      </c>
      <c r="CY31" s="117">
        <f t="shared" si="45"/>
        <v>147095.09268299246</v>
      </c>
      <c r="CZ31" s="117">
        <f t="shared" si="45"/>
        <v>201998.69965799258</v>
      </c>
      <c r="DA31" s="117">
        <f t="shared" si="45"/>
        <v>161495.88980174251</v>
      </c>
      <c r="DB31" s="117">
        <f t="shared" si="45"/>
        <v>152092.22409674246</v>
      </c>
      <c r="DC31" s="117">
        <f t="shared" si="45"/>
        <v>215209.60876799258</v>
      </c>
      <c r="DD31" s="117">
        <f t="shared" si="45"/>
        <v>233113.12445924256</v>
      </c>
      <c r="DE31" s="117">
        <f t="shared" si="45"/>
        <v>164234.00863799255</v>
      </c>
      <c r="DF31" s="117">
        <f t="shared" si="45"/>
        <v>260587.66370174242</v>
      </c>
      <c r="DG31" s="117">
        <f t="shared" si="45"/>
        <v>139567.71715424256</v>
      </c>
      <c r="DH31" s="117">
        <f t="shared" si="45"/>
        <v>98671.789424242568</v>
      </c>
      <c r="DI31" s="117">
        <f t="shared" si="45"/>
        <v>35423.38475549256</v>
      </c>
      <c r="DJ31" s="117">
        <f t="shared" si="45"/>
        <v>56654.829220492393</v>
      </c>
      <c r="DK31" s="117">
        <f t="shared" si="45"/>
        <v>147095.09268299246</v>
      </c>
      <c r="DL31" s="117">
        <f t="shared" si="45"/>
        <v>201998.69965799258</v>
      </c>
      <c r="DM31" s="117">
        <f t="shared" si="45"/>
        <v>161495.88980174251</v>
      </c>
      <c r="DN31" s="117">
        <f t="shared" si="45"/>
        <v>152092.22409674246</v>
      </c>
      <c r="DO31" s="117">
        <f t="shared" si="45"/>
        <v>215209.60876799258</v>
      </c>
      <c r="DP31" s="117">
        <f t="shared" si="45"/>
        <v>233113.12445924256</v>
      </c>
      <c r="DQ31" s="117">
        <f t="shared" si="45"/>
        <v>164234.00863799255</v>
      </c>
      <c r="DR31" s="117">
        <f t="shared" si="45"/>
        <v>260587.66370174242</v>
      </c>
      <c r="DS31" s="117">
        <f t="shared" si="45"/>
        <v>139567.71715424256</v>
      </c>
      <c r="DT31" s="117">
        <f t="shared" si="45"/>
        <v>98671.789424242568</v>
      </c>
      <c r="DU31" s="117">
        <f t="shared" si="45"/>
        <v>35423.38475549256</v>
      </c>
      <c r="DV31" s="117">
        <f t="shared" si="45"/>
        <v>56654.829220492393</v>
      </c>
      <c r="DW31" s="117">
        <f t="shared" si="45"/>
        <v>147095.09268299246</v>
      </c>
      <c r="DX31" s="117">
        <f t="shared" si="45"/>
        <v>201998.69965799258</v>
      </c>
      <c r="DY31" s="117">
        <f t="shared" si="45"/>
        <v>161495.88980174251</v>
      </c>
      <c r="DZ31" s="117">
        <f t="shared" si="45"/>
        <v>152092.22409674246</v>
      </c>
      <c r="EA31" s="117">
        <f t="shared" si="45"/>
        <v>215209.60876799258</v>
      </c>
      <c r="EB31" s="117">
        <f t="shared" si="45"/>
        <v>233113.12445924256</v>
      </c>
      <c r="EC31" s="117">
        <f t="shared" si="45"/>
        <v>164234.00863799255</v>
      </c>
      <c r="ED31" s="117">
        <f t="shared" si="45"/>
        <v>260587.66370174242</v>
      </c>
      <c r="EE31" s="117">
        <f t="shared" si="45"/>
        <v>139567.71715424256</v>
      </c>
      <c r="EF31" s="117">
        <f t="shared" si="45"/>
        <v>98671.789424244314</v>
      </c>
    </row>
    <row r="32" spans="1:136" ht="20.100000000000001" customHeight="1" x14ac:dyDescent="0.25">
      <c r="A32" s="34"/>
      <c r="B32" s="34"/>
      <c r="C32" s="34"/>
      <c r="E32" s="119"/>
      <c r="F32" s="119"/>
      <c r="G32" s="119"/>
      <c r="H32" s="119"/>
      <c r="I32" s="119"/>
      <c r="J32" s="119"/>
      <c r="K32" s="119"/>
      <c r="L32" s="119"/>
      <c r="M32" s="119"/>
      <c r="N32" s="119"/>
      <c r="O32" s="119"/>
    </row>
    <row r="33" spans="1:292" s="35" customFormat="1" ht="20.100000000000001" customHeight="1" x14ac:dyDescent="0.25">
      <c r="A33" s="36" t="s">
        <v>42</v>
      </c>
      <c r="B33" s="36"/>
      <c r="C33" s="36"/>
      <c r="D33" s="116">
        <f>SUM(E33:N33)</f>
        <v>-4190736.5079217441</v>
      </c>
      <c r="E33" s="117">
        <f t="shared" ref="E33:N33" si="46">E34</f>
        <v>-72753.786697083706</v>
      </c>
      <c r="F33" s="117">
        <f t="shared" si="46"/>
        <v>-261705.69959500333</v>
      </c>
      <c r="G33" s="117">
        <f t="shared" si="46"/>
        <v>-341764.59454856999</v>
      </c>
      <c r="H33" s="117">
        <f t="shared" si="46"/>
        <v>-341764.59454856999</v>
      </c>
      <c r="I33" s="117">
        <f t="shared" si="46"/>
        <v>-341764.59454856999</v>
      </c>
      <c r="J33" s="117">
        <f t="shared" si="46"/>
        <v>-426152.22018526401</v>
      </c>
      <c r="K33" s="117">
        <f t="shared" si="46"/>
        <v>-573364.1047905538</v>
      </c>
      <c r="L33" s="117">
        <f t="shared" si="46"/>
        <v>-610488.97100270947</v>
      </c>
      <c r="M33" s="117">
        <f t="shared" si="46"/>
        <v>-610488.97100270947</v>
      </c>
      <c r="N33" s="117">
        <f t="shared" si="46"/>
        <v>-610488.97100271005</v>
      </c>
      <c r="O33" s="117"/>
      <c r="P33" s="131"/>
      <c r="Q33" s="117">
        <f t="shared" ref="Q33:AV33" si="47">Q34</f>
        <v>0</v>
      </c>
      <c r="R33" s="117">
        <f t="shared" si="47"/>
        <v>0</v>
      </c>
      <c r="S33" s="117">
        <f t="shared" si="47"/>
        <v>0</v>
      </c>
      <c r="T33" s="117">
        <f t="shared" si="47"/>
        <v>0</v>
      </c>
      <c r="U33" s="117">
        <f t="shared" si="47"/>
        <v>0</v>
      </c>
      <c r="V33" s="117">
        <f t="shared" si="47"/>
        <v>0</v>
      </c>
      <c r="W33" s="117">
        <f t="shared" si="47"/>
        <v>0</v>
      </c>
      <c r="X33" s="117">
        <f t="shared" si="47"/>
        <v>0</v>
      </c>
      <c r="Y33" s="117">
        <f t="shared" si="47"/>
        <v>0</v>
      </c>
      <c r="Z33" s="117">
        <f t="shared" si="47"/>
        <v>0</v>
      </c>
      <c r="AA33" s="117">
        <f t="shared" si="47"/>
        <v>0</v>
      </c>
      <c r="AB33" s="117">
        <f t="shared" si="47"/>
        <v>-72753.786697083706</v>
      </c>
      <c r="AC33" s="117">
        <f t="shared" si="47"/>
        <v>0</v>
      </c>
      <c r="AD33" s="117">
        <f t="shared" si="47"/>
        <v>0</v>
      </c>
      <c r="AE33" s="117">
        <f t="shared" si="47"/>
        <v>-13423.120804673983</v>
      </c>
      <c r="AF33" s="117">
        <f t="shared" si="47"/>
        <v>0</v>
      </c>
      <c r="AG33" s="117">
        <f t="shared" si="47"/>
        <v>0</v>
      </c>
      <c r="AH33" s="117">
        <f t="shared" si="47"/>
        <v>-76609.621960172954</v>
      </c>
      <c r="AI33" s="117">
        <f t="shared" si="47"/>
        <v>0</v>
      </c>
      <c r="AJ33" s="117">
        <f t="shared" si="47"/>
        <v>0</v>
      </c>
      <c r="AK33" s="117">
        <f t="shared" si="47"/>
        <v>-98919.170133072679</v>
      </c>
      <c r="AL33" s="117">
        <f t="shared" si="47"/>
        <v>0</v>
      </c>
      <c r="AM33" s="117">
        <f t="shared" si="47"/>
        <v>0</v>
      </c>
      <c r="AN33" s="117">
        <f t="shared" si="47"/>
        <v>-72753.786697083706</v>
      </c>
      <c r="AO33" s="117">
        <f t="shared" si="47"/>
        <v>0</v>
      </c>
      <c r="AP33" s="117">
        <f t="shared" si="47"/>
        <v>0</v>
      </c>
      <c r="AQ33" s="117">
        <f t="shared" si="47"/>
        <v>-31328.825696504966</v>
      </c>
      <c r="AR33" s="117">
        <f t="shared" si="47"/>
        <v>0</v>
      </c>
      <c r="AS33" s="117">
        <f t="shared" si="47"/>
        <v>0</v>
      </c>
      <c r="AT33" s="117">
        <f t="shared" si="47"/>
        <v>-97115.240338110001</v>
      </c>
      <c r="AU33" s="117">
        <f t="shared" si="47"/>
        <v>0</v>
      </c>
      <c r="AV33" s="117">
        <f t="shared" si="47"/>
        <v>0</v>
      </c>
      <c r="AW33" s="117">
        <f t="shared" ref="AW33:CB33" si="48">AW34</f>
        <v>-120194.08327559254</v>
      </c>
      <c r="AX33" s="117">
        <f t="shared" si="48"/>
        <v>0</v>
      </c>
      <c r="AY33" s="117">
        <f t="shared" si="48"/>
        <v>0</v>
      </c>
      <c r="AZ33" s="117">
        <f t="shared" si="48"/>
        <v>-93126.445238362503</v>
      </c>
      <c r="BA33" s="117">
        <f t="shared" si="48"/>
        <v>0</v>
      </c>
      <c r="BB33" s="117">
        <f t="shared" si="48"/>
        <v>0</v>
      </c>
      <c r="BC33" s="117">
        <f t="shared" si="48"/>
        <v>-31328.825696504966</v>
      </c>
      <c r="BD33" s="117">
        <f t="shared" si="48"/>
        <v>0</v>
      </c>
      <c r="BE33" s="117">
        <f t="shared" si="48"/>
        <v>0</v>
      </c>
      <c r="BF33" s="117">
        <f t="shared" si="48"/>
        <v>-97115.240338110001</v>
      </c>
      <c r="BG33" s="117">
        <f t="shared" si="48"/>
        <v>0</v>
      </c>
      <c r="BH33" s="117">
        <f t="shared" si="48"/>
        <v>0</v>
      </c>
      <c r="BI33" s="117">
        <f t="shared" si="48"/>
        <v>-120194.08327559254</v>
      </c>
      <c r="BJ33" s="117">
        <f t="shared" si="48"/>
        <v>0</v>
      </c>
      <c r="BK33" s="117">
        <f t="shared" si="48"/>
        <v>0</v>
      </c>
      <c r="BL33" s="117">
        <f t="shared" si="48"/>
        <v>-93126.445238362503</v>
      </c>
      <c r="BM33" s="117">
        <f t="shared" si="48"/>
        <v>0</v>
      </c>
      <c r="BN33" s="117">
        <f t="shared" si="48"/>
        <v>0</v>
      </c>
      <c r="BO33" s="117">
        <f t="shared" si="48"/>
        <v>-31328.825696504966</v>
      </c>
      <c r="BP33" s="117">
        <f t="shared" si="48"/>
        <v>0</v>
      </c>
      <c r="BQ33" s="117">
        <f t="shared" si="48"/>
        <v>0</v>
      </c>
      <c r="BR33" s="117">
        <f t="shared" si="48"/>
        <v>-97115.240338110001</v>
      </c>
      <c r="BS33" s="117">
        <f t="shared" si="48"/>
        <v>0</v>
      </c>
      <c r="BT33" s="117">
        <f t="shared" si="48"/>
        <v>0</v>
      </c>
      <c r="BU33" s="117">
        <f t="shared" si="48"/>
        <v>-120194.08327559254</v>
      </c>
      <c r="BV33" s="117">
        <f t="shared" si="48"/>
        <v>0</v>
      </c>
      <c r="BW33" s="117">
        <f t="shared" si="48"/>
        <v>0</v>
      </c>
      <c r="BX33" s="117">
        <f t="shared" si="48"/>
        <v>-93126.445238362503</v>
      </c>
      <c r="BY33" s="117">
        <f t="shared" si="48"/>
        <v>0</v>
      </c>
      <c r="BZ33" s="117">
        <f t="shared" si="48"/>
        <v>0</v>
      </c>
      <c r="CA33" s="117">
        <f t="shared" si="48"/>
        <v>-55247.592843203398</v>
      </c>
      <c r="CB33" s="117">
        <f t="shared" si="48"/>
        <v>0</v>
      </c>
      <c r="CC33" s="117">
        <f t="shared" ref="CC33:DH33" si="49">CC34</f>
        <v>0</v>
      </c>
      <c r="CD33" s="117">
        <f t="shared" si="49"/>
        <v>-118395.25625144225</v>
      </c>
      <c r="CE33" s="117">
        <f t="shared" si="49"/>
        <v>0</v>
      </c>
      <c r="CF33" s="117">
        <f t="shared" si="49"/>
        <v>0</v>
      </c>
      <c r="CG33" s="117">
        <f t="shared" si="49"/>
        <v>-139788.50456392422</v>
      </c>
      <c r="CH33" s="117">
        <f t="shared" si="49"/>
        <v>0</v>
      </c>
      <c r="CI33" s="117">
        <f t="shared" si="49"/>
        <v>0</v>
      </c>
      <c r="CJ33" s="117">
        <f t="shared" si="49"/>
        <v>-112720.86652669417</v>
      </c>
      <c r="CK33" s="117">
        <f t="shared" si="49"/>
        <v>0</v>
      </c>
      <c r="CL33" s="117">
        <f t="shared" si="49"/>
        <v>0</v>
      </c>
      <c r="CM33" s="117">
        <f t="shared" si="49"/>
        <v>-50923.246984836631</v>
      </c>
      <c r="CN33" s="117">
        <f t="shared" si="49"/>
        <v>0</v>
      </c>
      <c r="CO33" s="117">
        <f t="shared" si="49"/>
        <v>0</v>
      </c>
      <c r="CP33" s="117">
        <f t="shared" si="49"/>
        <v>-156570.32767626242</v>
      </c>
      <c r="CQ33" s="117">
        <f t="shared" si="49"/>
        <v>0</v>
      </c>
      <c r="CR33" s="117">
        <f t="shared" si="49"/>
        <v>0</v>
      </c>
      <c r="CS33" s="117">
        <f t="shared" si="49"/>
        <v>-202269.29223417741</v>
      </c>
      <c r="CT33" s="117">
        <f t="shared" si="49"/>
        <v>0</v>
      </c>
      <c r="CU33" s="117">
        <f t="shared" si="49"/>
        <v>0</v>
      </c>
      <c r="CV33" s="117">
        <f t="shared" si="49"/>
        <v>-163601.23789527736</v>
      </c>
      <c r="CW33" s="117">
        <f t="shared" si="49"/>
        <v>0</v>
      </c>
      <c r="CX33" s="117">
        <f t="shared" si="49"/>
        <v>0</v>
      </c>
      <c r="CY33" s="117">
        <f t="shared" si="49"/>
        <v>-75318.924264052315</v>
      </c>
      <c r="CZ33" s="117">
        <f t="shared" si="49"/>
        <v>0</v>
      </c>
      <c r="DA33" s="117">
        <f t="shared" si="49"/>
        <v>0</v>
      </c>
      <c r="DB33" s="117">
        <f t="shared" si="49"/>
        <v>-169299.51660920237</v>
      </c>
      <c r="DC33" s="117">
        <f t="shared" si="49"/>
        <v>0</v>
      </c>
      <c r="DD33" s="117">
        <f t="shared" si="49"/>
        <v>0</v>
      </c>
      <c r="DE33" s="117">
        <f t="shared" si="49"/>
        <v>-202269.29223417741</v>
      </c>
      <c r="DF33" s="117">
        <f t="shared" si="49"/>
        <v>0</v>
      </c>
      <c r="DG33" s="117">
        <f t="shared" si="49"/>
        <v>0</v>
      </c>
      <c r="DH33" s="117">
        <f t="shared" si="49"/>
        <v>-163601.23789527736</v>
      </c>
      <c r="DI33" s="117">
        <f t="shared" ref="DI33:EF33" si="50">DI34</f>
        <v>0</v>
      </c>
      <c r="DJ33" s="117">
        <f t="shared" si="50"/>
        <v>0</v>
      </c>
      <c r="DK33" s="117">
        <f t="shared" si="50"/>
        <v>-75318.924264052315</v>
      </c>
      <c r="DL33" s="117">
        <f t="shared" si="50"/>
        <v>0</v>
      </c>
      <c r="DM33" s="117">
        <f t="shared" si="50"/>
        <v>0</v>
      </c>
      <c r="DN33" s="117">
        <f t="shared" si="50"/>
        <v>-169299.51660920237</v>
      </c>
      <c r="DO33" s="117">
        <f t="shared" si="50"/>
        <v>0</v>
      </c>
      <c r="DP33" s="117">
        <f t="shared" si="50"/>
        <v>0</v>
      </c>
      <c r="DQ33" s="117">
        <f t="shared" si="50"/>
        <v>-202269.29223417741</v>
      </c>
      <c r="DR33" s="117">
        <f t="shared" si="50"/>
        <v>0</v>
      </c>
      <c r="DS33" s="117">
        <f t="shared" si="50"/>
        <v>0</v>
      </c>
      <c r="DT33" s="117">
        <f t="shared" si="50"/>
        <v>-163601.23789527736</v>
      </c>
      <c r="DU33" s="117">
        <f t="shared" si="50"/>
        <v>0</v>
      </c>
      <c r="DV33" s="117">
        <f t="shared" si="50"/>
        <v>0</v>
      </c>
      <c r="DW33" s="117">
        <f t="shared" si="50"/>
        <v>-75318.924264052315</v>
      </c>
      <c r="DX33" s="117">
        <f t="shared" si="50"/>
        <v>0</v>
      </c>
      <c r="DY33" s="117">
        <f t="shared" si="50"/>
        <v>0</v>
      </c>
      <c r="DZ33" s="117">
        <f t="shared" si="50"/>
        <v>-169299.51660920237</v>
      </c>
      <c r="EA33" s="117">
        <f t="shared" si="50"/>
        <v>0</v>
      </c>
      <c r="EB33" s="117">
        <f t="shared" si="50"/>
        <v>0</v>
      </c>
      <c r="EC33" s="117">
        <f t="shared" si="50"/>
        <v>-202269.29223417741</v>
      </c>
      <c r="ED33" s="117">
        <f t="shared" si="50"/>
        <v>0</v>
      </c>
      <c r="EE33" s="117">
        <f t="shared" si="50"/>
        <v>0</v>
      </c>
      <c r="EF33" s="117">
        <f t="shared" si="50"/>
        <v>-163601.23789527797</v>
      </c>
    </row>
    <row r="34" spans="1:292" ht="20.100000000000001" customHeight="1" outlineLevel="1" x14ac:dyDescent="0.25">
      <c r="A34" s="37" t="s">
        <v>41</v>
      </c>
      <c r="B34" s="37"/>
      <c r="C34" s="37"/>
      <c r="D34" s="129">
        <f>SUM(E34:N34)</f>
        <v>-4190736.5079217441</v>
      </c>
      <c r="E34" s="130">
        <f t="shared" ref="E34:N34" si="51">SUM(E35:E37)</f>
        <v>-72753.786697083706</v>
      </c>
      <c r="F34" s="130">
        <f t="shared" si="51"/>
        <v>-261705.69959500333</v>
      </c>
      <c r="G34" s="130">
        <f t="shared" si="51"/>
        <v>-341764.59454856999</v>
      </c>
      <c r="H34" s="130">
        <f t="shared" si="51"/>
        <v>-341764.59454856999</v>
      </c>
      <c r="I34" s="130">
        <f t="shared" si="51"/>
        <v>-341764.59454856999</v>
      </c>
      <c r="J34" s="130">
        <f t="shared" si="51"/>
        <v>-426152.22018526401</v>
      </c>
      <c r="K34" s="130">
        <f t="shared" si="51"/>
        <v>-573364.1047905538</v>
      </c>
      <c r="L34" s="130">
        <f t="shared" si="51"/>
        <v>-610488.97100270947</v>
      </c>
      <c r="M34" s="130">
        <f t="shared" si="51"/>
        <v>-610488.97100270947</v>
      </c>
      <c r="N34" s="130">
        <f t="shared" si="51"/>
        <v>-610488.97100271005</v>
      </c>
      <c r="O34" s="130"/>
      <c r="Q34" s="130">
        <f t="shared" ref="Q34:AV34" si="52">SUM(Q35:Q37)</f>
        <v>0</v>
      </c>
      <c r="R34" s="130">
        <f t="shared" si="52"/>
        <v>0</v>
      </c>
      <c r="S34" s="130">
        <f t="shared" si="52"/>
        <v>0</v>
      </c>
      <c r="T34" s="130">
        <f t="shared" si="52"/>
        <v>0</v>
      </c>
      <c r="U34" s="130">
        <f t="shared" si="52"/>
        <v>0</v>
      </c>
      <c r="V34" s="130">
        <f t="shared" si="52"/>
        <v>0</v>
      </c>
      <c r="W34" s="130">
        <f t="shared" si="52"/>
        <v>0</v>
      </c>
      <c r="X34" s="130">
        <f t="shared" si="52"/>
        <v>0</v>
      </c>
      <c r="Y34" s="130">
        <f t="shared" si="52"/>
        <v>0</v>
      </c>
      <c r="Z34" s="130">
        <f t="shared" si="52"/>
        <v>0</v>
      </c>
      <c r="AA34" s="130">
        <f t="shared" si="52"/>
        <v>0</v>
      </c>
      <c r="AB34" s="130">
        <f t="shared" si="52"/>
        <v>-72753.786697083706</v>
      </c>
      <c r="AC34" s="130">
        <f t="shared" si="52"/>
        <v>0</v>
      </c>
      <c r="AD34" s="130">
        <f t="shared" si="52"/>
        <v>0</v>
      </c>
      <c r="AE34" s="130">
        <f t="shared" si="52"/>
        <v>-13423.120804673983</v>
      </c>
      <c r="AF34" s="130">
        <f t="shared" si="52"/>
        <v>0</v>
      </c>
      <c r="AG34" s="130">
        <f t="shared" si="52"/>
        <v>0</v>
      </c>
      <c r="AH34" s="130">
        <f t="shared" si="52"/>
        <v>-76609.621960172954</v>
      </c>
      <c r="AI34" s="130">
        <f t="shared" si="52"/>
        <v>0</v>
      </c>
      <c r="AJ34" s="130">
        <f t="shared" si="52"/>
        <v>0</v>
      </c>
      <c r="AK34" s="130">
        <f t="shared" si="52"/>
        <v>-98919.170133072679</v>
      </c>
      <c r="AL34" s="130">
        <f t="shared" si="52"/>
        <v>0</v>
      </c>
      <c r="AM34" s="130">
        <f t="shared" si="52"/>
        <v>0</v>
      </c>
      <c r="AN34" s="130">
        <f t="shared" si="52"/>
        <v>-72753.786697083706</v>
      </c>
      <c r="AO34" s="130">
        <f t="shared" si="52"/>
        <v>0</v>
      </c>
      <c r="AP34" s="130">
        <f t="shared" si="52"/>
        <v>0</v>
      </c>
      <c r="AQ34" s="130">
        <f t="shared" si="52"/>
        <v>-31328.825696504966</v>
      </c>
      <c r="AR34" s="130">
        <f t="shared" si="52"/>
        <v>0</v>
      </c>
      <c r="AS34" s="130">
        <f t="shared" si="52"/>
        <v>0</v>
      </c>
      <c r="AT34" s="130">
        <f t="shared" si="52"/>
        <v>-97115.240338110001</v>
      </c>
      <c r="AU34" s="130">
        <f t="shared" si="52"/>
        <v>0</v>
      </c>
      <c r="AV34" s="130">
        <f t="shared" si="52"/>
        <v>0</v>
      </c>
      <c r="AW34" s="130">
        <f t="shared" ref="AW34:CB34" si="53">SUM(AW35:AW37)</f>
        <v>-120194.08327559254</v>
      </c>
      <c r="AX34" s="130">
        <f t="shared" si="53"/>
        <v>0</v>
      </c>
      <c r="AY34" s="130">
        <f t="shared" si="53"/>
        <v>0</v>
      </c>
      <c r="AZ34" s="130">
        <f t="shared" si="53"/>
        <v>-93126.445238362503</v>
      </c>
      <c r="BA34" s="130">
        <f t="shared" si="53"/>
        <v>0</v>
      </c>
      <c r="BB34" s="130">
        <f t="shared" si="53"/>
        <v>0</v>
      </c>
      <c r="BC34" s="130">
        <f t="shared" si="53"/>
        <v>-31328.825696504966</v>
      </c>
      <c r="BD34" s="130">
        <f t="shared" si="53"/>
        <v>0</v>
      </c>
      <c r="BE34" s="130">
        <f t="shared" si="53"/>
        <v>0</v>
      </c>
      <c r="BF34" s="130">
        <f t="shared" si="53"/>
        <v>-97115.240338110001</v>
      </c>
      <c r="BG34" s="130">
        <f t="shared" si="53"/>
        <v>0</v>
      </c>
      <c r="BH34" s="130">
        <f t="shared" si="53"/>
        <v>0</v>
      </c>
      <c r="BI34" s="130">
        <f t="shared" si="53"/>
        <v>-120194.08327559254</v>
      </c>
      <c r="BJ34" s="130">
        <f t="shared" si="53"/>
        <v>0</v>
      </c>
      <c r="BK34" s="130">
        <f t="shared" si="53"/>
        <v>0</v>
      </c>
      <c r="BL34" s="130">
        <f t="shared" si="53"/>
        <v>-93126.445238362503</v>
      </c>
      <c r="BM34" s="130">
        <f t="shared" si="53"/>
        <v>0</v>
      </c>
      <c r="BN34" s="130">
        <f t="shared" si="53"/>
        <v>0</v>
      </c>
      <c r="BO34" s="130">
        <f t="shared" si="53"/>
        <v>-31328.825696504966</v>
      </c>
      <c r="BP34" s="130">
        <f t="shared" si="53"/>
        <v>0</v>
      </c>
      <c r="BQ34" s="130">
        <f t="shared" si="53"/>
        <v>0</v>
      </c>
      <c r="BR34" s="130">
        <f t="shared" si="53"/>
        <v>-97115.240338110001</v>
      </c>
      <c r="BS34" s="130">
        <f t="shared" si="53"/>
        <v>0</v>
      </c>
      <c r="BT34" s="130">
        <f t="shared" si="53"/>
        <v>0</v>
      </c>
      <c r="BU34" s="130">
        <f t="shared" si="53"/>
        <v>-120194.08327559254</v>
      </c>
      <c r="BV34" s="130">
        <f t="shared" si="53"/>
        <v>0</v>
      </c>
      <c r="BW34" s="130">
        <f t="shared" si="53"/>
        <v>0</v>
      </c>
      <c r="BX34" s="130">
        <f t="shared" si="53"/>
        <v>-93126.445238362503</v>
      </c>
      <c r="BY34" s="130">
        <f t="shared" si="53"/>
        <v>0</v>
      </c>
      <c r="BZ34" s="130">
        <f t="shared" si="53"/>
        <v>0</v>
      </c>
      <c r="CA34" s="130">
        <f t="shared" si="53"/>
        <v>-55247.592843203398</v>
      </c>
      <c r="CB34" s="130">
        <f t="shared" si="53"/>
        <v>0</v>
      </c>
      <c r="CC34" s="130">
        <f t="shared" ref="CC34:DH34" si="54">SUM(CC35:CC37)</f>
        <v>0</v>
      </c>
      <c r="CD34" s="130">
        <f t="shared" si="54"/>
        <v>-118395.25625144225</v>
      </c>
      <c r="CE34" s="130">
        <f t="shared" si="54"/>
        <v>0</v>
      </c>
      <c r="CF34" s="130">
        <f t="shared" si="54"/>
        <v>0</v>
      </c>
      <c r="CG34" s="130">
        <f t="shared" si="54"/>
        <v>-139788.50456392422</v>
      </c>
      <c r="CH34" s="130">
        <f t="shared" si="54"/>
        <v>0</v>
      </c>
      <c r="CI34" s="130">
        <f t="shared" si="54"/>
        <v>0</v>
      </c>
      <c r="CJ34" s="130">
        <f t="shared" si="54"/>
        <v>-112720.86652669417</v>
      </c>
      <c r="CK34" s="130">
        <f t="shared" si="54"/>
        <v>0</v>
      </c>
      <c r="CL34" s="130">
        <f t="shared" si="54"/>
        <v>0</v>
      </c>
      <c r="CM34" s="130">
        <f t="shared" si="54"/>
        <v>-50923.246984836631</v>
      </c>
      <c r="CN34" s="130">
        <f t="shared" si="54"/>
        <v>0</v>
      </c>
      <c r="CO34" s="130">
        <f t="shared" si="54"/>
        <v>0</v>
      </c>
      <c r="CP34" s="130">
        <f t="shared" si="54"/>
        <v>-156570.32767626242</v>
      </c>
      <c r="CQ34" s="130">
        <f t="shared" si="54"/>
        <v>0</v>
      </c>
      <c r="CR34" s="130">
        <f t="shared" si="54"/>
        <v>0</v>
      </c>
      <c r="CS34" s="130">
        <f t="shared" si="54"/>
        <v>-202269.29223417741</v>
      </c>
      <c r="CT34" s="130">
        <f t="shared" si="54"/>
        <v>0</v>
      </c>
      <c r="CU34" s="130">
        <f t="shared" si="54"/>
        <v>0</v>
      </c>
      <c r="CV34" s="130">
        <f t="shared" si="54"/>
        <v>-163601.23789527736</v>
      </c>
      <c r="CW34" s="130">
        <f t="shared" si="54"/>
        <v>0</v>
      </c>
      <c r="CX34" s="130">
        <f t="shared" si="54"/>
        <v>0</v>
      </c>
      <c r="CY34" s="130">
        <f t="shared" si="54"/>
        <v>-75318.924264052315</v>
      </c>
      <c r="CZ34" s="130">
        <f t="shared" si="54"/>
        <v>0</v>
      </c>
      <c r="DA34" s="130">
        <f t="shared" si="54"/>
        <v>0</v>
      </c>
      <c r="DB34" s="130">
        <f t="shared" si="54"/>
        <v>-169299.51660920237</v>
      </c>
      <c r="DC34" s="130">
        <f t="shared" si="54"/>
        <v>0</v>
      </c>
      <c r="DD34" s="130">
        <f t="shared" si="54"/>
        <v>0</v>
      </c>
      <c r="DE34" s="130">
        <f t="shared" si="54"/>
        <v>-202269.29223417741</v>
      </c>
      <c r="DF34" s="130">
        <f t="shared" si="54"/>
        <v>0</v>
      </c>
      <c r="DG34" s="130">
        <f t="shared" si="54"/>
        <v>0</v>
      </c>
      <c r="DH34" s="130">
        <f t="shared" si="54"/>
        <v>-163601.23789527736</v>
      </c>
      <c r="DI34" s="130">
        <f t="shared" ref="DI34:EF34" si="55">SUM(DI35:DI37)</f>
        <v>0</v>
      </c>
      <c r="DJ34" s="130">
        <f t="shared" si="55"/>
        <v>0</v>
      </c>
      <c r="DK34" s="130">
        <f t="shared" si="55"/>
        <v>-75318.924264052315</v>
      </c>
      <c r="DL34" s="130">
        <f t="shared" si="55"/>
        <v>0</v>
      </c>
      <c r="DM34" s="130">
        <f t="shared" si="55"/>
        <v>0</v>
      </c>
      <c r="DN34" s="130">
        <f t="shared" si="55"/>
        <v>-169299.51660920237</v>
      </c>
      <c r="DO34" s="130">
        <f t="shared" si="55"/>
        <v>0</v>
      </c>
      <c r="DP34" s="130">
        <f t="shared" si="55"/>
        <v>0</v>
      </c>
      <c r="DQ34" s="130">
        <f t="shared" si="55"/>
        <v>-202269.29223417741</v>
      </c>
      <c r="DR34" s="130">
        <f t="shared" si="55"/>
        <v>0</v>
      </c>
      <c r="DS34" s="130">
        <f t="shared" si="55"/>
        <v>0</v>
      </c>
      <c r="DT34" s="130">
        <f t="shared" si="55"/>
        <v>-163601.23789527736</v>
      </c>
      <c r="DU34" s="130">
        <f t="shared" si="55"/>
        <v>0</v>
      </c>
      <c r="DV34" s="130">
        <f t="shared" si="55"/>
        <v>0</v>
      </c>
      <c r="DW34" s="130">
        <f t="shared" si="55"/>
        <v>-75318.924264052315</v>
      </c>
      <c r="DX34" s="130">
        <f t="shared" si="55"/>
        <v>0</v>
      </c>
      <c r="DY34" s="130">
        <f t="shared" si="55"/>
        <v>0</v>
      </c>
      <c r="DZ34" s="130">
        <f t="shared" si="55"/>
        <v>-169299.51660920237</v>
      </c>
      <c r="EA34" s="130">
        <f t="shared" si="55"/>
        <v>0</v>
      </c>
      <c r="EB34" s="130">
        <f t="shared" si="55"/>
        <v>0</v>
      </c>
      <c r="EC34" s="130">
        <f t="shared" si="55"/>
        <v>-202269.29223417741</v>
      </c>
      <c r="ED34" s="130">
        <f t="shared" si="55"/>
        <v>0</v>
      </c>
      <c r="EE34" s="130">
        <f t="shared" si="55"/>
        <v>0</v>
      </c>
      <c r="EF34" s="130">
        <f t="shared" si="55"/>
        <v>-163601.23789527797</v>
      </c>
    </row>
    <row r="35" spans="1:292" s="8" customFormat="1" ht="20.100000000000001" customHeight="1" outlineLevel="2" x14ac:dyDescent="0.25">
      <c r="A35" s="34" t="s">
        <v>40</v>
      </c>
      <c r="B35" s="34"/>
      <c r="C35" s="34"/>
      <c r="D35" s="118">
        <f>SUM(E35:N35)</f>
        <v>-1946615.9448192758</v>
      </c>
      <c r="E35" s="118">
        <f t="shared" ref="E35:N37" si="56">SUMIF($Q$1:$EF$1,E$2,$Q35:$EF35)</f>
        <v>-34744.317660478111</v>
      </c>
      <c r="F35" s="118">
        <f t="shared" si="56"/>
        <v>-125867.05879277241</v>
      </c>
      <c r="G35" s="118">
        <f t="shared" si="56"/>
        <v>-161366.73288907501</v>
      </c>
      <c r="H35" s="118">
        <f t="shared" si="56"/>
        <v>-161366.73288907501</v>
      </c>
      <c r="I35" s="118">
        <f t="shared" si="56"/>
        <v>-161366.73288907501</v>
      </c>
      <c r="J35" s="118">
        <f t="shared" si="56"/>
        <v>-198596.56772879296</v>
      </c>
      <c r="K35" s="118">
        <f t="shared" si="56"/>
        <v>-263542.98740759725</v>
      </c>
      <c r="L35" s="118">
        <f t="shared" si="56"/>
        <v>-279921.60485413653</v>
      </c>
      <c r="M35" s="118">
        <f t="shared" si="56"/>
        <v>-279921.60485413653</v>
      </c>
      <c r="N35" s="118">
        <f t="shared" si="56"/>
        <v>-279921.60485413682</v>
      </c>
      <c r="O35" s="118"/>
      <c r="P35" s="123"/>
      <c r="Q35" s="128">
        <f>Q50</f>
        <v>0</v>
      </c>
      <c r="R35" s="128">
        <f t="shared" ref="R35:CC35" si="57">R50</f>
        <v>0</v>
      </c>
      <c r="S35" s="128">
        <f t="shared" si="57"/>
        <v>0</v>
      </c>
      <c r="T35" s="128">
        <f t="shared" si="57"/>
        <v>0</v>
      </c>
      <c r="U35" s="128">
        <f t="shared" si="57"/>
        <v>0</v>
      </c>
      <c r="V35" s="128">
        <f t="shared" si="57"/>
        <v>0</v>
      </c>
      <c r="W35" s="128">
        <f t="shared" si="57"/>
        <v>0</v>
      </c>
      <c r="X35" s="128">
        <f t="shared" si="57"/>
        <v>0</v>
      </c>
      <c r="Y35" s="128">
        <f t="shared" si="57"/>
        <v>0</v>
      </c>
      <c r="Z35" s="128">
        <f t="shared" si="57"/>
        <v>0</v>
      </c>
      <c r="AA35" s="128">
        <f t="shared" si="57"/>
        <v>0</v>
      </c>
      <c r="AB35" s="128">
        <f t="shared" si="57"/>
        <v>-34744.317660478111</v>
      </c>
      <c r="AC35" s="128">
        <f t="shared" si="57"/>
        <v>0</v>
      </c>
      <c r="AD35" s="128">
        <f t="shared" si="57"/>
        <v>0</v>
      </c>
      <c r="AE35" s="128">
        <f t="shared" si="57"/>
        <v>-8389.4505029212396</v>
      </c>
      <c r="AF35" s="128">
        <f t="shared" si="57"/>
        <v>0</v>
      </c>
      <c r="AG35" s="128">
        <f t="shared" si="57"/>
        <v>0</v>
      </c>
      <c r="AH35" s="128">
        <f t="shared" si="57"/>
        <v>-36445.42145301748</v>
      </c>
      <c r="AI35" s="128">
        <f t="shared" si="57"/>
        <v>0</v>
      </c>
      <c r="AJ35" s="128">
        <f t="shared" si="57"/>
        <v>0</v>
      </c>
      <c r="AK35" s="128">
        <f t="shared" si="57"/>
        <v>-46287.869176355591</v>
      </c>
      <c r="AL35" s="128">
        <f t="shared" si="57"/>
        <v>0</v>
      </c>
      <c r="AM35" s="128">
        <f t="shared" si="57"/>
        <v>0</v>
      </c>
      <c r="AN35" s="128">
        <f t="shared" si="57"/>
        <v>-34744.317660478111</v>
      </c>
      <c r="AO35" s="128">
        <f t="shared" si="57"/>
        <v>0</v>
      </c>
      <c r="AP35" s="128">
        <f t="shared" si="57"/>
        <v>0</v>
      </c>
      <c r="AQ35" s="128">
        <f t="shared" si="57"/>
        <v>-16468.599571987485</v>
      </c>
      <c r="AR35" s="128">
        <f t="shared" si="57"/>
        <v>0</v>
      </c>
      <c r="AS35" s="128">
        <f t="shared" si="57"/>
        <v>0</v>
      </c>
      <c r="AT35" s="128">
        <f t="shared" si="57"/>
        <v>-45492.017796225002</v>
      </c>
      <c r="AU35" s="128">
        <f t="shared" si="57"/>
        <v>0</v>
      </c>
      <c r="AV35" s="128">
        <f t="shared" si="57"/>
        <v>0</v>
      </c>
      <c r="AW35" s="128">
        <f t="shared" si="57"/>
        <v>-55673.860268643766</v>
      </c>
      <c r="AX35" s="128">
        <f t="shared" si="57"/>
        <v>0</v>
      </c>
      <c r="AY35" s="128">
        <f t="shared" si="57"/>
        <v>0</v>
      </c>
      <c r="AZ35" s="128">
        <f t="shared" si="57"/>
        <v>-43732.255252218754</v>
      </c>
      <c r="BA35" s="128">
        <f t="shared" si="57"/>
        <v>0</v>
      </c>
      <c r="BB35" s="128">
        <f t="shared" si="57"/>
        <v>0</v>
      </c>
      <c r="BC35" s="128">
        <f t="shared" si="57"/>
        <v>-16468.599571987485</v>
      </c>
      <c r="BD35" s="128">
        <f t="shared" si="57"/>
        <v>0</v>
      </c>
      <c r="BE35" s="128">
        <f t="shared" si="57"/>
        <v>0</v>
      </c>
      <c r="BF35" s="128">
        <f t="shared" si="57"/>
        <v>-45492.017796225002</v>
      </c>
      <c r="BG35" s="128">
        <f t="shared" si="57"/>
        <v>0</v>
      </c>
      <c r="BH35" s="128">
        <f t="shared" si="57"/>
        <v>0</v>
      </c>
      <c r="BI35" s="128">
        <f t="shared" si="57"/>
        <v>-55673.860268643766</v>
      </c>
      <c r="BJ35" s="128">
        <f t="shared" si="57"/>
        <v>0</v>
      </c>
      <c r="BK35" s="128">
        <f t="shared" si="57"/>
        <v>0</v>
      </c>
      <c r="BL35" s="128">
        <f t="shared" si="57"/>
        <v>-43732.255252218754</v>
      </c>
      <c r="BM35" s="128">
        <f t="shared" si="57"/>
        <v>0</v>
      </c>
      <c r="BN35" s="128">
        <f t="shared" si="57"/>
        <v>0</v>
      </c>
      <c r="BO35" s="128">
        <f t="shared" si="57"/>
        <v>-16468.599571987485</v>
      </c>
      <c r="BP35" s="128">
        <f t="shared" si="57"/>
        <v>0</v>
      </c>
      <c r="BQ35" s="128">
        <f t="shared" si="57"/>
        <v>0</v>
      </c>
      <c r="BR35" s="128">
        <f t="shared" si="57"/>
        <v>-45492.017796225002</v>
      </c>
      <c r="BS35" s="128">
        <f t="shared" si="57"/>
        <v>0</v>
      </c>
      <c r="BT35" s="128">
        <f t="shared" si="57"/>
        <v>0</v>
      </c>
      <c r="BU35" s="128">
        <f t="shared" si="57"/>
        <v>-55673.860268643766</v>
      </c>
      <c r="BV35" s="128">
        <f t="shared" si="57"/>
        <v>0</v>
      </c>
      <c r="BW35" s="128">
        <f t="shared" si="57"/>
        <v>0</v>
      </c>
      <c r="BX35" s="128">
        <f t="shared" si="57"/>
        <v>-43732.255252218754</v>
      </c>
      <c r="BY35" s="128">
        <f t="shared" si="57"/>
        <v>0</v>
      </c>
      <c r="BZ35" s="128">
        <f t="shared" si="57"/>
        <v>0</v>
      </c>
      <c r="CA35" s="128">
        <f t="shared" si="57"/>
        <v>-27020.996842589731</v>
      </c>
      <c r="CB35" s="128">
        <f t="shared" si="57"/>
        <v>0</v>
      </c>
      <c r="CC35" s="128">
        <f t="shared" si="57"/>
        <v>0</v>
      </c>
      <c r="CD35" s="128">
        <f t="shared" ref="CD35:EF35" si="58">CD50</f>
        <v>-54880.260110930401</v>
      </c>
      <c r="CE35" s="128">
        <f t="shared" si="58"/>
        <v>0</v>
      </c>
      <c r="CF35" s="128">
        <f t="shared" si="58"/>
        <v>0</v>
      </c>
      <c r="CG35" s="128">
        <f t="shared" si="58"/>
        <v>-64318.457895848907</v>
      </c>
      <c r="CH35" s="128">
        <f t="shared" si="58"/>
        <v>0</v>
      </c>
      <c r="CI35" s="128">
        <f t="shared" si="58"/>
        <v>0</v>
      </c>
      <c r="CJ35" s="128">
        <f t="shared" si="58"/>
        <v>-52376.852879423896</v>
      </c>
      <c r="CK35" s="128">
        <f t="shared" si="58"/>
        <v>0</v>
      </c>
      <c r="CL35" s="128">
        <f t="shared" si="58"/>
        <v>0</v>
      </c>
      <c r="CM35" s="128">
        <f t="shared" si="58"/>
        <v>-25113.197199192629</v>
      </c>
      <c r="CN35" s="128">
        <f t="shared" si="58"/>
        <v>0</v>
      </c>
      <c r="CO35" s="128">
        <f t="shared" si="58"/>
        <v>0</v>
      </c>
      <c r="CP35" s="128">
        <f t="shared" si="58"/>
        <v>-71722.203386586363</v>
      </c>
      <c r="CQ35" s="128">
        <f t="shared" si="58"/>
        <v>0</v>
      </c>
      <c r="CR35" s="128">
        <f t="shared" si="58"/>
        <v>0</v>
      </c>
      <c r="CS35" s="128">
        <f t="shared" si="58"/>
        <v>-91883.511279784158</v>
      </c>
      <c r="CT35" s="128">
        <f t="shared" si="58"/>
        <v>0</v>
      </c>
      <c r="CU35" s="128">
        <f t="shared" si="58"/>
        <v>0</v>
      </c>
      <c r="CV35" s="128">
        <f t="shared" si="58"/>
        <v>-74824.07554203413</v>
      </c>
      <c r="CW35" s="128">
        <f t="shared" si="58"/>
        <v>0</v>
      </c>
      <c r="CX35" s="128">
        <f t="shared" si="58"/>
        <v>0</v>
      </c>
      <c r="CY35" s="128">
        <f t="shared" si="58"/>
        <v>-35875.995998846607</v>
      </c>
      <c r="CZ35" s="128">
        <f t="shared" si="58"/>
        <v>0</v>
      </c>
      <c r="DA35" s="128">
        <f t="shared" si="58"/>
        <v>0</v>
      </c>
      <c r="DB35" s="128">
        <f t="shared" si="58"/>
        <v>-77338.022033471629</v>
      </c>
      <c r="DC35" s="128">
        <f t="shared" si="58"/>
        <v>0</v>
      </c>
      <c r="DD35" s="128">
        <f t="shared" si="58"/>
        <v>0</v>
      </c>
      <c r="DE35" s="128">
        <f t="shared" si="58"/>
        <v>-91883.511279784158</v>
      </c>
      <c r="DF35" s="128">
        <f t="shared" si="58"/>
        <v>0</v>
      </c>
      <c r="DG35" s="128">
        <f t="shared" si="58"/>
        <v>0</v>
      </c>
      <c r="DH35" s="128">
        <f t="shared" si="58"/>
        <v>-74824.07554203413</v>
      </c>
      <c r="DI35" s="128">
        <f t="shared" si="58"/>
        <v>0</v>
      </c>
      <c r="DJ35" s="128">
        <f t="shared" si="58"/>
        <v>0</v>
      </c>
      <c r="DK35" s="128">
        <f t="shared" si="58"/>
        <v>-35875.995998846607</v>
      </c>
      <c r="DL35" s="128">
        <f t="shared" si="58"/>
        <v>0</v>
      </c>
      <c r="DM35" s="128">
        <f t="shared" si="58"/>
        <v>0</v>
      </c>
      <c r="DN35" s="128">
        <f t="shared" si="58"/>
        <v>-77338.022033471629</v>
      </c>
      <c r="DO35" s="128">
        <f t="shared" si="58"/>
        <v>0</v>
      </c>
      <c r="DP35" s="128">
        <f t="shared" si="58"/>
        <v>0</v>
      </c>
      <c r="DQ35" s="128">
        <f t="shared" si="58"/>
        <v>-91883.511279784158</v>
      </c>
      <c r="DR35" s="128">
        <f t="shared" si="58"/>
        <v>0</v>
      </c>
      <c r="DS35" s="128">
        <f t="shared" si="58"/>
        <v>0</v>
      </c>
      <c r="DT35" s="128">
        <f t="shared" si="58"/>
        <v>-74824.07554203413</v>
      </c>
      <c r="DU35" s="128">
        <f t="shared" si="58"/>
        <v>0</v>
      </c>
      <c r="DV35" s="128">
        <f t="shared" si="58"/>
        <v>0</v>
      </c>
      <c r="DW35" s="128">
        <f t="shared" si="58"/>
        <v>-35875.995998846607</v>
      </c>
      <c r="DX35" s="128">
        <f t="shared" si="58"/>
        <v>0</v>
      </c>
      <c r="DY35" s="128">
        <f t="shared" si="58"/>
        <v>0</v>
      </c>
      <c r="DZ35" s="128">
        <f t="shared" si="58"/>
        <v>-77338.022033471629</v>
      </c>
      <c r="EA35" s="128">
        <f t="shared" si="58"/>
        <v>0</v>
      </c>
      <c r="EB35" s="128">
        <f t="shared" si="58"/>
        <v>0</v>
      </c>
      <c r="EC35" s="128">
        <f t="shared" si="58"/>
        <v>-91883.511279784158</v>
      </c>
      <c r="ED35" s="128">
        <f t="shared" si="58"/>
        <v>0</v>
      </c>
      <c r="EE35" s="128">
        <f t="shared" si="58"/>
        <v>0</v>
      </c>
      <c r="EF35" s="128">
        <f t="shared" si="58"/>
        <v>-74824.075542034392</v>
      </c>
    </row>
    <row r="36" spans="1:292" s="8" customFormat="1" ht="20.100000000000001" customHeight="1" outlineLevel="2" x14ac:dyDescent="0.25">
      <c r="A36" s="34" t="s">
        <v>39</v>
      </c>
      <c r="B36" s="34"/>
      <c r="C36" s="34"/>
      <c r="D36" s="118">
        <f>SUM(E36:N36)</f>
        <v>-1076150.9962109029</v>
      </c>
      <c r="E36" s="118">
        <f t="shared" si="56"/>
        <v>-17162.878440318742</v>
      </c>
      <c r="F36" s="118">
        <f t="shared" si="56"/>
        <v>-60318.405526567454</v>
      </c>
      <c r="G36" s="118">
        <f t="shared" si="56"/>
        <v>-83577.821926050005</v>
      </c>
      <c r="H36" s="118">
        <f t="shared" si="56"/>
        <v>-83577.821926050005</v>
      </c>
      <c r="I36" s="118">
        <f t="shared" si="56"/>
        <v>-83577.821926050005</v>
      </c>
      <c r="J36" s="118">
        <f t="shared" si="56"/>
        <v>-108397.71181919532</v>
      </c>
      <c r="K36" s="118">
        <f t="shared" si="56"/>
        <v>-151695.3249383982</v>
      </c>
      <c r="L36" s="118">
        <f t="shared" si="56"/>
        <v>-162614.40323609102</v>
      </c>
      <c r="M36" s="118">
        <f t="shared" si="56"/>
        <v>-162614.40323609102</v>
      </c>
      <c r="N36" s="118">
        <f t="shared" si="56"/>
        <v>-162614.4032360912</v>
      </c>
      <c r="O36" s="118"/>
      <c r="P36" s="123"/>
      <c r="Q36" s="128">
        <f t="shared" ref="Q36:CB36" si="59">Q51</f>
        <v>0</v>
      </c>
      <c r="R36" s="128">
        <f t="shared" si="59"/>
        <v>0</v>
      </c>
      <c r="S36" s="128">
        <f t="shared" si="59"/>
        <v>0</v>
      </c>
      <c r="T36" s="128">
        <f t="shared" si="59"/>
        <v>0</v>
      </c>
      <c r="U36" s="128">
        <f t="shared" si="59"/>
        <v>0</v>
      </c>
      <c r="V36" s="128">
        <f t="shared" si="59"/>
        <v>0</v>
      </c>
      <c r="W36" s="128">
        <f t="shared" si="59"/>
        <v>0</v>
      </c>
      <c r="X36" s="128">
        <f t="shared" si="59"/>
        <v>0</v>
      </c>
      <c r="Y36" s="128">
        <f t="shared" si="59"/>
        <v>0</v>
      </c>
      <c r="Z36" s="128">
        <f t="shared" si="59"/>
        <v>0</v>
      </c>
      <c r="AA36" s="128">
        <f t="shared" si="59"/>
        <v>0</v>
      </c>
      <c r="AB36" s="128">
        <f t="shared" si="59"/>
        <v>-17162.878440318742</v>
      </c>
      <c r="AC36" s="128">
        <f t="shared" si="59"/>
        <v>0</v>
      </c>
      <c r="AD36" s="128">
        <f t="shared" si="59"/>
        <v>0</v>
      </c>
      <c r="AE36" s="128">
        <f t="shared" si="59"/>
        <v>0</v>
      </c>
      <c r="AF36" s="128">
        <f t="shared" si="59"/>
        <v>0</v>
      </c>
      <c r="AG36" s="128">
        <f t="shared" si="59"/>
        <v>0</v>
      </c>
      <c r="AH36" s="128">
        <f t="shared" si="59"/>
        <v>-18296.947635344986</v>
      </c>
      <c r="AI36" s="128">
        <f t="shared" si="59"/>
        <v>0</v>
      </c>
      <c r="AJ36" s="128">
        <f t="shared" si="59"/>
        <v>0</v>
      </c>
      <c r="AK36" s="128">
        <f t="shared" si="59"/>
        <v>-24858.57945090373</v>
      </c>
      <c r="AL36" s="128">
        <f t="shared" si="59"/>
        <v>0</v>
      </c>
      <c r="AM36" s="128">
        <f t="shared" si="59"/>
        <v>0</v>
      </c>
      <c r="AN36" s="128">
        <f t="shared" si="59"/>
        <v>-17162.878440318742</v>
      </c>
      <c r="AO36" s="128">
        <f t="shared" si="59"/>
        <v>0</v>
      </c>
      <c r="AP36" s="128">
        <f t="shared" si="59"/>
        <v>0</v>
      </c>
      <c r="AQ36" s="128">
        <f t="shared" si="59"/>
        <v>-4979.0663813249912</v>
      </c>
      <c r="AR36" s="128">
        <f t="shared" si="59"/>
        <v>0</v>
      </c>
      <c r="AS36" s="128">
        <f t="shared" si="59"/>
        <v>0</v>
      </c>
      <c r="AT36" s="128">
        <f t="shared" si="59"/>
        <v>-24328.011864150001</v>
      </c>
      <c r="AU36" s="128">
        <f t="shared" si="59"/>
        <v>0</v>
      </c>
      <c r="AV36" s="128">
        <f t="shared" si="59"/>
        <v>0</v>
      </c>
      <c r="AW36" s="128">
        <f t="shared" si="59"/>
        <v>-31115.906845762511</v>
      </c>
      <c r="AX36" s="128">
        <f t="shared" si="59"/>
        <v>0</v>
      </c>
      <c r="AY36" s="128">
        <f t="shared" si="59"/>
        <v>0</v>
      </c>
      <c r="AZ36" s="128">
        <f t="shared" si="59"/>
        <v>-23154.836834812504</v>
      </c>
      <c r="BA36" s="128">
        <f t="shared" si="59"/>
        <v>0</v>
      </c>
      <c r="BB36" s="128">
        <f t="shared" si="59"/>
        <v>0</v>
      </c>
      <c r="BC36" s="128">
        <f t="shared" si="59"/>
        <v>-4979.0663813249912</v>
      </c>
      <c r="BD36" s="128">
        <f t="shared" si="59"/>
        <v>0</v>
      </c>
      <c r="BE36" s="128">
        <f t="shared" si="59"/>
        <v>0</v>
      </c>
      <c r="BF36" s="128">
        <f t="shared" si="59"/>
        <v>-24328.011864150001</v>
      </c>
      <c r="BG36" s="128">
        <f t="shared" si="59"/>
        <v>0</v>
      </c>
      <c r="BH36" s="128">
        <f t="shared" si="59"/>
        <v>0</v>
      </c>
      <c r="BI36" s="128">
        <f t="shared" si="59"/>
        <v>-31115.906845762511</v>
      </c>
      <c r="BJ36" s="128">
        <f t="shared" si="59"/>
        <v>0</v>
      </c>
      <c r="BK36" s="128">
        <f t="shared" si="59"/>
        <v>0</v>
      </c>
      <c r="BL36" s="128">
        <f t="shared" si="59"/>
        <v>-23154.836834812504</v>
      </c>
      <c r="BM36" s="128">
        <f t="shared" si="59"/>
        <v>0</v>
      </c>
      <c r="BN36" s="128">
        <f t="shared" si="59"/>
        <v>0</v>
      </c>
      <c r="BO36" s="128">
        <f t="shared" si="59"/>
        <v>-4979.0663813249912</v>
      </c>
      <c r="BP36" s="128">
        <f t="shared" si="59"/>
        <v>0</v>
      </c>
      <c r="BQ36" s="128">
        <f t="shared" si="59"/>
        <v>0</v>
      </c>
      <c r="BR36" s="128">
        <f t="shared" si="59"/>
        <v>-24328.011864150001</v>
      </c>
      <c r="BS36" s="128">
        <f t="shared" si="59"/>
        <v>0</v>
      </c>
      <c r="BT36" s="128">
        <f t="shared" si="59"/>
        <v>0</v>
      </c>
      <c r="BU36" s="128">
        <f t="shared" si="59"/>
        <v>-31115.906845762511</v>
      </c>
      <c r="BV36" s="128">
        <f t="shared" si="59"/>
        <v>0</v>
      </c>
      <c r="BW36" s="128">
        <f t="shared" si="59"/>
        <v>0</v>
      </c>
      <c r="BX36" s="128">
        <f t="shared" si="59"/>
        <v>-23154.836834812504</v>
      </c>
      <c r="BY36" s="128">
        <f t="shared" si="59"/>
        <v>0</v>
      </c>
      <c r="BZ36" s="128">
        <f t="shared" si="59"/>
        <v>0</v>
      </c>
      <c r="CA36" s="128">
        <f t="shared" si="59"/>
        <v>-12013.997895059823</v>
      </c>
      <c r="CB36" s="128">
        <f t="shared" si="59"/>
        <v>0</v>
      </c>
      <c r="CC36" s="128">
        <f t="shared" ref="CC36:EF36" si="60">CC51</f>
        <v>0</v>
      </c>
      <c r="CD36" s="128">
        <f t="shared" si="60"/>
        <v>-30586.840073953605</v>
      </c>
      <c r="CE36" s="128">
        <f t="shared" si="60"/>
        <v>0</v>
      </c>
      <c r="CF36" s="128">
        <f t="shared" si="60"/>
        <v>0</v>
      </c>
      <c r="CG36" s="128">
        <f t="shared" si="60"/>
        <v>-36878.971930565946</v>
      </c>
      <c r="CH36" s="128">
        <f t="shared" si="60"/>
        <v>0</v>
      </c>
      <c r="CI36" s="128">
        <f t="shared" si="60"/>
        <v>0</v>
      </c>
      <c r="CJ36" s="128">
        <f t="shared" si="60"/>
        <v>-28917.901919615935</v>
      </c>
      <c r="CK36" s="128">
        <f t="shared" si="60"/>
        <v>0</v>
      </c>
      <c r="CL36" s="128">
        <f t="shared" si="60"/>
        <v>0</v>
      </c>
      <c r="CM36" s="128">
        <f t="shared" si="60"/>
        <v>-10742.131466128421</v>
      </c>
      <c r="CN36" s="128">
        <f t="shared" si="60"/>
        <v>0</v>
      </c>
      <c r="CO36" s="128">
        <f t="shared" si="60"/>
        <v>0</v>
      </c>
      <c r="CP36" s="128">
        <f t="shared" si="60"/>
        <v>-41814.802257724245</v>
      </c>
      <c r="CQ36" s="128">
        <f t="shared" si="60"/>
        <v>0</v>
      </c>
      <c r="CR36" s="128">
        <f t="shared" si="60"/>
        <v>0</v>
      </c>
      <c r="CS36" s="128">
        <f t="shared" si="60"/>
        <v>-55255.674186522774</v>
      </c>
      <c r="CT36" s="128">
        <f t="shared" si="60"/>
        <v>0</v>
      </c>
      <c r="CU36" s="128">
        <f t="shared" si="60"/>
        <v>0</v>
      </c>
      <c r="CV36" s="128">
        <f t="shared" si="60"/>
        <v>-43882.717028022758</v>
      </c>
      <c r="CW36" s="128">
        <f t="shared" si="60"/>
        <v>0</v>
      </c>
      <c r="CX36" s="128">
        <f t="shared" si="60"/>
        <v>0</v>
      </c>
      <c r="CY36" s="128">
        <f t="shared" si="60"/>
        <v>-17917.330665897742</v>
      </c>
      <c r="CZ36" s="128">
        <f t="shared" si="60"/>
        <v>0</v>
      </c>
      <c r="DA36" s="128">
        <f t="shared" si="60"/>
        <v>0</v>
      </c>
      <c r="DB36" s="128">
        <f t="shared" si="60"/>
        <v>-45558.681355647757</v>
      </c>
      <c r="DC36" s="128">
        <f t="shared" si="60"/>
        <v>0</v>
      </c>
      <c r="DD36" s="128">
        <f t="shared" si="60"/>
        <v>0</v>
      </c>
      <c r="DE36" s="128">
        <f t="shared" si="60"/>
        <v>-55255.674186522774</v>
      </c>
      <c r="DF36" s="128">
        <f t="shared" si="60"/>
        <v>0</v>
      </c>
      <c r="DG36" s="128">
        <f t="shared" si="60"/>
        <v>0</v>
      </c>
      <c r="DH36" s="128">
        <f t="shared" si="60"/>
        <v>-43882.717028022758</v>
      </c>
      <c r="DI36" s="128">
        <f t="shared" si="60"/>
        <v>0</v>
      </c>
      <c r="DJ36" s="128">
        <f t="shared" si="60"/>
        <v>0</v>
      </c>
      <c r="DK36" s="128">
        <f t="shared" si="60"/>
        <v>-17917.330665897742</v>
      </c>
      <c r="DL36" s="128">
        <f t="shared" si="60"/>
        <v>0</v>
      </c>
      <c r="DM36" s="128">
        <f t="shared" si="60"/>
        <v>0</v>
      </c>
      <c r="DN36" s="128">
        <f t="shared" si="60"/>
        <v>-45558.681355647757</v>
      </c>
      <c r="DO36" s="128">
        <f t="shared" si="60"/>
        <v>0</v>
      </c>
      <c r="DP36" s="128">
        <f t="shared" si="60"/>
        <v>0</v>
      </c>
      <c r="DQ36" s="128">
        <f t="shared" si="60"/>
        <v>-55255.674186522774</v>
      </c>
      <c r="DR36" s="128">
        <f t="shared" si="60"/>
        <v>0</v>
      </c>
      <c r="DS36" s="128">
        <f t="shared" si="60"/>
        <v>0</v>
      </c>
      <c r="DT36" s="128">
        <f t="shared" si="60"/>
        <v>-43882.717028022758</v>
      </c>
      <c r="DU36" s="128">
        <f t="shared" si="60"/>
        <v>0</v>
      </c>
      <c r="DV36" s="128">
        <f t="shared" si="60"/>
        <v>0</v>
      </c>
      <c r="DW36" s="128">
        <f t="shared" si="60"/>
        <v>-17917.330665897742</v>
      </c>
      <c r="DX36" s="128">
        <f t="shared" si="60"/>
        <v>0</v>
      </c>
      <c r="DY36" s="128">
        <f t="shared" si="60"/>
        <v>0</v>
      </c>
      <c r="DZ36" s="128">
        <f t="shared" si="60"/>
        <v>-45558.681355647757</v>
      </c>
      <c r="EA36" s="128">
        <f t="shared" si="60"/>
        <v>0</v>
      </c>
      <c r="EB36" s="128">
        <f t="shared" si="60"/>
        <v>0</v>
      </c>
      <c r="EC36" s="128">
        <f t="shared" si="60"/>
        <v>-55255.674186522774</v>
      </c>
      <c r="ED36" s="128">
        <f t="shared" si="60"/>
        <v>0</v>
      </c>
      <c r="EE36" s="128">
        <f t="shared" si="60"/>
        <v>0</v>
      </c>
      <c r="EF36" s="128">
        <f t="shared" si="60"/>
        <v>-43882.717028022933</v>
      </c>
    </row>
    <row r="37" spans="1:292" s="8" customFormat="1" ht="20.100000000000001" customHeight="1" outlineLevel="2" x14ac:dyDescent="0.25">
      <c r="A37" s="34" t="s">
        <v>38</v>
      </c>
      <c r="B37" s="34"/>
      <c r="C37" s="34"/>
      <c r="D37" s="118">
        <f>SUM(E37:N37)</f>
        <v>-1167969.5668915655</v>
      </c>
      <c r="E37" s="118">
        <f t="shared" si="56"/>
        <v>-20846.590596286864</v>
      </c>
      <c r="F37" s="118">
        <f t="shared" si="56"/>
        <v>-75520.23527566345</v>
      </c>
      <c r="G37" s="118">
        <f t="shared" si="56"/>
        <v>-96820.03973344501</v>
      </c>
      <c r="H37" s="118">
        <f t="shared" si="56"/>
        <v>-96820.03973344501</v>
      </c>
      <c r="I37" s="118">
        <f t="shared" si="56"/>
        <v>-96820.03973344501</v>
      </c>
      <c r="J37" s="118">
        <f t="shared" si="56"/>
        <v>-119157.94063727577</v>
      </c>
      <c r="K37" s="118">
        <f t="shared" si="56"/>
        <v>-158125.79244455835</v>
      </c>
      <c r="L37" s="118">
        <f t="shared" si="56"/>
        <v>-167952.96291248192</v>
      </c>
      <c r="M37" s="118">
        <f t="shared" si="56"/>
        <v>-167952.96291248192</v>
      </c>
      <c r="N37" s="118">
        <f t="shared" si="56"/>
        <v>-167952.96291248209</v>
      </c>
      <c r="O37" s="118"/>
      <c r="P37" s="123"/>
      <c r="Q37" s="128">
        <f t="shared" ref="Q37:CB37" si="61">Q52</f>
        <v>0</v>
      </c>
      <c r="R37" s="128">
        <f t="shared" si="61"/>
        <v>0</v>
      </c>
      <c r="S37" s="128">
        <f t="shared" si="61"/>
        <v>0</v>
      </c>
      <c r="T37" s="128">
        <f t="shared" si="61"/>
        <v>0</v>
      </c>
      <c r="U37" s="128">
        <f t="shared" si="61"/>
        <v>0</v>
      </c>
      <c r="V37" s="128">
        <f t="shared" si="61"/>
        <v>0</v>
      </c>
      <c r="W37" s="128">
        <f t="shared" si="61"/>
        <v>0</v>
      </c>
      <c r="X37" s="128">
        <f t="shared" si="61"/>
        <v>0</v>
      </c>
      <c r="Y37" s="128">
        <f t="shared" si="61"/>
        <v>0</v>
      </c>
      <c r="Z37" s="128">
        <f t="shared" si="61"/>
        <v>0</v>
      </c>
      <c r="AA37" s="128">
        <f t="shared" si="61"/>
        <v>0</v>
      </c>
      <c r="AB37" s="128">
        <f t="shared" si="61"/>
        <v>-20846.590596286864</v>
      </c>
      <c r="AC37" s="128">
        <f t="shared" si="61"/>
        <v>0</v>
      </c>
      <c r="AD37" s="128">
        <f t="shared" si="61"/>
        <v>0</v>
      </c>
      <c r="AE37" s="128">
        <f t="shared" si="61"/>
        <v>-5033.6703017527434</v>
      </c>
      <c r="AF37" s="128">
        <f t="shared" si="61"/>
        <v>0</v>
      </c>
      <c r="AG37" s="128">
        <f t="shared" si="61"/>
        <v>0</v>
      </c>
      <c r="AH37" s="128">
        <f t="shared" si="61"/>
        <v>-21867.252871810488</v>
      </c>
      <c r="AI37" s="128">
        <f t="shared" si="61"/>
        <v>0</v>
      </c>
      <c r="AJ37" s="128">
        <f t="shared" si="61"/>
        <v>0</v>
      </c>
      <c r="AK37" s="128">
        <f t="shared" si="61"/>
        <v>-27772.721505813355</v>
      </c>
      <c r="AL37" s="128">
        <f t="shared" si="61"/>
        <v>0</v>
      </c>
      <c r="AM37" s="128">
        <f t="shared" si="61"/>
        <v>0</v>
      </c>
      <c r="AN37" s="128">
        <f t="shared" si="61"/>
        <v>-20846.590596286864</v>
      </c>
      <c r="AO37" s="128">
        <f t="shared" si="61"/>
        <v>0</v>
      </c>
      <c r="AP37" s="128">
        <f t="shared" si="61"/>
        <v>0</v>
      </c>
      <c r="AQ37" s="128">
        <f t="shared" si="61"/>
        <v>-9881.1597431924911</v>
      </c>
      <c r="AR37" s="128">
        <f t="shared" si="61"/>
        <v>0</v>
      </c>
      <c r="AS37" s="128">
        <f t="shared" si="61"/>
        <v>0</v>
      </c>
      <c r="AT37" s="128">
        <f t="shared" si="61"/>
        <v>-27295.210677735002</v>
      </c>
      <c r="AU37" s="128">
        <f t="shared" si="61"/>
        <v>0</v>
      </c>
      <c r="AV37" s="128">
        <f t="shared" si="61"/>
        <v>0</v>
      </c>
      <c r="AW37" s="128">
        <f t="shared" si="61"/>
        <v>-33404.31616118626</v>
      </c>
      <c r="AX37" s="128">
        <f t="shared" si="61"/>
        <v>0</v>
      </c>
      <c r="AY37" s="128">
        <f t="shared" si="61"/>
        <v>0</v>
      </c>
      <c r="AZ37" s="128">
        <f t="shared" si="61"/>
        <v>-26239.353151331252</v>
      </c>
      <c r="BA37" s="128">
        <f t="shared" si="61"/>
        <v>0</v>
      </c>
      <c r="BB37" s="128">
        <f t="shared" si="61"/>
        <v>0</v>
      </c>
      <c r="BC37" s="128">
        <f t="shared" si="61"/>
        <v>-9881.1597431924911</v>
      </c>
      <c r="BD37" s="128">
        <f t="shared" si="61"/>
        <v>0</v>
      </c>
      <c r="BE37" s="128">
        <f t="shared" si="61"/>
        <v>0</v>
      </c>
      <c r="BF37" s="128">
        <f t="shared" si="61"/>
        <v>-27295.210677735002</v>
      </c>
      <c r="BG37" s="128">
        <f t="shared" si="61"/>
        <v>0</v>
      </c>
      <c r="BH37" s="128">
        <f t="shared" si="61"/>
        <v>0</v>
      </c>
      <c r="BI37" s="128">
        <f t="shared" si="61"/>
        <v>-33404.31616118626</v>
      </c>
      <c r="BJ37" s="128">
        <f t="shared" si="61"/>
        <v>0</v>
      </c>
      <c r="BK37" s="128">
        <f t="shared" si="61"/>
        <v>0</v>
      </c>
      <c r="BL37" s="128">
        <f t="shared" si="61"/>
        <v>-26239.353151331252</v>
      </c>
      <c r="BM37" s="128">
        <f t="shared" si="61"/>
        <v>0</v>
      </c>
      <c r="BN37" s="128">
        <f t="shared" si="61"/>
        <v>0</v>
      </c>
      <c r="BO37" s="128">
        <f t="shared" si="61"/>
        <v>-9881.1597431924911</v>
      </c>
      <c r="BP37" s="128">
        <f t="shared" si="61"/>
        <v>0</v>
      </c>
      <c r="BQ37" s="128">
        <f t="shared" si="61"/>
        <v>0</v>
      </c>
      <c r="BR37" s="128">
        <f t="shared" si="61"/>
        <v>-27295.210677735002</v>
      </c>
      <c r="BS37" s="128">
        <f t="shared" si="61"/>
        <v>0</v>
      </c>
      <c r="BT37" s="128">
        <f t="shared" si="61"/>
        <v>0</v>
      </c>
      <c r="BU37" s="128">
        <f t="shared" si="61"/>
        <v>-33404.31616118626</v>
      </c>
      <c r="BV37" s="128">
        <f t="shared" si="61"/>
        <v>0</v>
      </c>
      <c r="BW37" s="128">
        <f t="shared" si="61"/>
        <v>0</v>
      </c>
      <c r="BX37" s="128">
        <f t="shared" si="61"/>
        <v>-26239.353151331252</v>
      </c>
      <c r="BY37" s="128">
        <f t="shared" si="61"/>
        <v>0</v>
      </c>
      <c r="BZ37" s="128">
        <f t="shared" si="61"/>
        <v>0</v>
      </c>
      <c r="CA37" s="128">
        <f t="shared" si="61"/>
        <v>-16212.59810555384</v>
      </c>
      <c r="CB37" s="128">
        <f t="shared" si="61"/>
        <v>0</v>
      </c>
      <c r="CC37" s="128">
        <f t="shared" ref="CC37:EF37" si="62">CC52</f>
        <v>0</v>
      </c>
      <c r="CD37" s="128">
        <f t="shared" si="62"/>
        <v>-32928.156066558244</v>
      </c>
      <c r="CE37" s="128">
        <f t="shared" si="62"/>
        <v>0</v>
      </c>
      <c r="CF37" s="128">
        <f t="shared" si="62"/>
        <v>0</v>
      </c>
      <c r="CG37" s="128">
        <f t="shared" si="62"/>
        <v>-38591.074737509349</v>
      </c>
      <c r="CH37" s="128">
        <f t="shared" si="62"/>
        <v>0</v>
      </c>
      <c r="CI37" s="128">
        <f t="shared" si="62"/>
        <v>0</v>
      </c>
      <c r="CJ37" s="128">
        <f t="shared" si="62"/>
        <v>-31426.111727654337</v>
      </c>
      <c r="CK37" s="128">
        <f t="shared" si="62"/>
        <v>0</v>
      </c>
      <c r="CL37" s="128">
        <f t="shared" si="62"/>
        <v>0</v>
      </c>
      <c r="CM37" s="128">
        <f t="shared" si="62"/>
        <v>-15067.918319515578</v>
      </c>
      <c r="CN37" s="128">
        <f t="shared" si="62"/>
        <v>0</v>
      </c>
      <c r="CO37" s="128">
        <f t="shared" si="62"/>
        <v>0</v>
      </c>
      <c r="CP37" s="128">
        <f t="shared" si="62"/>
        <v>-43033.322031951815</v>
      </c>
      <c r="CQ37" s="128">
        <f t="shared" si="62"/>
        <v>0</v>
      </c>
      <c r="CR37" s="128">
        <f t="shared" si="62"/>
        <v>0</v>
      </c>
      <c r="CS37" s="128">
        <f t="shared" si="62"/>
        <v>-55130.106767870493</v>
      </c>
      <c r="CT37" s="128">
        <f t="shared" si="62"/>
        <v>0</v>
      </c>
      <c r="CU37" s="128">
        <f t="shared" si="62"/>
        <v>0</v>
      </c>
      <c r="CV37" s="128">
        <f t="shared" si="62"/>
        <v>-44894.445325220477</v>
      </c>
      <c r="CW37" s="128">
        <f t="shared" si="62"/>
        <v>0</v>
      </c>
      <c r="CX37" s="128">
        <f t="shared" si="62"/>
        <v>0</v>
      </c>
      <c r="CY37" s="128">
        <f t="shared" si="62"/>
        <v>-21525.597599307966</v>
      </c>
      <c r="CZ37" s="128">
        <f t="shared" si="62"/>
        <v>0</v>
      </c>
      <c r="DA37" s="128">
        <f t="shared" si="62"/>
        <v>0</v>
      </c>
      <c r="DB37" s="128">
        <f t="shared" si="62"/>
        <v>-46402.813220082979</v>
      </c>
      <c r="DC37" s="128">
        <f t="shared" si="62"/>
        <v>0</v>
      </c>
      <c r="DD37" s="128">
        <f t="shared" si="62"/>
        <v>0</v>
      </c>
      <c r="DE37" s="128">
        <f t="shared" si="62"/>
        <v>-55130.106767870493</v>
      </c>
      <c r="DF37" s="128">
        <f t="shared" si="62"/>
        <v>0</v>
      </c>
      <c r="DG37" s="128">
        <f t="shared" si="62"/>
        <v>0</v>
      </c>
      <c r="DH37" s="128">
        <f t="shared" si="62"/>
        <v>-44894.445325220477</v>
      </c>
      <c r="DI37" s="128">
        <f t="shared" si="62"/>
        <v>0</v>
      </c>
      <c r="DJ37" s="128">
        <f t="shared" si="62"/>
        <v>0</v>
      </c>
      <c r="DK37" s="128">
        <f t="shared" si="62"/>
        <v>-21525.597599307966</v>
      </c>
      <c r="DL37" s="128">
        <f t="shared" si="62"/>
        <v>0</v>
      </c>
      <c r="DM37" s="128">
        <f t="shared" si="62"/>
        <v>0</v>
      </c>
      <c r="DN37" s="128">
        <f t="shared" si="62"/>
        <v>-46402.813220082979</v>
      </c>
      <c r="DO37" s="128">
        <f t="shared" si="62"/>
        <v>0</v>
      </c>
      <c r="DP37" s="128">
        <f t="shared" si="62"/>
        <v>0</v>
      </c>
      <c r="DQ37" s="128">
        <f t="shared" si="62"/>
        <v>-55130.106767870493</v>
      </c>
      <c r="DR37" s="128">
        <f t="shared" si="62"/>
        <v>0</v>
      </c>
      <c r="DS37" s="128">
        <f t="shared" si="62"/>
        <v>0</v>
      </c>
      <c r="DT37" s="128">
        <f t="shared" si="62"/>
        <v>-44894.445325220477</v>
      </c>
      <c r="DU37" s="128">
        <f t="shared" si="62"/>
        <v>0</v>
      </c>
      <c r="DV37" s="128">
        <f t="shared" si="62"/>
        <v>0</v>
      </c>
      <c r="DW37" s="128">
        <f t="shared" si="62"/>
        <v>-21525.597599307966</v>
      </c>
      <c r="DX37" s="128">
        <f t="shared" si="62"/>
        <v>0</v>
      </c>
      <c r="DY37" s="128">
        <f t="shared" si="62"/>
        <v>0</v>
      </c>
      <c r="DZ37" s="128">
        <f t="shared" si="62"/>
        <v>-46402.813220082979</v>
      </c>
      <c r="EA37" s="128">
        <f t="shared" si="62"/>
        <v>0</v>
      </c>
      <c r="EB37" s="128">
        <f t="shared" si="62"/>
        <v>0</v>
      </c>
      <c r="EC37" s="128">
        <f t="shared" si="62"/>
        <v>-55130.106767870493</v>
      </c>
      <c r="ED37" s="128">
        <f t="shared" si="62"/>
        <v>0</v>
      </c>
      <c r="EE37" s="128">
        <f t="shared" si="62"/>
        <v>0</v>
      </c>
      <c r="EF37" s="128">
        <f t="shared" si="62"/>
        <v>-44894.445325220637</v>
      </c>
    </row>
    <row r="38" spans="1:292" s="8" customFormat="1" ht="20.100000000000001" customHeight="1" x14ac:dyDescent="0.25">
      <c r="A38" s="34"/>
      <c r="B38" s="34"/>
      <c r="C38" s="34"/>
      <c r="D38" s="118"/>
      <c r="E38" s="118"/>
      <c r="F38" s="118"/>
      <c r="G38" s="118"/>
      <c r="H38" s="118"/>
      <c r="I38" s="118"/>
      <c r="J38" s="118"/>
      <c r="K38" s="118"/>
      <c r="L38" s="118"/>
      <c r="M38" s="118"/>
      <c r="N38" s="118"/>
      <c r="O38" s="118"/>
      <c r="P38" s="123"/>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row>
    <row r="39" spans="1:292" s="35" customFormat="1" ht="20.100000000000001" customHeight="1" x14ac:dyDescent="0.25">
      <c r="A39" s="36" t="s">
        <v>37</v>
      </c>
      <c r="B39" s="36"/>
      <c r="C39" s="36"/>
      <c r="D39" s="116">
        <f>SUM(E39:N39)</f>
        <v>8786703.1242067516</v>
      </c>
      <c r="E39" s="117">
        <f t="shared" ref="E39:N39" si="63">E33+E31</f>
        <v>-2260498.1429530834</v>
      </c>
      <c r="F39" s="117">
        <f t="shared" si="63"/>
        <v>937028.1936694989</v>
      </c>
      <c r="G39" s="117">
        <f t="shared" si="63"/>
        <v>1195061.4329664279</v>
      </c>
      <c r="H39" s="117">
        <f t="shared" si="63"/>
        <v>1195061.4329664279</v>
      </c>
      <c r="I39" s="117">
        <f t="shared" si="63"/>
        <v>1195061.4329664279</v>
      </c>
      <c r="J39" s="117">
        <f t="shared" si="63"/>
        <v>1465243.6629460957</v>
      </c>
      <c r="K39" s="117">
        <f t="shared" si="63"/>
        <v>1292779.9275703556</v>
      </c>
      <c r="L39" s="117">
        <f t="shared" si="63"/>
        <v>1255655.0613581999</v>
      </c>
      <c r="M39" s="117">
        <f t="shared" si="63"/>
        <v>1255655.0613581999</v>
      </c>
      <c r="N39" s="117">
        <f t="shared" si="63"/>
        <v>1255655.0613582004</v>
      </c>
      <c r="O39" s="117"/>
      <c r="P39" s="123"/>
      <c r="Q39" s="117">
        <v>0</v>
      </c>
      <c r="R39" s="117">
        <v>0</v>
      </c>
      <c r="S39" s="117">
        <f>SUM(Q31:S33)</f>
        <v>-1338666.2736712499</v>
      </c>
      <c r="T39" s="117">
        <v>0</v>
      </c>
      <c r="U39" s="117">
        <v>0</v>
      </c>
      <c r="V39" s="117">
        <f>SUM(T31:V33)</f>
        <v>-1011560.0622877498</v>
      </c>
      <c r="W39" s="117">
        <v>0</v>
      </c>
      <c r="X39" s="117">
        <v>0</v>
      </c>
      <c r="Y39" s="117">
        <f>SUM(W31:Y33)</f>
        <v>-168416.28373012505</v>
      </c>
      <c r="Z39" s="117">
        <v>0</v>
      </c>
      <c r="AA39" s="117">
        <v>0</v>
      </c>
      <c r="AB39" s="117">
        <f>SUM(Z31:AB33)</f>
        <v>258144.47673604116</v>
      </c>
      <c r="AC39" s="117">
        <v>0</v>
      </c>
      <c r="AD39" s="117">
        <v>0</v>
      </c>
      <c r="AE39" s="117">
        <f>SUM(AC31:AE33)</f>
        <v>66476.40779457592</v>
      </c>
      <c r="AF39" s="117">
        <v>0</v>
      </c>
      <c r="AG39" s="117">
        <v>0</v>
      </c>
      <c r="AH39" s="117">
        <f>SUM(AF31:AH33)</f>
        <v>270489.62997332687</v>
      </c>
      <c r="AI39" s="117">
        <v>0</v>
      </c>
      <c r="AJ39" s="117">
        <v>0</v>
      </c>
      <c r="AK39" s="117">
        <f>SUM(AI31:AK33)</f>
        <v>341917.67916555202</v>
      </c>
      <c r="AL39" s="117">
        <v>0</v>
      </c>
      <c r="AM39" s="117">
        <v>0</v>
      </c>
      <c r="AN39" s="117">
        <f>SUM(AL31:AN33)</f>
        <v>258144.47673604116</v>
      </c>
      <c r="AO39" s="117">
        <v>0</v>
      </c>
      <c r="AP39" s="117">
        <v>0</v>
      </c>
      <c r="AQ39" s="117">
        <f>SUM(AO31:AQ33)</f>
        <v>125514.97975099488</v>
      </c>
      <c r="AR39" s="117">
        <v>0</v>
      </c>
      <c r="AS39" s="117">
        <v>0</v>
      </c>
      <c r="AT39" s="117">
        <f>SUM(AR31:AT33)</f>
        <v>336142.07200688997</v>
      </c>
      <c r="AU39" s="117">
        <v>0</v>
      </c>
      <c r="AV39" s="117">
        <v>0</v>
      </c>
      <c r="AW39" s="117">
        <f>SUM(AU31:AW33)</f>
        <v>410033.1573781576</v>
      </c>
      <c r="AX39" s="117">
        <v>0</v>
      </c>
      <c r="AY39" s="117">
        <v>0</v>
      </c>
      <c r="AZ39" s="117">
        <f>SUM(AX31:AZ33)</f>
        <v>323371.22383038746</v>
      </c>
      <c r="BA39" s="117">
        <v>0</v>
      </c>
      <c r="BB39" s="117">
        <v>0</v>
      </c>
      <c r="BC39" s="117">
        <f>SUM(BA31:BC33)</f>
        <v>125514.97975099488</v>
      </c>
      <c r="BD39" s="117">
        <v>0</v>
      </c>
      <c r="BE39" s="117">
        <v>0</v>
      </c>
      <c r="BF39" s="117">
        <f>SUM(BD31:BF33)</f>
        <v>336142.07200688997</v>
      </c>
      <c r="BG39" s="117">
        <v>0</v>
      </c>
      <c r="BH39" s="117">
        <v>0</v>
      </c>
      <c r="BI39" s="117">
        <f>SUM(BG31:BI33)</f>
        <v>410033.1573781576</v>
      </c>
      <c r="BJ39" s="117">
        <v>0</v>
      </c>
      <c r="BK39" s="117">
        <v>0</v>
      </c>
      <c r="BL39" s="117">
        <f>SUM(BJ31:BL33)</f>
        <v>323371.22383038746</v>
      </c>
      <c r="BM39" s="117">
        <v>0</v>
      </c>
      <c r="BN39" s="117">
        <v>0</v>
      </c>
      <c r="BO39" s="117">
        <f>SUM(BM31:BO33)</f>
        <v>125514.97975099488</v>
      </c>
      <c r="BP39" s="117">
        <v>0</v>
      </c>
      <c r="BQ39" s="117">
        <v>0</v>
      </c>
      <c r="BR39" s="117">
        <f>SUM(BP31:BR33)</f>
        <v>336142.07200688997</v>
      </c>
      <c r="BS39" s="117">
        <v>0</v>
      </c>
      <c r="BT39" s="117">
        <v>0</v>
      </c>
      <c r="BU39" s="117">
        <f>SUM(BS31:BU33)</f>
        <v>410033.1573781576</v>
      </c>
      <c r="BV39" s="117">
        <v>0</v>
      </c>
      <c r="BW39" s="117">
        <v>0</v>
      </c>
      <c r="BX39" s="117">
        <f>SUM(BV31:BX33)</f>
        <v>323371.22383038746</v>
      </c>
      <c r="BY39" s="117">
        <v>0</v>
      </c>
      <c r="BZ39" s="117">
        <v>0</v>
      </c>
      <c r="CA39" s="117">
        <f>SUM(BY31:CA33)</f>
        <v>202095.23422907974</v>
      </c>
      <c r="CB39" s="117">
        <v>0</v>
      </c>
      <c r="CC39" s="117">
        <v>0</v>
      </c>
      <c r="CD39" s="117">
        <f>SUM(CB31:CD33)</f>
        <v>404273.8876621807</v>
      </c>
      <c r="CE39" s="117">
        <v>0</v>
      </c>
      <c r="CF39" s="117">
        <v>0</v>
      </c>
      <c r="CG39" s="117">
        <f>SUM(CE31:CG33)</f>
        <v>472768.23730130348</v>
      </c>
      <c r="CH39" s="117">
        <v>0</v>
      </c>
      <c r="CI39" s="117">
        <v>0</v>
      </c>
      <c r="CJ39" s="117">
        <f>SUM(CH31:CJ33)</f>
        <v>386106.3037535334</v>
      </c>
      <c r="CK39" s="117">
        <v>0</v>
      </c>
      <c r="CL39" s="117">
        <v>0</v>
      </c>
      <c r="CM39" s="117">
        <f>SUM(CK31:CM33)</f>
        <v>188250.05967414076</v>
      </c>
      <c r="CN39" s="117">
        <v>0</v>
      </c>
      <c r="CO39" s="117">
        <v>0</v>
      </c>
      <c r="CP39" s="117">
        <f>SUM(CN31:CP33)</f>
        <v>359016.48588021513</v>
      </c>
      <c r="CQ39" s="117">
        <v>0</v>
      </c>
      <c r="CR39" s="117">
        <v>0</v>
      </c>
      <c r="CS39" s="117">
        <f>SUM(CQ31:CS33)</f>
        <v>410287.44963105029</v>
      </c>
      <c r="CT39" s="117">
        <v>0</v>
      </c>
      <c r="CU39" s="117">
        <v>0</v>
      </c>
      <c r="CV39" s="117">
        <f>SUM(CT31:CV33)</f>
        <v>335225.93238495023</v>
      </c>
      <c r="CW39" s="117">
        <v>0</v>
      </c>
      <c r="CX39" s="117">
        <v>0</v>
      </c>
      <c r="CY39" s="117">
        <f>SUM(CW31:CY33)</f>
        <v>163854.38239492511</v>
      </c>
      <c r="CZ39" s="117">
        <v>0</v>
      </c>
      <c r="DA39" s="117">
        <v>0</v>
      </c>
      <c r="DB39" s="117">
        <f>SUM(CZ31:DB33)</f>
        <v>346287.29694727517</v>
      </c>
      <c r="DC39" s="117">
        <v>0</v>
      </c>
      <c r="DD39" s="117">
        <v>0</v>
      </c>
      <c r="DE39" s="117">
        <f>SUM(DC31:DE33)</f>
        <v>410287.44963105029</v>
      </c>
      <c r="DF39" s="117">
        <v>0</v>
      </c>
      <c r="DG39" s="117">
        <v>0</v>
      </c>
      <c r="DH39" s="117">
        <f>SUM(DF31:DH33)</f>
        <v>335225.93238495023</v>
      </c>
      <c r="DI39" s="117">
        <v>0</v>
      </c>
      <c r="DJ39" s="117">
        <v>0</v>
      </c>
      <c r="DK39" s="117">
        <f>SUM(DI31:DK33)</f>
        <v>163854.38239492511</v>
      </c>
      <c r="DL39" s="117">
        <v>0</v>
      </c>
      <c r="DM39" s="117">
        <v>0</v>
      </c>
      <c r="DN39" s="117">
        <f>SUM(DL31:DN33)</f>
        <v>346287.29694727517</v>
      </c>
      <c r="DO39" s="117">
        <v>0</v>
      </c>
      <c r="DP39" s="117">
        <v>0</v>
      </c>
      <c r="DQ39" s="117">
        <f>SUM(DO31:DQ33)</f>
        <v>410287.44963105029</v>
      </c>
      <c r="DR39" s="117">
        <v>0</v>
      </c>
      <c r="DS39" s="117">
        <v>0</v>
      </c>
      <c r="DT39" s="117">
        <f>SUM(DR31:DT33)</f>
        <v>335225.93238495023</v>
      </c>
      <c r="DU39" s="117">
        <v>0</v>
      </c>
      <c r="DV39" s="117">
        <v>0</v>
      </c>
      <c r="DW39" s="117">
        <f>SUM(DU31:DW33)</f>
        <v>163854.38239492511</v>
      </c>
      <c r="DX39" s="117">
        <v>0</v>
      </c>
      <c r="DY39" s="117">
        <v>0</v>
      </c>
      <c r="DZ39" s="117">
        <f>SUM(DX31:DZ33)</f>
        <v>346287.29694727517</v>
      </c>
      <c r="EA39" s="117">
        <v>0</v>
      </c>
      <c r="EB39" s="117">
        <v>0</v>
      </c>
      <c r="EC39" s="117">
        <f>SUM(EA31:EC33)</f>
        <v>410287.44963105029</v>
      </c>
      <c r="ED39" s="117">
        <v>0</v>
      </c>
      <c r="EE39" s="117">
        <v>0</v>
      </c>
      <c r="EF39" s="117">
        <f>SUM(ED31:EF33)</f>
        <v>335225.93238495133</v>
      </c>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row>
    <row r="40" spans="1:292" ht="8.1" customHeight="1" outlineLevel="1" x14ac:dyDescent="0.25">
      <c r="A40" s="34"/>
      <c r="B40" s="34"/>
      <c r="C40" s="34"/>
      <c r="E40" s="119"/>
      <c r="F40" s="119"/>
      <c r="G40" s="119"/>
      <c r="H40" s="119"/>
      <c r="I40" s="119"/>
      <c r="J40" s="119"/>
      <c r="K40" s="119"/>
      <c r="L40" s="119"/>
      <c r="M40" s="119"/>
      <c r="N40" s="119"/>
      <c r="O40" s="119"/>
    </row>
    <row r="41" spans="1:292" s="135" customFormat="1" ht="20.100000000000001" customHeight="1" outlineLevel="1" x14ac:dyDescent="0.25">
      <c r="A41" s="33" t="s">
        <v>36</v>
      </c>
      <c r="B41" s="33"/>
      <c r="C41" s="33"/>
      <c r="D41" s="135">
        <f t="shared" ref="D41:N41" si="64">IFERROR(D39/D13,"-")</f>
        <v>9.0637626686464731E-2</v>
      </c>
      <c r="E41" s="135">
        <f t="shared" si="64"/>
        <v>-0.37697380023875632</v>
      </c>
      <c r="F41" s="135">
        <f t="shared" si="64"/>
        <v>9.5569561518239837E-2</v>
      </c>
      <c r="G41" s="135">
        <f t="shared" si="64"/>
        <v>0.11782403984993634</v>
      </c>
      <c r="H41" s="135">
        <f t="shared" si="64"/>
        <v>0.11782403984993634</v>
      </c>
      <c r="I41" s="135">
        <f t="shared" si="64"/>
        <v>0.11782403984993634</v>
      </c>
      <c r="J41" s="135">
        <f t="shared" si="64"/>
        <v>0.14446196904228717</v>
      </c>
      <c r="K41" s="135">
        <f t="shared" si="64"/>
        <v>0.12745834607443685</v>
      </c>
      <c r="L41" s="135">
        <f t="shared" si="64"/>
        <v>0.12379811439484296</v>
      </c>
      <c r="M41" s="135">
        <f t="shared" si="64"/>
        <v>0.12379811439484296</v>
      </c>
      <c r="N41" s="135">
        <f t="shared" si="64"/>
        <v>0.12379811439484302</v>
      </c>
      <c r="P41" s="136"/>
    </row>
    <row r="42" spans="1:292" x14ac:dyDescent="0.25">
      <c r="E42" s="119"/>
      <c r="F42" s="119"/>
      <c r="G42" s="119"/>
      <c r="H42" s="119"/>
      <c r="I42" s="119"/>
      <c r="J42" s="119"/>
      <c r="K42" s="119"/>
      <c r="L42" s="119"/>
      <c r="M42" s="119"/>
      <c r="N42" s="119"/>
      <c r="O42" s="119"/>
    </row>
    <row r="43" spans="1:292" ht="22.5" customHeight="1" x14ac:dyDescent="0.25">
      <c r="E43" s="119"/>
      <c r="F43" s="119"/>
      <c r="G43" s="119"/>
      <c r="H43" s="119"/>
      <c r="I43" s="119"/>
      <c r="J43" s="119"/>
      <c r="K43" s="119"/>
      <c r="L43" s="119"/>
      <c r="M43" s="119"/>
      <c r="N43" s="119"/>
      <c r="O43" s="119"/>
    </row>
    <row r="44" spans="1:292" ht="20.100000000000001" customHeight="1" outlineLevel="1" x14ac:dyDescent="0.25">
      <c r="A44" s="37" t="s">
        <v>82</v>
      </c>
      <c r="B44" s="37"/>
      <c r="C44" s="37"/>
      <c r="D44" s="129"/>
      <c r="E44" s="130">
        <f t="shared" ref="E44:N44" si="65">E40+E36</f>
        <v>-17162.878440318742</v>
      </c>
      <c r="F44" s="130">
        <f t="shared" si="65"/>
        <v>-60318.405526567454</v>
      </c>
      <c r="G44" s="130">
        <f t="shared" si="65"/>
        <v>-83577.821926050005</v>
      </c>
      <c r="H44" s="130">
        <f t="shared" si="65"/>
        <v>-83577.821926050005</v>
      </c>
      <c r="I44" s="130">
        <f t="shared" si="65"/>
        <v>-83577.821926050005</v>
      </c>
      <c r="J44" s="130">
        <f t="shared" si="65"/>
        <v>-108397.71181919532</v>
      </c>
      <c r="K44" s="130">
        <f t="shared" si="65"/>
        <v>-151695.3249383982</v>
      </c>
      <c r="L44" s="130">
        <f t="shared" si="65"/>
        <v>-162614.40323609102</v>
      </c>
      <c r="M44" s="130">
        <f t="shared" si="65"/>
        <v>-162614.40323609102</v>
      </c>
      <c r="N44" s="130">
        <f t="shared" si="65"/>
        <v>-162614.4032360912</v>
      </c>
      <c r="O44" s="130"/>
      <c r="Q44" s="130">
        <v>0</v>
      </c>
      <c r="R44" s="130">
        <f>Q47</f>
        <v>0</v>
      </c>
      <c r="S44" s="130">
        <f t="shared" ref="S44:CD44" si="66">R47</f>
        <v>0</v>
      </c>
      <c r="T44" s="130">
        <f t="shared" si="66"/>
        <v>1338666.2736712499</v>
      </c>
      <c r="U44" s="130">
        <f t="shared" si="66"/>
        <v>1338666.2736712499</v>
      </c>
      <c r="V44" s="130">
        <f t="shared" si="66"/>
        <v>1338666.2736712499</v>
      </c>
      <c r="W44" s="130">
        <f t="shared" si="66"/>
        <v>2350226.3359589996</v>
      </c>
      <c r="X44" s="130">
        <f t="shared" si="66"/>
        <v>2350226.3359589996</v>
      </c>
      <c r="Y44" s="130">
        <f t="shared" si="66"/>
        <v>2350226.3359589996</v>
      </c>
      <c r="Z44" s="130">
        <f t="shared" si="66"/>
        <v>2518642.6196891246</v>
      </c>
      <c r="AA44" s="130">
        <f t="shared" si="66"/>
        <v>2518642.6196891246</v>
      </c>
      <c r="AB44" s="130">
        <f t="shared" si="66"/>
        <v>2518642.6196891246</v>
      </c>
      <c r="AC44" s="130">
        <f t="shared" si="66"/>
        <v>2419373.140659187</v>
      </c>
      <c r="AD44" s="130">
        <f t="shared" si="66"/>
        <v>2419373.140659187</v>
      </c>
      <c r="AE44" s="130">
        <f t="shared" si="66"/>
        <v>2419373.140659187</v>
      </c>
      <c r="AF44" s="130">
        <f t="shared" si="66"/>
        <v>2395403.2820794121</v>
      </c>
      <c r="AG44" s="130">
        <f t="shared" si="66"/>
        <v>2395403.2820794121</v>
      </c>
      <c r="AH44" s="130">
        <f t="shared" si="66"/>
        <v>2395403.2820794121</v>
      </c>
      <c r="AI44" s="130">
        <f t="shared" si="66"/>
        <v>2291273.5064993622</v>
      </c>
      <c r="AJ44" s="130">
        <f t="shared" si="66"/>
        <v>2291273.5064993622</v>
      </c>
      <c r="AK44" s="130">
        <f t="shared" si="66"/>
        <v>2291273.5064993622</v>
      </c>
      <c r="AL44" s="130">
        <f t="shared" si="66"/>
        <v>2159022.4517097748</v>
      </c>
      <c r="AM44" s="130">
        <f t="shared" si="66"/>
        <v>2159022.4517097748</v>
      </c>
      <c r="AN44" s="130">
        <f t="shared" si="66"/>
        <v>2159022.4517097748</v>
      </c>
      <c r="AO44" s="130">
        <f t="shared" si="66"/>
        <v>2059752.9726798374</v>
      </c>
      <c r="AP44" s="130">
        <f t="shared" si="66"/>
        <v>2059752.9726798374</v>
      </c>
      <c r="AQ44" s="130">
        <f t="shared" si="66"/>
        <v>2059752.9726798374</v>
      </c>
      <c r="AR44" s="130">
        <f t="shared" si="66"/>
        <v>2012699.8310455873</v>
      </c>
      <c r="AS44" s="130">
        <f t="shared" si="66"/>
        <v>2012699.8310455873</v>
      </c>
      <c r="AT44" s="130">
        <f t="shared" si="66"/>
        <v>2012699.8310455873</v>
      </c>
      <c r="AU44" s="130">
        <f t="shared" si="66"/>
        <v>1882722.6373420872</v>
      </c>
      <c r="AV44" s="130">
        <f t="shared" si="66"/>
        <v>1882722.6373420872</v>
      </c>
      <c r="AW44" s="130">
        <f t="shared" si="66"/>
        <v>1882722.6373420872</v>
      </c>
      <c r="AX44" s="130">
        <f t="shared" si="66"/>
        <v>1723654.4651459623</v>
      </c>
      <c r="AY44" s="130">
        <f t="shared" si="66"/>
        <v>1723654.4651459623</v>
      </c>
      <c r="AZ44" s="130">
        <f t="shared" si="66"/>
        <v>1723654.4651459623</v>
      </c>
      <c r="BA44" s="130">
        <f t="shared" si="66"/>
        <v>1598705.1644253372</v>
      </c>
      <c r="BB44" s="130">
        <f t="shared" si="66"/>
        <v>1598705.1644253372</v>
      </c>
      <c r="BC44" s="130">
        <f t="shared" si="66"/>
        <v>1598705.1644253372</v>
      </c>
      <c r="BD44" s="130">
        <f t="shared" si="66"/>
        <v>1551652.0227910872</v>
      </c>
      <c r="BE44" s="130">
        <f t="shared" si="66"/>
        <v>1551652.0227910872</v>
      </c>
      <c r="BF44" s="130">
        <f t="shared" si="66"/>
        <v>1551652.0227910872</v>
      </c>
      <c r="BG44" s="130">
        <f t="shared" si="66"/>
        <v>1421674.8290875871</v>
      </c>
      <c r="BH44" s="130">
        <f t="shared" si="66"/>
        <v>1421674.8290875871</v>
      </c>
      <c r="BI44" s="130">
        <f t="shared" si="66"/>
        <v>1421674.8290875871</v>
      </c>
      <c r="BJ44" s="130">
        <f t="shared" si="66"/>
        <v>1262606.6568914619</v>
      </c>
      <c r="BK44" s="130">
        <f t="shared" si="66"/>
        <v>1262606.6568914619</v>
      </c>
      <c r="BL44" s="130">
        <f t="shared" si="66"/>
        <v>1262606.6568914619</v>
      </c>
      <c r="BM44" s="130">
        <f t="shared" si="66"/>
        <v>1137657.3561708368</v>
      </c>
      <c r="BN44" s="130">
        <f t="shared" si="66"/>
        <v>1137657.3561708368</v>
      </c>
      <c r="BO44" s="130">
        <f t="shared" si="66"/>
        <v>1137657.3561708368</v>
      </c>
      <c r="BP44" s="130">
        <f t="shared" si="66"/>
        <v>1090604.2145365868</v>
      </c>
      <c r="BQ44" s="130">
        <f t="shared" si="66"/>
        <v>1090604.2145365868</v>
      </c>
      <c r="BR44" s="130">
        <f t="shared" si="66"/>
        <v>1090604.2145365868</v>
      </c>
      <c r="BS44" s="130">
        <f t="shared" si="66"/>
        <v>960627.0208330868</v>
      </c>
      <c r="BT44" s="130">
        <f t="shared" si="66"/>
        <v>960627.0208330868</v>
      </c>
      <c r="BU44" s="130">
        <f t="shared" si="66"/>
        <v>960627.0208330868</v>
      </c>
      <c r="BV44" s="130">
        <f t="shared" si="66"/>
        <v>801558.84863696177</v>
      </c>
      <c r="BW44" s="130">
        <f t="shared" si="66"/>
        <v>801558.84863696177</v>
      </c>
      <c r="BX44" s="130">
        <f t="shared" si="66"/>
        <v>801558.84863696177</v>
      </c>
      <c r="BY44" s="130">
        <f t="shared" si="66"/>
        <v>676609.5479163368</v>
      </c>
      <c r="BZ44" s="130">
        <f t="shared" si="66"/>
        <v>676609.5479163368</v>
      </c>
      <c r="CA44" s="130">
        <f t="shared" si="66"/>
        <v>676609.5479163368</v>
      </c>
      <c r="CB44" s="130">
        <f t="shared" si="66"/>
        <v>599406.69979465182</v>
      </c>
      <c r="CC44" s="130">
        <f t="shared" si="66"/>
        <v>599406.69979465182</v>
      </c>
      <c r="CD44" s="130">
        <f t="shared" si="66"/>
        <v>599406.69979465182</v>
      </c>
      <c r="CE44" s="130">
        <f t="shared" ref="CE44:EF44" si="67">CD47</f>
        <v>442605.95662056492</v>
      </c>
      <c r="CF44" s="130">
        <f t="shared" si="67"/>
        <v>442605.95662056492</v>
      </c>
      <c r="CG44" s="130">
        <f t="shared" si="67"/>
        <v>442605.95662056492</v>
      </c>
      <c r="CH44" s="130">
        <f t="shared" si="67"/>
        <v>258838.9340609966</v>
      </c>
      <c r="CI44" s="130">
        <f t="shared" si="67"/>
        <v>258838.9340609966</v>
      </c>
      <c r="CJ44" s="130">
        <f t="shared" si="67"/>
        <v>258838.9340609966</v>
      </c>
      <c r="CK44" s="130">
        <f t="shared" si="67"/>
        <v>109190.78297692834</v>
      </c>
      <c r="CL44" s="130">
        <f t="shared" si="67"/>
        <v>109190.78297692834</v>
      </c>
      <c r="CM44" s="130">
        <f t="shared" si="67"/>
        <v>109190.78297692834</v>
      </c>
      <c r="CN44" s="130">
        <f t="shared" si="67"/>
        <v>37438.790979235127</v>
      </c>
      <c r="CO44" s="130">
        <f t="shared" si="67"/>
        <v>37438.790979235127</v>
      </c>
      <c r="CP44" s="130">
        <f t="shared" si="67"/>
        <v>37438.790979235127</v>
      </c>
      <c r="CQ44" s="130">
        <f t="shared" si="67"/>
        <v>0</v>
      </c>
      <c r="CR44" s="130">
        <f t="shared" si="67"/>
        <v>0</v>
      </c>
      <c r="CS44" s="130">
        <f t="shared" si="67"/>
        <v>0</v>
      </c>
      <c r="CT44" s="130">
        <f t="shared" si="67"/>
        <v>0</v>
      </c>
      <c r="CU44" s="130">
        <f t="shared" si="67"/>
        <v>0</v>
      </c>
      <c r="CV44" s="130">
        <f t="shared" si="67"/>
        <v>0</v>
      </c>
      <c r="CW44" s="130">
        <f t="shared" si="67"/>
        <v>0</v>
      </c>
      <c r="CX44" s="130">
        <f t="shared" si="67"/>
        <v>0</v>
      </c>
      <c r="CY44" s="130">
        <f t="shared" si="67"/>
        <v>0</v>
      </c>
      <c r="CZ44" s="130">
        <f t="shared" si="67"/>
        <v>0</v>
      </c>
      <c r="DA44" s="130">
        <f t="shared" si="67"/>
        <v>0</v>
      </c>
      <c r="DB44" s="130">
        <f t="shared" si="67"/>
        <v>0</v>
      </c>
      <c r="DC44" s="130">
        <f t="shared" si="67"/>
        <v>0</v>
      </c>
      <c r="DD44" s="130">
        <f t="shared" si="67"/>
        <v>0</v>
      </c>
      <c r="DE44" s="130">
        <f t="shared" si="67"/>
        <v>0</v>
      </c>
      <c r="DF44" s="130">
        <f t="shared" si="67"/>
        <v>0</v>
      </c>
      <c r="DG44" s="130">
        <f t="shared" si="67"/>
        <v>0</v>
      </c>
      <c r="DH44" s="130">
        <f t="shared" si="67"/>
        <v>0</v>
      </c>
      <c r="DI44" s="130">
        <f t="shared" si="67"/>
        <v>0</v>
      </c>
      <c r="DJ44" s="130">
        <f t="shared" si="67"/>
        <v>0</v>
      </c>
      <c r="DK44" s="130">
        <f t="shared" si="67"/>
        <v>0</v>
      </c>
      <c r="DL44" s="130">
        <f t="shared" si="67"/>
        <v>0</v>
      </c>
      <c r="DM44" s="130">
        <f t="shared" si="67"/>
        <v>0</v>
      </c>
      <c r="DN44" s="130">
        <f t="shared" si="67"/>
        <v>0</v>
      </c>
      <c r="DO44" s="130">
        <f t="shared" si="67"/>
        <v>0</v>
      </c>
      <c r="DP44" s="130">
        <f t="shared" si="67"/>
        <v>0</v>
      </c>
      <c r="DQ44" s="130">
        <f t="shared" si="67"/>
        <v>0</v>
      </c>
      <c r="DR44" s="130">
        <f t="shared" si="67"/>
        <v>0</v>
      </c>
      <c r="DS44" s="130">
        <f t="shared" si="67"/>
        <v>0</v>
      </c>
      <c r="DT44" s="130">
        <f t="shared" si="67"/>
        <v>0</v>
      </c>
      <c r="DU44" s="130">
        <f t="shared" si="67"/>
        <v>0</v>
      </c>
      <c r="DV44" s="130">
        <f t="shared" si="67"/>
        <v>0</v>
      </c>
      <c r="DW44" s="130">
        <f t="shared" si="67"/>
        <v>0</v>
      </c>
      <c r="DX44" s="130">
        <f t="shared" si="67"/>
        <v>0</v>
      </c>
      <c r="DY44" s="130">
        <f t="shared" si="67"/>
        <v>0</v>
      </c>
      <c r="DZ44" s="130">
        <f t="shared" si="67"/>
        <v>0</v>
      </c>
      <c r="EA44" s="130">
        <f t="shared" si="67"/>
        <v>0</v>
      </c>
      <c r="EB44" s="130">
        <f t="shared" si="67"/>
        <v>0</v>
      </c>
      <c r="EC44" s="130">
        <f t="shared" si="67"/>
        <v>0</v>
      </c>
      <c r="ED44" s="130">
        <f t="shared" si="67"/>
        <v>0</v>
      </c>
      <c r="EE44" s="130">
        <f t="shared" si="67"/>
        <v>0</v>
      </c>
      <c r="EF44" s="130">
        <f t="shared" si="67"/>
        <v>0</v>
      </c>
    </row>
    <row r="45" spans="1:292" s="8" customFormat="1" ht="20.100000000000001" customHeight="1" outlineLevel="2" x14ac:dyDescent="0.25">
      <c r="A45" s="34" t="s">
        <v>80</v>
      </c>
      <c r="B45" s="34"/>
      <c r="C45" s="34"/>
      <c r="D45" s="118">
        <f>SUM(E45:N45)</f>
        <v>2518642.6196891246</v>
      </c>
      <c r="E45" s="118">
        <f t="shared" ref="E45:N46" si="68">SUMIF($Q$1:$EF$1,E$2,$Q45:$EF45)</f>
        <v>2518642.6196891246</v>
      </c>
      <c r="F45" s="118">
        <f t="shared" si="68"/>
        <v>0</v>
      </c>
      <c r="G45" s="118">
        <f t="shared" si="68"/>
        <v>0</v>
      </c>
      <c r="H45" s="118">
        <f t="shared" si="68"/>
        <v>0</v>
      </c>
      <c r="I45" s="118">
        <f t="shared" si="68"/>
        <v>0</v>
      </c>
      <c r="J45" s="118">
        <f t="shared" si="68"/>
        <v>0</v>
      </c>
      <c r="K45" s="118">
        <f t="shared" si="68"/>
        <v>0</v>
      </c>
      <c r="L45" s="118">
        <f t="shared" si="68"/>
        <v>0</v>
      </c>
      <c r="M45" s="118">
        <f t="shared" si="68"/>
        <v>0</v>
      </c>
      <c r="N45" s="118">
        <f t="shared" si="68"/>
        <v>0</v>
      </c>
      <c r="O45" s="118"/>
      <c r="P45" s="123"/>
      <c r="Q45" s="128">
        <v>0</v>
      </c>
      <c r="R45" s="128">
        <v>0</v>
      </c>
      <c r="S45" s="128">
        <f>-IF(SUM(Q31:S31)&lt;0,SUM(Q31:S31),0)</f>
        <v>1338666.2736712499</v>
      </c>
      <c r="T45" s="128">
        <v>0</v>
      </c>
      <c r="U45" s="128">
        <v>0</v>
      </c>
      <c r="V45" s="128">
        <f>-IF(SUM(T31:V31)&lt;0,SUM(T31:V31),0)</f>
        <v>1011560.0622877498</v>
      </c>
      <c r="W45" s="128">
        <v>0</v>
      </c>
      <c r="X45" s="128">
        <v>0</v>
      </c>
      <c r="Y45" s="128">
        <f>-IF(SUM(W31:Y31)&lt;0,SUM(W31:Y31),0)</f>
        <v>168416.28373012505</v>
      </c>
      <c r="Z45" s="128">
        <v>0</v>
      </c>
      <c r="AA45" s="128">
        <v>0</v>
      </c>
      <c r="AB45" s="128">
        <f>-IF(SUM(Z31:AB31)&lt;0,SUM(Z31:AB31),0)</f>
        <v>0</v>
      </c>
      <c r="AC45" s="128">
        <v>0</v>
      </c>
      <c r="AD45" s="128">
        <v>0</v>
      </c>
      <c r="AE45" s="128">
        <f>-IF(SUM(AC31:AE31)&lt;0,SUM(AC31:AE31),0)</f>
        <v>0</v>
      </c>
      <c r="AF45" s="128">
        <v>0</v>
      </c>
      <c r="AG45" s="128">
        <v>0</v>
      </c>
      <c r="AH45" s="128">
        <f>-IF(SUM(AF31:AH31)&lt;0,SUM(AF31:AH31),0)</f>
        <v>0</v>
      </c>
      <c r="AI45" s="128">
        <v>0</v>
      </c>
      <c r="AJ45" s="128">
        <v>0</v>
      </c>
      <c r="AK45" s="128">
        <f>-IF(SUM(AI31:AK31)&lt;0,SUM(AI31:AK31),0)</f>
        <v>0</v>
      </c>
      <c r="AL45" s="128">
        <v>0</v>
      </c>
      <c r="AM45" s="128">
        <v>0</v>
      </c>
      <c r="AN45" s="128">
        <f>-IF(SUM(AL31:AN31)&lt;0,SUM(AL31:AN31),0)</f>
        <v>0</v>
      </c>
      <c r="AO45" s="128">
        <v>0</v>
      </c>
      <c r="AP45" s="128">
        <v>0</v>
      </c>
      <c r="AQ45" s="128">
        <f>-IF(SUM(AO31:AQ31)&lt;0,SUM(AO31:AQ31),0)</f>
        <v>0</v>
      </c>
      <c r="AR45" s="128">
        <v>0</v>
      </c>
      <c r="AS45" s="128">
        <v>0</v>
      </c>
      <c r="AT45" s="128">
        <f>-IF(SUM(AR31:AT31)&lt;0,SUM(AR31:AT31),0)</f>
        <v>0</v>
      </c>
      <c r="AU45" s="128">
        <v>0</v>
      </c>
      <c r="AV45" s="128">
        <v>0</v>
      </c>
      <c r="AW45" s="128">
        <f>-IF(SUM(AU31:AW31)&lt;0,SUM(AU31:AW31),0)</f>
        <v>0</v>
      </c>
      <c r="AX45" s="128">
        <v>0</v>
      </c>
      <c r="AY45" s="128">
        <v>0</v>
      </c>
      <c r="AZ45" s="128">
        <f>-IF(SUM(AX31:AZ31)&lt;0,SUM(AX31:AZ31),0)</f>
        <v>0</v>
      </c>
      <c r="BA45" s="128">
        <v>0</v>
      </c>
      <c r="BB45" s="128">
        <v>0</v>
      </c>
      <c r="BC45" s="128">
        <f>-IF(SUM(BA31:BC31)&lt;0,SUM(BA31:BC31),0)</f>
        <v>0</v>
      </c>
      <c r="BD45" s="128">
        <v>0</v>
      </c>
      <c r="BE45" s="128">
        <v>0</v>
      </c>
      <c r="BF45" s="128">
        <f>-IF(SUM(BD31:BF31)&lt;0,SUM(BD31:BF31),0)</f>
        <v>0</v>
      </c>
      <c r="BG45" s="128">
        <v>0</v>
      </c>
      <c r="BH45" s="128">
        <v>0</v>
      </c>
      <c r="BI45" s="128">
        <f>-IF(SUM(BG31:BI31)&lt;0,SUM(BG31:BI31),0)</f>
        <v>0</v>
      </c>
      <c r="BJ45" s="128">
        <v>0</v>
      </c>
      <c r="BK45" s="128">
        <v>0</v>
      </c>
      <c r="BL45" s="128">
        <f>-IF(SUM(BJ31:BL31)&lt;0,SUM(BJ31:BL31),0)</f>
        <v>0</v>
      </c>
      <c r="BM45" s="128">
        <v>0</v>
      </c>
      <c r="BN45" s="128">
        <v>0</v>
      </c>
      <c r="BO45" s="128">
        <f>-IF(SUM(BM31:BO31)&lt;0,SUM(BM31:BO31),0)</f>
        <v>0</v>
      </c>
      <c r="BP45" s="128">
        <v>0</v>
      </c>
      <c r="BQ45" s="128">
        <v>0</v>
      </c>
      <c r="BR45" s="128">
        <f>-IF(SUM(BP31:BR31)&lt;0,SUM(BP31:BR31),0)</f>
        <v>0</v>
      </c>
      <c r="BS45" s="128">
        <v>0</v>
      </c>
      <c r="BT45" s="128">
        <v>0</v>
      </c>
      <c r="BU45" s="128">
        <f>-IF(SUM(BS31:BU31)&lt;0,SUM(BS31:BU31),0)</f>
        <v>0</v>
      </c>
      <c r="BV45" s="128">
        <v>0</v>
      </c>
      <c r="BW45" s="128">
        <v>0</v>
      </c>
      <c r="BX45" s="128">
        <f>-IF(SUM(BV31:BX31)&lt;0,SUM(BV31:BX31),0)</f>
        <v>0</v>
      </c>
      <c r="BY45" s="128">
        <v>0</v>
      </c>
      <c r="BZ45" s="128">
        <v>0</v>
      </c>
      <c r="CA45" s="128">
        <f>-IF(SUM(BY31:CA31)&lt;0,SUM(BY31:CA31),0)</f>
        <v>0</v>
      </c>
      <c r="CB45" s="128">
        <v>0</v>
      </c>
      <c r="CC45" s="128">
        <v>0</v>
      </c>
      <c r="CD45" s="128">
        <f>-IF(SUM(CB31:CD31)&lt;0,SUM(CB31:CD31),0)</f>
        <v>0</v>
      </c>
      <c r="CE45" s="128">
        <v>0</v>
      </c>
      <c r="CF45" s="128">
        <v>0</v>
      </c>
      <c r="CG45" s="128">
        <f>-IF(SUM(CE31:CG31)&lt;0,SUM(CE31:CG31),0)</f>
        <v>0</v>
      </c>
      <c r="CH45" s="128">
        <v>0</v>
      </c>
      <c r="CI45" s="128">
        <v>0</v>
      </c>
      <c r="CJ45" s="128">
        <f>-IF(SUM(CH31:CJ31)&lt;0,SUM(CH31:CJ31),0)</f>
        <v>0</v>
      </c>
      <c r="CK45" s="128">
        <v>0</v>
      </c>
      <c r="CL45" s="128">
        <v>0</v>
      </c>
      <c r="CM45" s="128">
        <f>-IF(SUM(CK31:CM31)&lt;0,SUM(CK31:CM31),0)</f>
        <v>0</v>
      </c>
      <c r="CN45" s="128">
        <v>0</v>
      </c>
      <c r="CO45" s="128">
        <v>0</v>
      </c>
      <c r="CP45" s="128">
        <f>-IF(SUM(CN31:CP31)&lt;0,SUM(CN31:CP31),0)</f>
        <v>0</v>
      </c>
      <c r="CQ45" s="128">
        <v>0</v>
      </c>
      <c r="CR45" s="128">
        <v>0</v>
      </c>
      <c r="CS45" s="128">
        <f>-IF(SUM(CQ31:CS31)&lt;0,SUM(CQ31:CS31),0)</f>
        <v>0</v>
      </c>
      <c r="CT45" s="128">
        <v>0</v>
      </c>
      <c r="CU45" s="128">
        <v>0</v>
      </c>
      <c r="CV45" s="128">
        <f>-IF(SUM(CT31:CV31)&lt;0,SUM(CT31:CV31),0)</f>
        <v>0</v>
      </c>
      <c r="CW45" s="128">
        <v>0</v>
      </c>
      <c r="CX45" s="128">
        <v>0</v>
      </c>
      <c r="CY45" s="128">
        <f>-IF(SUM(CW31:CY31)&lt;0,SUM(CW31:CY31),0)</f>
        <v>0</v>
      </c>
      <c r="CZ45" s="128">
        <v>0</v>
      </c>
      <c r="DA45" s="128">
        <v>0</v>
      </c>
      <c r="DB45" s="128">
        <f>-IF(SUM(CZ31:DB31)&lt;0,SUM(CZ31:DB31),0)</f>
        <v>0</v>
      </c>
      <c r="DC45" s="128">
        <v>0</v>
      </c>
      <c r="DD45" s="128">
        <v>0</v>
      </c>
      <c r="DE45" s="128">
        <f>-IF(SUM(DC31:DE31)&lt;0,SUM(DC31:DE31),0)</f>
        <v>0</v>
      </c>
      <c r="DF45" s="128">
        <v>0</v>
      </c>
      <c r="DG45" s="128">
        <v>0</v>
      </c>
      <c r="DH45" s="128">
        <f>-IF(SUM(DF31:DH31)&lt;0,SUM(DF31:DH31),0)</f>
        <v>0</v>
      </c>
      <c r="DI45" s="128">
        <v>0</v>
      </c>
      <c r="DJ45" s="128">
        <v>0</v>
      </c>
      <c r="DK45" s="128">
        <f>-IF(SUM(DI31:DK31)&lt;0,SUM(DI31:DK31),0)</f>
        <v>0</v>
      </c>
      <c r="DL45" s="128">
        <v>0</v>
      </c>
      <c r="DM45" s="128">
        <v>0</v>
      </c>
      <c r="DN45" s="128">
        <f>-IF(SUM(DL31:DN31)&lt;0,SUM(DL31:DN31),0)</f>
        <v>0</v>
      </c>
      <c r="DO45" s="128">
        <v>0</v>
      </c>
      <c r="DP45" s="128">
        <v>0</v>
      </c>
      <c r="DQ45" s="128">
        <f>-IF(SUM(DO31:DQ31)&lt;0,SUM(DO31:DQ31),0)</f>
        <v>0</v>
      </c>
      <c r="DR45" s="128">
        <v>0</v>
      </c>
      <c r="DS45" s="128">
        <v>0</v>
      </c>
      <c r="DT45" s="128">
        <f>-IF(SUM(DR31:DT31)&lt;0,SUM(DR31:DT31),0)</f>
        <v>0</v>
      </c>
      <c r="DU45" s="128">
        <v>0</v>
      </c>
      <c r="DV45" s="128">
        <v>0</v>
      </c>
      <c r="DW45" s="128">
        <f>-IF(SUM(DU31:DW31)&lt;0,SUM(DU31:DW31),0)</f>
        <v>0</v>
      </c>
      <c r="DX45" s="128">
        <v>0</v>
      </c>
      <c r="DY45" s="128">
        <v>0</v>
      </c>
      <c r="DZ45" s="128">
        <f>-IF(SUM(DX31:DZ31)&lt;0,SUM(DX31:DZ31),0)</f>
        <v>0</v>
      </c>
      <c r="EA45" s="128">
        <v>0</v>
      </c>
      <c r="EB45" s="128">
        <v>0</v>
      </c>
      <c r="EC45" s="128">
        <f>-IF(SUM(EA31:EC31)&lt;0,SUM(EA31:EC31),0)</f>
        <v>0</v>
      </c>
      <c r="ED45" s="128">
        <v>0</v>
      </c>
      <c r="EE45" s="128">
        <v>0</v>
      </c>
      <c r="EF45" s="128">
        <f>-IF(SUM(ED31:EF31)&lt;0,SUM(ED31:EF31),0)</f>
        <v>0</v>
      </c>
    </row>
    <row r="46" spans="1:292" s="8" customFormat="1" ht="20.100000000000001" customHeight="1" outlineLevel="2" x14ac:dyDescent="0.25">
      <c r="A46" s="34" t="s">
        <v>81</v>
      </c>
      <c r="B46" s="34"/>
      <c r="C46" s="34"/>
      <c r="D46" s="118">
        <f>SUM(E46:N46)</f>
        <v>-2518642.6196891237</v>
      </c>
      <c r="E46" s="118">
        <f t="shared" si="68"/>
        <v>-99269.479029937458</v>
      </c>
      <c r="F46" s="118">
        <f t="shared" si="68"/>
        <v>-359620.16797934979</v>
      </c>
      <c r="G46" s="118">
        <f t="shared" si="68"/>
        <v>-461047.80825449992</v>
      </c>
      <c r="H46" s="118">
        <f t="shared" si="68"/>
        <v>-461047.80825449992</v>
      </c>
      <c r="I46" s="118">
        <f t="shared" si="68"/>
        <v>-461047.80825449992</v>
      </c>
      <c r="J46" s="118">
        <f t="shared" si="68"/>
        <v>-567418.7649394084</v>
      </c>
      <c r="K46" s="118">
        <f t="shared" si="68"/>
        <v>-109190.78297692834</v>
      </c>
      <c r="L46" s="118">
        <f t="shared" si="68"/>
        <v>0</v>
      </c>
      <c r="M46" s="118">
        <f t="shared" si="68"/>
        <v>0</v>
      </c>
      <c r="N46" s="118">
        <f t="shared" si="68"/>
        <v>0</v>
      </c>
      <c r="O46" s="118"/>
      <c r="P46" s="123"/>
      <c r="Q46" s="128">
        <v>0</v>
      </c>
      <c r="R46" s="128">
        <v>0</v>
      </c>
      <c r="S46" s="128">
        <f>-IF(AND(SUM(Q$31:S$31)&gt;0,S44&gt;=0),MIN(SUM(Q$31:S$31)*30%,S44),0)</f>
        <v>0</v>
      </c>
      <c r="T46" s="128">
        <v>0</v>
      </c>
      <c r="U46" s="128">
        <v>0</v>
      </c>
      <c r="V46" s="128">
        <f>-IF(AND(SUM(T$31:V$31)&gt;0,V44&gt;=0),MIN(SUM(T$31:V$31)*30%,V44),0)</f>
        <v>0</v>
      </c>
      <c r="W46" s="128">
        <v>0</v>
      </c>
      <c r="X46" s="128">
        <v>0</v>
      </c>
      <c r="Y46" s="128">
        <f>-IF(AND(SUM(W$31:Y$31)&gt;0,Y44&gt;=0),MIN(SUM(W$31:Y$31)*30%,Y44),0)</f>
        <v>0</v>
      </c>
      <c r="Z46" s="128">
        <v>0</v>
      </c>
      <c r="AA46" s="128">
        <v>0</v>
      </c>
      <c r="AB46" s="128">
        <f>-IF(AND(SUM(Z$31:AB$31)&gt;0,AB44&gt;=0),MIN(SUM(Z$31:AB$31)*30%,AB44),0)</f>
        <v>-99269.479029937458</v>
      </c>
      <c r="AC46" s="128">
        <v>0</v>
      </c>
      <c r="AD46" s="128">
        <v>0</v>
      </c>
      <c r="AE46" s="128">
        <f>-IF(AND(SUM(AC$31:AE$31)&gt;0,AE44&gt;=0),MIN(SUM(AC$31:AE$31)*30%,AE44),0)</f>
        <v>-23969.858579774969</v>
      </c>
      <c r="AF46" s="128">
        <v>0</v>
      </c>
      <c r="AG46" s="128">
        <v>0</v>
      </c>
      <c r="AH46" s="128">
        <f>-IF(AND(SUM(AF$31:AH$31)&gt;0,AH44&gt;=0),MIN(SUM(AF$31:AH$31)*30%,AH44),0)</f>
        <v>-104129.77558004994</v>
      </c>
      <c r="AI46" s="128">
        <v>0</v>
      </c>
      <c r="AJ46" s="128">
        <v>0</v>
      </c>
      <c r="AK46" s="128">
        <f>-IF(AND(SUM(AI$31:AK$31)&gt;0,AK44&gt;=0),MIN(SUM(AI$31:AK$31)*30%,AK44),0)</f>
        <v>-132251.05478958739</v>
      </c>
      <c r="AL46" s="128">
        <v>0</v>
      </c>
      <c r="AM46" s="128">
        <v>0</v>
      </c>
      <c r="AN46" s="128">
        <f>-IF(AND(SUM(AL$31:AN$31)&gt;0,AN44&gt;=0),MIN(SUM(AL$31:AN$31)*30%,AN44),0)</f>
        <v>-99269.479029937458</v>
      </c>
      <c r="AO46" s="128">
        <v>0</v>
      </c>
      <c r="AP46" s="128">
        <v>0</v>
      </c>
      <c r="AQ46" s="128">
        <f>-IF(AND(SUM(AO$31:AQ$31)&gt;0,AQ44&gt;=0),MIN(SUM(AO$31:AQ$31)*30%,AQ44),0)</f>
        <v>-47053.141634249951</v>
      </c>
      <c r="AR46" s="128">
        <v>0</v>
      </c>
      <c r="AS46" s="128">
        <v>0</v>
      </c>
      <c r="AT46" s="128">
        <f>-IF(AND(SUM(AR$31:AT$31)&gt;0,AT44&gt;=0),MIN(SUM(AR$31:AT$31)*30%,AT44),0)</f>
        <v>-129977.19370349999</v>
      </c>
      <c r="AU46" s="128">
        <v>0</v>
      </c>
      <c r="AV46" s="128">
        <v>0</v>
      </c>
      <c r="AW46" s="128">
        <f>-IF(AND(SUM(AU$31:AW$31)&gt;0,AW44&gt;=0),MIN(SUM(AU$31:AW$31)*30%,AW44),0)</f>
        <v>-159068.17219612503</v>
      </c>
      <c r="AX46" s="128">
        <v>0</v>
      </c>
      <c r="AY46" s="128">
        <v>0</v>
      </c>
      <c r="AZ46" s="128">
        <f>-IF(AND(SUM(AX$31:AZ$31)&gt;0,AZ44&gt;=0),MIN(SUM(AX$31:AZ$31)*30%,AZ44),0)</f>
        <v>-124949.30072062499</v>
      </c>
      <c r="BA46" s="128">
        <v>0</v>
      </c>
      <c r="BB46" s="128">
        <v>0</v>
      </c>
      <c r="BC46" s="128">
        <f>-IF(AND(SUM(BA$31:BC$31)&gt;0,BC44&gt;=0),MIN(SUM(BA$31:BC$31)*30%,BC44),0)</f>
        <v>-47053.141634249951</v>
      </c>
      <c r="BD46" s="128">
        <v>0</v>
      </c>
      <c r="BE46" s="128">
        <v>0</v>
      </c>
      <c r="BF46" s="128">
        <f>-IF(AND(SUM(BD$31:BF$31)&gt;0,BF44&gt;=0),MIN(SUM(BD$31:BF$31)*30%,BF44),0)</f>
        <v>-129977.19370349999</v>
      </c>
      <c r="BG46" s="128">
        <v>0</v>
      </c>
      <c r="BH46" s="128">
        <v>0</v>
      </c>
      <c r="BI46" s="128">
        <f>-IF(AND(SUM(BG$31:BI$31)&gt;0,BI44&gt;=0),MIN(SUM(BG$31:BI$31)*30%,BI44),0)</f>
        <v>-159068.17219612503</v>
      </c>
      <c r="BJ46" s="128">
        <v>0</v>
      </c>
      <c r="BK46" s="128">
        <v>0</v>
      </c>
      <c r="BL46" s="128">
        <f>-IF(AND(SUM(BJ$31:BL$31)&gt;0,BL44&gt;=0),MIN(SUM(BJ$31:BL$31)*30%,BL44),0)</f>
        <v>-124949.30072062499</v>
      </c>
      <c r="BM46" s="128">
        <v>0</v>
      </c>
      <c r="BN46" s="128">
        <v>0</v>
      </c>
      <c r="BO46" s="128">
        <f>-IF(AND(SUM(BM$31:BO$31)&gt;0,BO44&gt;=0),MIN(SUM(BM$31:BO$31)*30%,BO44),0)</f>
        <v>-47053.141634249951</v>
      </c>
      <c r="BP46" s="128">
        <v>0</v>
      </c>
      <c r="BQ46" s="128">
        <v>0</v>
      </c>
      <c r="BR46" s="128">
        <f>-IF(AND(SUM(BP$31:BR$31)&gt;0,BR44&gt;=0),MIN(SUM(BP$31:BR$31)*30%,BR44),0)</f>
        <v>-129977.19370349999</v>
      </c>
      <c r="BS46" s="128">
        <v>0</v>
      </c>
      <c r="BT46" s="128">
        <v>0</v>
      </c>
      <c r="BU46" s="128">
        <f>-IF(AND(SUM(BS$31:BU$31)&gt;0,BU44&gt;=0),MIN(SUM(BS$31:BU$31)*30%,BU44),0)</f>
        <v>-159068.17219612503</v>
      </c>
      <c r="BV46" s="128">
        <v>0</v>
      </c>
      <c r="BW46" s="128">
        <v>0</v>
      </c>
      <c r="BX46" s="128">
        <f>-IF(AND(SUM(BV$31:BX$31)&gt;0,BX44&gt;=0),MIN(SUM(BV$31:BX$31)*30%,BX44),0)</f>
        <v>-124949.30072062499</v>
      </c>
      <c r="BY46" s="128">
        <v>0</v>
      </c>
      <c r="BZ46" s="128">
        <v>0</v>
      </c>
      <c r="CA46" s="128">
        <f>-IF(AND(SUM(BY$31:CA$31)&gt;0,CA44&gt;=0),MIN(SUM(BY$31:CA$31)*30%,CA44),0)</f>
        <v>-77202.848121684932</v>
      </c>
      <c r="CB46" s="128">
        <v>0</v>
      </c>
      <c r="CC46" s="128">
        <v>0</v>
      </c>
      <c r="CD46" s="128">
        <f>-IF(AND(SUM(CB$31:CD$31)&gt;0,CD44&gt;=0),MIN(SUM(CB$31:CD$31)*30%,CD44),0)</f>
        <v>-156800.74317408688</v>
      </c>
      <c r="CE46" s="128">
        <v>0</v>
      </c>
      <c r="CF46" s="128">
        <v>0</v>
      </c>
      <c r="CG46" s="128">
        <f>-IF(AND(SUM(CE$31:CG$31)&gt;0,CG44&gt;=0),MIN(SUM(CE$31:CG$31)*30%,CG44),0)</f>
        <v>-183767.02255956832</v>
      </c>
      <c r="CH46" s="128">
        <v>0</v>
      </c>
      <c r="CI46" s="128">
        <v>0</v>
      </c>
      <c r="CJ46" s="128">
        <f>-IF(AND(SUM(CH$31:CJ$31)&gt;0,CJ44&gt;=0),MIN(SUM(CH$31:CJ$31)*30%,CJ44),0)</f>
        <v>-149648.15108406826</v>
      </c>
      <c r="CK46" s="128">
        <v>0</v>
      </c>
      <c r="CL46" s="128">
        <v>0</v>
      </c>
      <c r="CM46" s="128">
        <f>-IF(AND(SUM(CK$31:CM$31)&gt;0,CM44&gt;=0),MIN(SUM(CK$31:CM$31)*30%,CM44),0)</f>
        <v>-71751.991997693214</v>
      </c>
      <c r="CN46" s="128">
        <v>0</v>
      </c>
      <c r="CO46" s="128">
        <v>0</v>
      </c>
      <c r="CP46" s="128">
        <f>-IF(AND(SUM(CN$31:CP$31)&gt;0,CP44&gt;=0),MIN(SUM(CN$31:CP$31)*30%,CP44),0)</f>
        <v>-37438.790979235127</v>
      </c>
      <c r="CQ46" s="128">
        <v>0</v>
      </c>
      <c r="CR46" s="128">
        <v>0</v>
      </c>
      <c r="CS46" s="128">
        <f>-IF(AND(SUM(CQ$31:CS$31)&gt;0,CS44&gt;=0),MIN(SUM(CQ$31:CS$31)*30%,CS44),0)</f>
        <v>0</v>
      </c>
      <c r="CT46" s="128">
        <v>0</v>
      </c>
      <c r="CU46" s="128">
        <v>0</v>
      </c>
      <c r="CV46" s="128">
        <f>-IF(AND(SUM(CT$31:CV$31)&gt;0,CV44&gt;=0),MIN(SUM(CT$31:CV$31)*30%,CV44),0)</f>
        <v>0</v>
      </c>
      <c r="CW46" s="128">
        <v>0</v>
      </c>
      <c r="CX46" s="128">
        <v>0</v>
      </c>
      <c r="CY46" s="128">
        <f>-IF(AND(SUM(CW$31:CY$31)&gt;0,CY44&gt;=0),MIN(SUM(CW$31:CY$31)*30%,CY44),0)</f>
        <v>0</v>
      </c>
      <c r="CZ46" s="128">
        <v>0</v>
      </c>
      <c r="DA46" s="128">
        <v>0</v>
      </c>
      <c r="DB46" s="128">
        <f>-IF(AND(SUM(CZ$31:DB$31)&gt;0,DB44&gt;=0),MIN(SUM(CZ$31:DB$31)*30%,DB44),0)</f>
        <v>0</v>
      </c>
      <c r="DC46" s="128">
        <v>0</v>
      </c>
      <c r="DD46" s="128">
        <v>0</v>
      </c>
      <c r="DE46" s="128">
        <f>-IF(AND(SUM(DC$31:DE$31)&gt;0,DE44&gt;=0),MIN(SUM(DC$31:DE$31)*30%,DE44),0)</f>
        <v>0</v>
      </c>
      <c r="DF46" s="128">
        <v>0</v>
      </c>
      <c r="DG46" s="128">
        <v>0</v>
      </c>
      <c r="DH46" s="128">
        <f>-IF(AND(SUM(DF$31:DH$31)&gt;0,DH44&gt;=0),MIN(SUM(DF$31:DH$31)*30%,DH44),0)</f>
        <v>0</v>
      </c>
      <c r="DI46" s="128">
        <v>0</v>
      </c>
      <c r="DJ46" s="128">
        <v>0</v>
      </c>
      <c r="DK46" s="128">
        <f>-IF(AND(SUM(DI$31:DK$31)&gt;0,DK44&gt;=0),MIN(SUM(DI$31:DK$31)*30%,DK44),0)</f>
        <v>0</v>
      </c>
      <c r="DL46" s="128">
        <v>0</v>
      </c>
      <c r="DM46" s="128">
        <v>0</v>
      </c>
      <c r="DN46" s="128">
        <f>-IF(AND(SUM(DL$31:DN$31)&gt;0,DN44&gt;=0),MIN(SUM(DL$31:DN$31)*30%,DN44),0)</f>
        <v>0</v>
      </c>
      <c r="DO46" s="128">
        <v>0</v>
      </c>
      <c r="DP46" s="128">
        <v>0</v>
      </c>
      <c r="DQ46" s="128">
        <f>-IF(AND(SUM(DO$31:DQ$31)&gt;0,DQ44&gt;=0),MIN(SUM(DO$31:DQ$31)*30%,DQ44),0)</f>
        <v>0</v>
      </c>
      <c r="DR46" s="128">
        <v>0</v>
      </c>
      <c r="DS46" s="128">
        <v>0</v>
      </c>
      <c r="DT46" s="128">
        <f>-IF(AND(SUM(DR$31:DT$31)&gt;0,DT44&gt;=0),MIN(SUM(DR$31:DT$31)*30%,DT44),0)</f>
        <v>0</v>
      </c>
      <c r="DU46" s="128">
        <v>0</v>
      </c>
      <c r="DV46" s="128">
        <v>0</v>
      </c>
      <c r="DW46" s="128">
        <f>-IF(AND(SUM(DU$31:DW$31)&gt;0,DW44&gt;=0),MIN(SUM(DU$31:DW$31)*30%,DW44),0)</f>
        <v>0</v>
      </c>
      <c r="DX46" s="128">
        <v>0</v>
      </c>
      <c r="DY46" s="128">
        <v>0</v>
      </c>
      <c r="DZ46" s="128">
        <f>-IF(AND(SUM(DX$31:DZ$31)&gt;0,DZ44&gt;=0),MIN(SUM(DX$31:DZ$31)*30%,DZ44),0)</f>
        <v>0</v>
      </c>
      <c r="EA46" s="128">
        <v>0</v>
      </c>
      <c r="EB46" s="128">
        <v>0</v>
      </c>
      <c r="EC46" s="128">
        <f>-IF(AND(SUM(EA$31:EC$31)&gt;0,EC44&gt;=0),MIN(SUM(EA$31:EC$31)*30%,EC44),0)</f>
        <v>0</v>
      </c>
      <c r="ED46" s="128">
        <v>0</v>
      </c>
      <c r="EE46" s="128">
        <v>0</v>
      </c>
      <c r="EF46" s="128">
        <f>-IF(AND(SUM(ED$31:EF$31)&gt;0,EF44&gt;=0),MIN(SUM(ED$31:EF$31)*30%,EF44),0)</f>
        <v>0</v>
      </c>
    </row>
    <row r="47" spans="1:292" ht="20.100000000000001" customHeight="1" outlineLevel="1" x14ac:dyDescent="0.25">
      <c r="A47" s="37" t="s">
        <v>83</v>
      </c>
      <c r="B47" s="37"/>
      <c r="C47" s="37"/>
      <c r="D47" s="129"/>
      <c r="E47" s="130">
        <f t="shared" ref="E47:N47" si="69">E43+E39</f>
        <v>-2260498.1429530834</v>
      </c>
      <c r="F47" s="130">
        <f t="shared" si="69"/>
        <v>937028.1936694989</v>
      </c>
      <c r="G47" s="130">
        <f t="shared" si="69"/>
        <v>1195061.4329664279</v>
      </c>
      <c r="H47" s="130">
        <f t="shared" si="69"/>
        <v>1195061.4329664279</v>
      </c>
      <c r="I47" s="130">
        <f t="shared" si="69"/>
        <v>1195061.4329664279</v>
      </c>
      <c r="J47" s="130">
        <f t="shared" si="69"/>
        <v>1465243.6629460957</v>
      </c>
      <c r="K47" s="130">
        <f t="shared" si="69"/>
        <v>1292779.9275703556</v>
      </c>
      <c r="L47" s="130">
        <f t="shared" si="69"/>
        <v>1255655.0613581999</v>
      </c>
      <c r="M47" s="130">
        <f t="shared" si="69"/>
        <v>1255655.0613581999</v>
      </c>
      <c r="N47" s="130">
        <f t="shared" si="69"/>
        <v>1255655.0613582004</v>
      </c>
      <c r="O47" s="130"/>
      <c r="Q47" s="130">
        <f>SUM(Q44:Q46)</f>
        <v>0</v>
      </c>
      <c r="R47" s="130">
        <f t="shared" ref="R47:CC47" si="70">SUM(R44:R46)</f>
        <v>0</v>
      </c>
      <c r="S47" s="130">
        <f t="shared" si="70"/>
        <v>1338666.2736712499</v>
      </c>
      <c r="T47" s="130">
        <f t="shared" si="70"/>
        <v>1338666.2736712499</v>
      </c>
      <c r="U47" s="130">
        <f t="shared" si="70"/>
        <v>1338666.2736712499</v>
      </c>
      <c r="V47" s="130">
        <f t="shared" si="70"/>
        <v>2350226.3359589996</v>
      </c>
      <c r="W47" s="130">
        <f t="shared" si="70"/>
        <v>2350226.3359589996</v>
      </c>
      <c r="X47" s="130">
        <f t="shared" si="70"/>
        <v>2350226.3359589996</v>
      </c>
      <c r="Y47" s="130">
        <f t="shared" si="70"/>
        <v>2518642.6196891246</v>
      </c>
      <c r="Z47" s="130">
        <f t="shared" si="70"/>
        <v>2518642.6196891246</v>
      </c>
      <c r="AA47" s="130">
        <f t="shared" si="70"/>
        <v>2518642.6196891246</v>
      </c>
      <c r="AB47" s="130">
        <f t="shared" si="70"/>
        <v>2419373.140659187</v>
      </c>
      <c r="AC47" s="130">
        <f t="shared" si="70"/>
        <v>2419373.140659187</v>
      </c>
      <c r="AD47" s="130">
        <f t="shared" si="70"/>
        <v>2419373.140659187</v>
      </c>
      <c r="AE47" s="130">
        <f t="shared" si="70"/>
        <v>2395403.2820794121</v>
      </c>
      <c r="AF47" s="130">
        <f t="shared" si="70"/>
        <v>2395403.2820794121</v>
      </c>
      <c r="AG47" s="130">
        <f t="shared" si="70"/>
        <v>2395403.2820794121</v>
      </c>
      <c r="AH47" s="130">
        <f t="shared" si="70"/>
        <v>2291273.5064993622</v>
      </c>
      <c r="AI47" s="130">
        <f t="shared" si="70"/>
        <v>2291273.5064993622</v>
      </c>
      <c r="AJ47" s="130">
        <f t="shared" si="70"/>
        <v>2291273.5064993622</v>
      </c>
      <c r="AK47" s="130">
        <f t="shared" si="70"/>
        <v>2159022.4517097748</v>
      </c>
      <c r="AL47" s="130">
        <f t="shared" si="70"/>
        <v>2159022.4517097748</v>
      </c>
      <c r="AM47" s="130">
        <f t="shared" si="70"/>
        <v>2159022.4517097748</v>
      </c>
      <c r="AN47" s="130">
        <f t="shared" si="70"/>
        <v>2059752.9726798374</v>
      </c>
      <c r="AO47" s="130">
        <f t="shared" si="70"/>
        <v>2059752.9726798374</v>
      </c>
      <c r="AP47" s="130">
        <f t="shared" si="70"/>
        <v>2059752.9726798374</v>
      </c>
      <c r="AQ47" s="130">
        <f t="shared" si="70"/>
        <v>2012699.8310455873</v>
      </c>
      <c r="AR47" s="130">
        <f t="shared" si="70"/>
        <v>2012699.8310455873</v>
      </c>
      <c r="AS47" s="130">
        <f t="shared" si="70"/>
        <v>2012699.8310455873</v>
      </c>
      <c r="AT47" s="130">
        <f t="shared" si="70"/>
        <v>1882722.6373420872</v>
      </c>
      <c r="AU47" s="130">
        <f t="shared" si="70"/>
        <v>1882722.6373420872</v>
      </c>
      <c r="AV47" s="130">
        <f t="shared" si="70"/>
        <v>1882722.6373420872</v>
      </c>
      <c r="AW47" s="130">
        <f t="shared" si="70"/>
        <v>1723654.4651459623</v>
      </c>
      <c r="AX47" s="130">
        <f t="shared" si="70"/>
        <v>1723654.4651459623</v>
      </c>
      <c r="AY47" s="130">
        <f t="shared" si="70"/>
        <v>1723654.4651459623</v>
      </c>
      <c r="AZ47" s="130">
        <f t="shared" si="70"/>
        <v>1598705.1644253372</v>
      </c>
      <c r="BA47" s="130">
        <f t="shared" si="70"/>
        <v>1598705.1644253372</v>
      </c>
      <c r="BB47" s="130">
        <f t="shared" si="70"/>
        <v>1598705.1644253372</v>
      </c>
      <c r="BC47" s="130">
        <f t="shared" si="70"/>
        <v>1551652.0227910872</v>
      </c>
      <c r="BD47" s="130">
        <f t="shared" si="70"/>
        <v>1551652.0227910872</v>
      </c>
      <c r="BE47" s="130">
        <f t="shared" si="70"/>
        <v>1551652.0227910872</v>
      </c>
      <c r="BF47" s="130">
        <f t="shared" si="70"/>
        <v>1421674.8290875871</v>
      </c>
      <c r="BG47" s="130">
        <f t="shared" si="70"/>
        <v>1421674.8290875871</v>
      </c>
      <c r="BH47" s="130">
        <f t="shared" si="70"/>
        <v>1421674.8290875871</v>
      </c>
      <c r="BI47" s="130">
        <f t="shared" si="70"/>
        <v>1262606.6568914619</v>
      </c>
      <c r="BJ47" s="130">
        <f t="shared" si="70"/>
        <v>1262606.6568914619</v>
      </c>
      <c r="BK47" s="130">
        <f t="shared" si="70"/>
        <v>1262606.6568914619</v>
      </c>
      <c r="BL47" s="130">
        <f t="shared" si="70"/>
        <v>1137657.3561708368</v>
      </c>
      <c r="BM47" s="130">
        <f t="shared" si="70"/>
        <v>1137657.3561708368</v>
      </c>
      <c r="BN47" s="130">
        <f t="shared" si="70"/>
        <v>1137657.3561708368</v>
      </c>
      <c r="BO47" s="130">
        <f t="shared" si="70"/>
        <v>1090604.2145365868</v>
      </c>
      <c r="BP47" s="130">
        <f t="shared" si="70"/>
        <v>1090604.2145365868</v>
      </c>
      <c r="BQ47" s="130">
        <f t="shared" si="70"/>
        <v>1090604.2145365868</v>
      </c>
      <c r="BR47" s="130">
        <f t="shared" si="70"/>
        <v>960627.0208330868</v>
      </c>
      <c r="BS47" s="130">
        <f t="shared" si="70"/>
        <v>960627.0208330868</v>
      </c>
      <c r="BT47" s="130">
        <f t="shared" si="70"/>
        <v>960627.0208330868</v>
      </c>
      <c r="BU47" s="130">
        <f t="shared" si="70"/>
        <v>801558.84863696177</v>
      </c>
      <c r="BV47" s="130">
        <f t="shared" si="70"/>
        <v>801558.84863696177</v>
      </c>
      <c r="BW47" s="130">
        <f t="shared" si="70"/>
        <v>801558.84863696177</v>
      </c>
      <c r="BX47" s="130">
        <f t="shared" si="70"/>
        <v>676609.5479163368</v>
      </c>
      <c r="BY47" s="130">
        <f t="shared" si="70"/>
        <v>676609.5479163368</v>
      </c>
      <c r="BZ47" s="130">
        <f t="shared" si="70"/>
        <v>676609.5479163368</v>
      </c>
      <c r="CA47" s="130">
        <f t="shared" si="70"/>
        <v>599406.69979465182</v>
      </c>
      <c r="CB47" s="130">
        <f t="shared" si="70"/>
        <v>599406.69979465182</v>
      </c>
      <c r="CC47" s="130">
        <f t="shared" si="70"/>
        <v>599406.69979465182</v>
      </c>
      <c r="CD47" s="130">
        <f t="shared" ref="CD47:EF47" si="71">SUM(CD44:CD46)</f>
        <v>442605.95662056492</v>
      </c>
      <c r="CE47" s="130">
        <f t="shared" si="71"/>
        <v>442605.95662056492</v>
      </c>
      <c r="CF47" s="130">
        <f t="shared" si="71"/>
        <v>442605.95662056492</v>
      </c>
      <c r="CG47" s="130">
        <f t="shared" si="71"/>
        <v>258838.9340609966</v>
      </c>
      <c r="CH47" s="130">
        <f t="shared" si="71"/>
        <v>258838.9340609966</v>
      </c>
      <c r="CI47" s="130">
        <f t="shared" si="71"/>
        <v>258838.9340609966</v>
      </c>
      <c r="CJ47" s="130">
        <f t="shared" si="71"/>
        <v>109190.78297692834</v>
      </c>
      <c r="CK47" s="130">
        <f t="shared" si="71"/>
        <v>109190.78297692834</v>
      </c>
      <c r="CL47" s="130">
        <f t="shared" si="71"/>
        <v>109190.78297692834</v>
      </c>
      <c r="CM47" s="130">
        <f t="shared" si="71"/>
        <v>37438.790979235127</v>
      </c>
      <c r="CN47" s="130">
        <f t="shared" si="71"/>
        <v>37438.790979235127</v>
      </c>
      <c r="CO47" s="130">
        <f t="shared" si="71"/>
        <v>37438.790979235127</v>
      </c>
      <c r="CP47" s="130">
        <f t="shared" si="71"/>
        <v>0</v>
      </c>
      <c r="CQ47" s="130">
        <f t="shared" si="71"/>
        <v>0</v>
      </c>
      <c r="CR47" s="130">
        <f t="shared" si="71"/>
        <v>0</v>
      </c>
      <c r="CS47" s="130">
        <f t="shared" si="71"/>
        <v>0</v>
      </c>
      <c r="CT47" s="130">
        <f t="shared" si="71"/>
        <v>0</v>
      </c>
      <c r="CU47" s="130">
        <f t="shared" si="71"/>
        <v>0</v>
      </c>
      <c r="CV47" s="130">
        <f t="shared" si="71"/>
        <v>0</v>
      </c>
      <c r="CW47" s="130">
        <f t="shared" si="71"/>
        <v>0</v>
      </c>
      <c r="CX47" s="130">
        <f t="shared" si="71"/>
        <v>0</v>
      </c>
      <c r="CY47" s="130">
        <f t="shared" si="71"/>
        <v>0</v>
      </c>
      <c r="CZ47" s="130">
        <f t="shared" si="71"/>
        <v>0</v>
      </c>
      <c r="DA47" s="130">
        <f t="shared" si="71"/>
        <v>0</v>
      </c>
      <c r="DB47" s="130">
        <f t="shared" si="71"/>
        <v>0</v>
      </c>
      <c r="DC47" s="130">
        <f t="shared" si="71"/>
        <v>0</v>
      </c>
      <c r="DD47" s="130">
        <f t="shared" si="71"/>
        <v>0</v>
      </c>
      <c r="DE47" s="130">
        <f t="shared" si="71"/>
        <v>0</v>
      </c>
      <c r="DF47" s="130">
        <f t="shared" si="71"/>
        <v>0</v>
      </c>
      <c r="DG47" s="130">
        <f t="shared" si="71"/>
        <v>0</v>
      </c>
      <c r="DH47" s="130">
        <f t="shared" si="71"/>
        <v>0</v>
      </c>
      <c r="DI47" s="130">
        <f t="shared" si="71"/>
        <v>0</v>
      </c>
      <c r="DJ47" s="130">
        <f t="shared" si="71"/>
        <v>0</v>
      </c>
      <c r="DK47" s="130">
        <f t="shared" si="71"/>
        <v>0</v>
      </c>
      <c r="DL47" s="130">
        <f t="shared" si="71"/>
        <v>0</v>
      </c>
      <c r="DM47" s="130">
        <f t="shared" si="71"/>
        <v>0</v>
      </c>
      <c r="DN47" s="130">
        <f t="shared" si="71"/>
        <v>0</v>
      </c>
      <c r="DO47" s="130">
        <f t="shared" si="71"/>
        <v>0</v>
      </c>
      <c r="DP47" s="130">
        <f t="shared" si="71"/>
        <v>0</v>
      </c>
      <c r="DQ47" s="130">
        <f t="shared" si="71"/>
        <v>0</v>
      </c>
      <c r="DR47" s="130">
        <f t="shared" si="71"/>
        <v>0</v>
      </c>
      <c r="DS47" s="130">
        <f t="shared" si="71"/>
        <v>0</v>
      </c>
      <c r="DT47" s="130">
        <f t="shared" si="71"/>
        <v>0</v>
      </c>
      <c r="DU47" s="130">
        <f t="shared" si="71"/>
        <v>0</v>
      </c>
      <c r="DV47" s="130">
        <f t="shared" si="71"/>
        <v>0</v>
      </c>
      <c r="DW47" s="130">
        <f t="shared" si="71"/>
        <v>0</v>
      </c>
      <c r="DX47" s="130">
        <f t="shared" si="71"/>
        <v>0</v>
      </c>
      <c r="DY47" s="130">
        <f t="shared" si="71"/>
        <v>0</v>
      </c>
      <c r="DZ47" s="130">
        <f t="shared" si="71"/>
        <v>0</v>
      </c>
      <c r="EA47" s="130">
        <f t="shared" si="71"/>
        <v>0</v>
      </c>
      <c r="EB47" s="130">
        <f t="shared" si="71"/>
        <v>0</v>
      </c>
      <c r="EC47" s="130">
        <f t="shared" si="71"/>
        <v>0</v>
      </c>
      <c r="ED47" s="130">
        <f t="shared" si="71"/>
        <v>0</v>
      </c>
      <c r="EE47" s="130">
        <f t="shared" si="71"/>
        <v>0</v>
      </c>
      <c r="EF47" s="130">
        <f t="shared" si="71"/>
        <v>0</v>
      </c>
    </row>
    <row r="48" spans="1:292" ht="24.75" customHeight="1" x14ac:dyDescent="0.25">
      <c r="E48" s="119"/>
      <c r="F48" s="119"/>
      <c r="G48" s="119"/>
      <c r="H48" s="119"/>
      <c r="I48" s="119"/>
      <c r="J48" s="119"/>
      <c r="K48" s="119"/>
      <c r="L48" s="119"/>
      <c r="M48" s="119"/>
      <c r="N48" s="119"/>
      <c r="O48" s="119"/>
    </row>
    <row r="49" spans="1:136" ht="20.100000000000001" customHeight="1" outlineLevel="1" x14ac:dyDescent="0.25">
      <c r="A49" s="37" t="s">
        <v>84</v>
      </c>
      <c r="B49" s="37"/>
      <c r="C49" s="37"/>
      <c r="D49" s="129">
        <f>SUM(E49:N49)</f>
        <v>-4190736.5079217441</v>
      </c>
      <c r="E49" s="130">
        <f t="shared" ref="E49:N49" si="72">SUM(E50:E52)</f>
        <v>-72753.786697083706</v>
      </c>
      <c r="F49" s="130">
        <f t="shared" si="72"/>
        <v>-261705.69959500333</v>
      </c>
      <c r="G49" s="130">
        <f t="shared" si="72"/>
        <v>-341764.59454856999</v>
      </c>
      <c r="H49" s="130">
        <f t="shared" si="72"/>
        <v>-341764.59454856999</v>
      </c>
      <c r="I49" s="130">
        <f t="shared" si="72"/>
        <v>-341764.59454856999</v>
      </c>
      <c r="J49" s="130">
        <f t="shared" si="72"/>
        <v>-426152.22018526401</v>
      </c>
      <c r="K49" s="130">
        <f t="shared" si="72"/>
        <v>-573364.1047905538</v>
      </c>
      <c r="L49" s="130">
        <f t="shared" si="72"/>
        <v>-610488.97100270947</v>
      </c>
      <c r="M49" s="130">
        <f t="shared" si="72"/>
        <v>-610488.97100270947</v>
      </c>
      <c r="N49" s="130">
        <f t="shared" si="72"/>
        <v>-610488.97100271005</v>
      </c>
      <c r="O49" s="130"/>
      <c r="Q49" s="130">
        <v>0</v>
      </c>
      <c r="R49" s="130">
        <v>0</v>
      </c>
      <c r="S49" s="130">
        <f>SUM(Q31:S31)+S45+S46</f>
        <v>0</v>
      </c>
      <c r="T49" s="130">
        <v>0</v>
      </c>
      <c r="U49" s="130">
        <v>0</v>
      </c>
      <c r="V49" s="130">
        <f>SUM(T31:V31)+V45+V46</f>
        <v>0</v>
      </c>
      <c r="W49" s="130">
        <v>0</v>
      </c>
      <c r="X49" s="130">
        <v>0</v>
      </c>
      <c r="Y49" s="130">
        <f>SUM(W31:Y31)+Y45+Y46</f>
        <v>0</v>
      </c>
      <c r="Z49" s="130">
        <v>0</v>
      </c>
      <c r="AA49" s="130">
        <v>0</v>
      </c>
      <c r="AB49" s="130">
        <f>SUM(Z31:AB31)+AB45+AB46</f>
        <v>231628.7844031874</v>
      </c>
      <c r="AC49" s="130">
        <v>0</v>
      </c>
      <c r="AD49" s="130">
        <v>0</v>
      </c>
      <c r="AE49" s="130">
        <f>SUM(AC31:AE31)+AE45+AE46</f>
        <v>55929.670019474928</v>
      </c>
      <c r="AF49" s="130">
        <v>0</v>
      </c>
      <c r="AG49" s="130">
        <v>0</v>
      </c>
      <c r="AH49" s="130">
        <f>SUM(AF31:AH31)+AH45+AH46</f>
        <v>242969.47635344986</v>
      </c>
      <c r="AI49" s="130">
        <v>0</v>
      </c>
      <c r="AJ49" s="130">
        <v>0</v>
      </c>
      <c r="AK49" s="130">
        <f>SUM(AI31:AK31)+AK45+AK46</f>
        <v>308585.79450903728</v>
      </c>
      <c r="AL49" s="130">
        <v>0</v>
      </c>
      <c r="AM49" s="130">
        <v>0</v>
      </c>
      <c r="AN49" s="130">
        <f>SUM(AL31:AN31)+AN45+AN46</f>
        <v>231628.7844031874</v>
      </c>
      <c r="AO49" s="130">
        <v>0</v>
      </c>
      <c r="AP49" s="130">
        <v>0</v>
      </c>
      <c r="AQ49" s="130">
        <f>SUM(AO31:AQ31)+AQ45+AQ46</f>
        <v>109790.66381324991</v>
      </c>
      <c r="AR49" s="130">
        <v>0</v>
      </c>
      <c r="AS49" s="130">
        <v>0</v>
      </c>
      <c r="AT49" s="130">
        <f>SUM(AR31:AT31)+AT45+AT46</f>
        <v>303280.11864150001</v>
      </c>
      <c r="AU49" s="130">
        <v>0</v>
      </c>
      <c r="AV49" s="130">
        <v>0</v>
      </c>
      <c r="AW49" s="130">
        <f>SUM(AU31:AW31)+AW45+AW46</f>
        <v>371159.06845762511</v>
      </c>
      <c r="AX49" s="130">
        <v>0</v>
      </c>
      <c r="AY49" s="130">
        <v>0</v>
      </c>
      <c r="AZ49" s="130">
        <f>SUM(AX31:AZ31)+AZ45+AZ46</f>
        <v>291548.36834812502</v>
      </c>
      <c r="BA49" s="130">
        <v>0</v>
      </c>
      <c r="BB49" s="130">
        <v>0</v>
      </c>
      <c r="BC49" s="130">
        <f>SUM(BA31:BC31)+BC45+BC46</f>
        <v>109790.66381324991</v>
      </c>
      <c r="BD49" s="130">
        <v>0</v>
      </c>
      <c r="BE49" s="130">
        <v>0</v>
      </c>
      <c r="BF49" s="130">
        <f>SUM(BD31:BF31)+BF45+BF46</f>
        <v>303280.11864150001</v>
      </c>
      <c r="BG49" s="130">
        <v>0</v>
      </c>
      <c r="BH49" s="130">
        <v>0</v>
      </c>
      <c r="BI49" s="130">
        <f>SUM(BG31:BI31)+BI45+BI46</f>
        <v>371159.06845762511</v>
      </c>
      <c r="BJ49" s="130">
        <v>0</v>
      </c>
      <c r="BK49" s="130">
        <v>0</v>
      </c>
      <c r="BL49" s="130">
        <f>SUM(BJ31:BL31)+BL45+BL46</f>
        <v>291548.36834812502</v>
      </c>
      <c r="BM49" s="130">
        <v>0</v>
      </c>
      <c r="BN49" s="130">
        <v>0</v>
      </c>
      <c r="BO49" s="130">
        <f>SUM(BM31:BO31)+BO45+BO46</f>
        <v>109790.66381324991</v>
      </c>
      <c r="BP49" s="130">
        <v>0</v>
      </c>
      <c r="BQ49" s="130">
        <v>0</v>
      </c>
      <c r="BR49" s="130">
        <f>SUM(BP31:BR31)+BR45+BR46</f>
        <v>303280.11864150001</v>
      </c>
      <c r="BS49" s="130">
        <v>0</v>
      </c>
      <c r="BT49" s="130">
        <v>0</v>
      </c>
      <c r="BU49" s="130">
        <f>SUM(BS31:BU31)+BU45+BU46</f>
        <v>371159.06845762511</v>
      </c>
      <c r="BV49" s="130">
        <v>0</v>
      </c>
      <c r="BW49" s="130">
        <v>0</v>
      </c>
      <c r="BX49" s="130">
        <f>SUM(BV31:BX31)+BX45+BX46</f>
        <v>291548.36834812502</v>
      </c>
      <c r="BY49" s="130">
        <v>0</v>
      </c>
      <c r="BZ49" s="130">
        <v>0</v>
      </c>
      <c r="CA49" s="130">
        <f>SUM(BY31:CA31)+CA45+CA46</f>
        <v>180139.97895059822</v>
      </c>
      <c r="CB49" s="130">
        <v>0</v>
      </c>
      <c r="CC49" s="130">
        <v>0</v>
      </c>
      <c r="CD49" s="130">
        <f>SUM(CB31:CD31)+CD45+CD46</f>
        <v>365868.40073953604</v>
      </c>
      <c r="CE49" s="130">
        <v>0</v>
      </c>
      <c r="CF49" s="130">
        <v>0</v>
      </c>
      <c r="CG49" s="130">
        <f>SUM(CE31:CG31)+CG45+CG46</f>
        <v>428789.71930565941</v>
      </c>
      <c r="CH49" s="130">
        <v>0</v>
      </c>
      <c r="CI49" s="130">
        <v>0</v>
      </c>
      <c r="CJ49" s="130">
        <f>SUM(CH31:CJ31)+CJ45+CJ46</f>
        <v>349179.01919615932</v>
      </c>
      <c r="CK49" s="130">
        <v>0</v>
      </c>
      <c r="CL49" s="130">
        <v>0</v>
      </c>
      <c r="CM49" s="130">
        <f>SUM(CK31:CM31)+CM45+CM46</f>
        <v>167421.31466128421</v>
      </c>
      <c r="CN49" s="130">
        <v>0</v>
      </c>
      <c r="CO49" s="130">
        <v>0</v>
      </c>
      <c r="CP49" s="130">
        <f>SUM(CN31:CP31)+CP45+CP46</f>
        <v>478148.0225772424</v>
      </c>
      <c r="CQ49" s="130">
        <v>0</v>
      </c>
      <c r="CR49" s="130">
        <v>0</v>
      </c>
      <c r="CS49" s="130">
        <f>SUM(CQ31:CS31)+CS45+CS46</f>
        <v>612556.7418652277</v>
      </c>
      <c r="CT49" s="130">
        <v>0</v>
      </c>
      <c r="CU49" s="130">
        <v>0</v>
      </c>
      <c r="CV49" s="130">
        <f>SUM(CT31:CV31)+CV45+CV46</f>
        <v>498827.17028022755</v>
      </c>
      <c r="CW49" s="130">
        <v>0</v>
      </c>
      <c r="CX49" s="130">
        <v>0</v>
      </c>
      <c r="CY49" s="130">
        <f>SUM(CW31:CY31)+CY45+CY46</f>
        <v>239173.30665897741</v>
      </c>
      <c r="CZ49" s="130">
        <v>0</v>
      </c>
      <c r="DA49" s="130">
        <v>0</v>
      </c>
      <c r="DB49" s="130">
        <f>SUM(CZ31:DB31)+DB45+DB46</f>
        <v>515586.81355647754</v>
      </c>
      <c r="DC49" s="130">
        <v>0</v>
      </c>
      <c r="DD49" s="130">
        <v>0</v>
      </c>
      <c r="DE49" s="130">
        <f>SUM(DC31:DE31)+DE45+DE46</f>
        <v>612556.7418652277</v>
      </c>
      <c r="DF49" s="130">
        <v>0</v>
      </c>
      <c r="DG49" s="130">
        <v>0</v>
      </c>
      <c r="DH49" s="130">
        <f>SUM(DF31:DH31)+DH45+DH46</f>
        <v>498827.17028022755</v>
      </c>
      <c r="DI49" s="130">
        <v>0</v>
      </c>
      <c r="DJ49" s="130">
        <v>0</v>
      </c>
      <c r="DK49" s="130">
        <f>SUM(DI31:DK31)+DK45+DK46</f>
        <v>239173.30665897741</v>
      </c>
      <c r="DL49" s="130">
        <v>0</v>
      </c>
      <c r="DM49" s="130">
        <v>0</v>
      </c>
      <c r="DN49" s="130">
        <f>SUM(DL31:DN31)+DN45+DN46</f>
        <v>515586.81355647754</v>
      </c>
      <c r="DO49" s="130">
        <v>0</v>
      </c>
      <c r="DP49" s="130">
        <v>0</v>
      </c>
      <c r="DQ49" s="130">
        <f>SUM(DO31:DQ31)+DQ45+DQ46</f>
        <v>612556.7418652277</v>
      </c>
      <c r="DR49" s="130">
        <v>0</v>
      </c>
      <c r="DS49" s="130">
        <v>0</v>
      </c>
      <c r="DT49" s="130">
        <f>SUM(DR31:DT31)+DT45+DT46</f>
        <v>498827.17028022755</v>
      </c>
      <c r="DU49" s="130">
        <v>0</v>
      </c>
      <c r="DV49" s="130">
        <v>0</v>
      </c>
      <c r="DW49" s="130">
        <f>SUM(DU31:DW31)+DW45+DW46</f>
        <v>239173.30665897741</v>
      </c>
      <c r="DX49" s="130">
        <v>0</v>
      </c>
      <c r="DY49" s="130">
        <v>0</v>
      </c>
      <c r="DZ49" s="130">
        <f>SUM(DX31:DZ31)+DZ45+DZ46</f>
        <v>515586.81355647754</v>
      </c>
      <c r="EA49" s="130">
        <v>0</v>
      </c>
      <c r="EB49" s="130">
        <v>0</v>
      </c>
      <c r="EC49" s="130">
        <f>SUM(EA31:EC31)+EC45+EC46</f>
        <v>612556.7418652277</v>
      </c>
      <c r="ED49" s="130">
        <v>0</v>
      </c>
      <c r="EE49" s="130">
        <v>0</v>
      </c>
      <c r="EF49" s="130">
        <f>SUM(ED31:EF31)+EF45+EF46</f>
        <v>498827.1702802293</v>
      </c>
    </row>
    <row r="50" spans="1:136" s="8" customFormat="1" ht="20.100000000000001" customHeight="1" outlineLevel="2" x14ac:dyDescent="0.25">
      <c r="A50" s="34" t="s">
        <v>40</v>
      </c>
      <c r="B50" s="34"/>
      <c r="C50" s="34"/>
      <c r="D50" s="118">
        <f>SUM(E50:N50)</f>
        <v>-1946615.9448192758</v>
      </c>
      <c r="E50" s="118">
        <f t="shared" ref="E50:N52" si="73">SUMIF($Q$1:$EF$1,E$2,$Q50:$EF50)</f>
        <v>-34744.317660478111</v>
      </c>
      <c r="F50" s="118">
        <f t="shared" si="73"/>
        <v>-125867.05879277241</v>
      </c>
      <c r="G50" s="118">
        <f t="shared" si="73"/>
        <v>-161366.73288907501</v>
      </c>
      <c r="H50" s="118">
        <f t="shared" si="73"/>
        <v>-161366.73288907501</v>
      </c>
      <c r="I50" s="118">
        <f t="shared" si="73"/>
        <v>-161366.73288907501</v>
      </c>
      <c r="J50" s="118">
        <f t="shared" si="73"/>
        <v>-198596.56772879296</v>
      </c>
      <c r="K50" s="118">
        <f t="shared" si="73"/>
        <v>-263542.98740759725</v>
      </c>
      <c r="L50" s="118">
        <f t="shared" si="73"/>
        <v>-279921.60485413653</v>
      </c>
      <c r="M50" s="118">
        <f t="shared" si="73"/>
        <v>-279921.60485413653</v>
      </c>
      <c r="N50" s="118">
        <f t="shared" si="73"/>
        <v>-279921.60485413682</v>
      </c>
      <c r="O50" s="118"/>
      <c r="P50" s="123"/>
      <c r="Q50" s="128">
        <f>-Q49*15%</f>
        <v>0</v>
      </c>
      <c r="R50" s="128">
        <f t="shared" ref="R50:CC50" si="74">-R49*15%</f>
        <v>0</v>
      </c>
      <c r="S50" s="128">
        <f t="shared" si="74"/>
        <v>0</v>
      </c>
      <c r="T50" s="128">
        <f t="shared" si="74"/>
        <v>0</v>
      </c>
      <c r="U50" s="128">
        <f t="shared" si="74"/>
        <v>0</v>
      </c>
      <c r="V50" s="128">
        <f t="shared" si="74"/>
        <v>0</v>
      </c>
      <c r="W50" s="128">
        <f t="shared" si="74"/>
        <v>0</v>
      </c>
      <c r="X50" s="128">
        <f t="shared" si="74"/>
        <v>0</v>
      </c>
      <c r="Y50" s="128">
        <f t="shared" si="74"/>
        <v>0</v>
      </c>
      <c r="Z50" s="128">
        <f t="shared" si="74"/>
        <v>0</v>
      </c>
      <c r="AA50" s="128">
        <f t="shared" si="74"/>
        <v>0</v>
      </c>
      <c r="AB50" s="128">
        <f t="shared" si="74"/>
        <v>-34744.317660478111</v>
      </c>
      <c r="AC50" s="128">
        <f t="shared" si="74"/>
        <v>0</v>
      </c>
      <c r="AD50" s="128">
        <f t="shared" si="74"/>
        <v>0</v>
      </c>
      <c r="AE50" s="128">
        <f t="shared" si="74"/>
        <v>-8389.4505029212396</v>
      </c>
      <c r="AF50" s="128">
        <f t="shared" si="74"/>
        <v>0</v>
      </c>
      <c r="AG50" s="128">
        <f t="shared" si="74"/>
        <v>0</v>
      </c>
      <c r="AH50" s="128">
        <f t="shared" si="74"/>
        <v>-36445.42145301748</v>
      </c>
      <c r="AI50" s="128">
        <f t="shared" si="74"/>
        <v>0</v>
      </c>
      <c r="AJ50" s="128">
        <f t="shared" si="74"/>
        <v>0</v>
      </c>
      <c r="AK50" s="128">
        <f t="shared" si="74"/>
        <v>-46287.869176355591</v>
      </c>
      <c r="AL50" s="128">
        <f t="shared" si="74"/>
        <v>0</v>
      </c>
      <c r="AM50" s="128">
        <f t="shared" si="74"/>
        <v>0</v>
      </c>
      <c r="AN50" s="128">
        <f t="shared" si="74"/>
        <v>-34744.317660478111</v>
      </c>
      <c r="AO50" s="128">
        <f t="shared" si="74"/>
        <v>0</v>
      </c>
      <c r="AP50" s="128">
        <f t="shared" si="74"/>
        <v>0</v>
      </c>
      <c r="AQ50" s="128">
        <f t="shared" si="74"/>
        <v>-16468.599571987485</v>
      </c>
      <c r="AR50" s="128">
        <f t="shared" si="74"/>
        <v>0</v>
      </c>
      <c r="AS50" s="128">
        <f t="shared" si="74"/>
        <v>0</v>
      </c>
      <c r="AT50" s="128">
        <f t="shared" si="74"/>
        <v>-45492.017796225002</v>
      </c>
      <c r="AU50" s="128">
        <f t="shared" si="74"/>
        <v>0</v>
      </c>
      <c r="AV50" s="128">
        <f t="shared" si="74"/>
        <v>0</v>
      </c>
      <c r="AW50" s="128">
        <f t="shared" si="74"/>
        <v>-55673.860268643766</v>
      </c>
      <c r="AX50" s="128">
        <f t="shared" si="74"/>
        <v>0</v>
      </c>
      <c r="AY50" s="128">
        <f t="shared" si="74"/>
        <v>0</v>
      </c>
      <c r="AZ50" s="128">
        <f t="shared" si="74"/>
        <v>-43732.255252218754</v>
      </c>
      <c r="BA50" s="128">
        <f t="shared" si="74"/>
        <v>0</v>
      </c>
      <c r="BB50" s="128">
        <f t="shared" si="74"/>
        <v>0</v>
      </c>
      <c r="BC50" s="128">
        <f t="shared" si="74"/>
        <v>-16468.599571987485</v>
      </c>
      <c r="BD50" s="128">
        <f t="shared" si="74"/>
        <v>0</v>
      </c>
      <c r="BE50" s="128">
        <f t="shared" si="74"/>
        <v>0</v>
      </c>
      <c r="BF50" s="128">
        <f t="shared" si="74"/>
        <v>-45492.017796225002</v>
      </c>
      <c r="BG50" s="128">
        <f t="shared" si="74"/>
        <v>0</v>
      </c>
      <c r="BH50" s="128">
        <f t="shared" si="74"/>
        <v>0</v>
      </c>
      <c r="BI50" s="128">
        <f t="shared" si="74"/>
        <v>-55673.860268643766</v>
      </c>
      <c r="BJ50" s="128">
        <f t="shared" si="74"/>
        <v>0</v>
      </c>
      <c r="BK50" s="128">
        <f t="shared" si="74"/>
        <v>0</v>
      </c>
      <c r="BL50" s="128">
        <f t="shared" si="74"/>
        <v>-43732.255252218754</v>
      </c>
      <c r="BM50" s="128">
        <f t="shared" si="74"/>
        <v>0</v>
      </c>
      <c r="BN50" s="128">
        <f t="shared" si="74"/>
        <v>0</v>
      </c>
      <c r="BO50" s="128">
        <f t="shared" si="74"/>
        <v>-16468.599571987485</v>
      </c>
      <c r="BP50" s="128">
        <f t="shared" si="74"/>
        <v>0</v>
      </c>
      <c r="BQ50" s="128">
        <f t="shared" si="74"/>
        <v>0</v>
      </c>
      <c r="BR50" s="128">
        <f t="shared" si="74"/>
        <v>-45492.017796225002</v>
      </c>
      <c r="BS50" s="128">
        <f t="shared" si="74"/>
        <v>0</v>
      </c>
      <c r="BT50" s="128">
        <f t="shared" si="74"/>
        <v>0</v>
      </c>
      <c r="BU50" s="128">
        <f t="shared" si="74"/>
        <v>-55673.860268643766</v>
      </c>
      <c r="BV50" s="128">
        <f t="shared" si="74"/>
        <v>0</v>
      </c>
      <c r="BW50" s="128">
        <f t="shared" si="74"/>
        <v>0</v>
      </c>
      <c r="BX50" s="128">
        <f t="shared" si="74"/>
        <v>-43732.255252218754</v>
      </c>
      <c r="BY50" s="128">
        <f t="shared" si="74"/>
        <v>0</v>
      </c>
      <c r="BZ50" s="128">
        <f t="shared" si="74"/>
        <v>0</v>
      </c>
      <c r="CA50" s="128">
        <f t="shared" si="74"/>
        <v>-27020.996842589731</v>
      </c>
      <c r="CB50" s="128">
        <f t="shared" si="74"/>
        <v>0</v>
      </c>
      <c r="CC50" s="128">
        <f t="shared" si="74"/>
        <v>0</v>
      </c>
      <c r="CD50" s="128">
        <f t="shared" ref="CD50:EF50" si="75">-CD49*15%</f>
        <v>-54880.260110930401</v>
      </c>
      <c r="CE50" s="128">
        <f t="shared" si="75"/>
        <v>0</v>
      </c>
      <c r="CF50" s="128">
        <f t="shared" si="75"/>
        <v>0</v>
      </c>
      <c r="CG50" s="128">
        <f t="shared" si="75"/>
        <v>-64318.457895848907</v>
      </c>
      <c r="CH50" s="128">
        <f t="shared" si="75"/>
        <v>0</v>
      </c>
      <c r="CI50" s="128">
        <f t="shared" si="75"/>
        <v>0</v>
      </c>
      <c r="CJ50" s="128">
        <f t="shared" si="75"/>
        <v>-52376.852879423896</v>
      </c>
      <c r="CK50" s="128">
        <f t="shared" si="75"/>
        <v>0</v>
      </c>
      <c r="CL50" s="128">
        <f t="shared" si="75"/>
        <v>0</v>
      </c>
      <c r="CM50" s="128">
        <f t="shared" si="75"/>
        <v>-25113.197199192629</v>
      </c>
      <c r="CN50" s="128">
        <f t="shared" si="75"/>
        <v>0</v>
      </c>
      <c r="CO50" s="128">
        <f t="shared" si="75"/>
        <v>0</v>
      </c>
      <c r="CP50" s="128">
        <f t="shared" si="75"/>
        <v>-71722.203386586363</v>
      </c>
      <c r="CQ50" s="128">
        <f t="shared" si="75"/>
        <v>0</v>
      </c>
      <c r="CR50" s="128">
        <f t="shared" si="75"/>
        <v>0</v>
      </c>
      <c r="CS50" s="128">
        <f t="shared" si="75"/>
        <v>-91883.511279784158</v>
      </c>
      <c r="CT50" s="128">
        <f t="shared" si="75"/>
        <v>0</v>
      </c>
      <c r="CU50" s="128">
        <f t="shared" si="75"/>
        <v>0</v>
      </c>
      <c r="CV50" s="128">
        <f t="shared" si="75"/>
        <v>-74824.07554203413</v>
      </c>
      <c r="CW50" s="128">
        <f t="shared" si="75"/>
        <v>0</v>
      </c>
      <c r="CX50" s="128">
        <f t="shared" si="75"/>
        <v>0</v>
      </c>
      <c r="CY50" s="128">
        <f t="shared" si="75"/>
        <v>-35875.995998846607</v>
      </c>
      <c r="CZ50" s="128">
        <f t="shared" si="75"/>
        <v>0</v>
      </c>
      <c r="DA50" s="128">
        <f t="shared" si="75"/>
        <v>0</v>
      </c>
      <c r="DB50" s="128">
        <f t="shared" si="75"/>
        <v>-77338.022033471629</v>
      </c>
      <c r="DC50" s="128">
        <f t="shared" si="75"/>
        <v>0</v>
      </c>
      <c r="DD50" s="128">
        <f t="shared" si="75"/>
        <v>0</v>
      </c>
      <c r="DE50" s="128">
        <f t="shared" si="75"/>
        <v>-91883.511279784158</v>
      </c>
      <c r="DF50" s="128">
        <f t="shared" si="75"/>
        <v>0</v>
      </c>
      <c r="DG50" s="128">
        <f t="shared" si="75"/>
        <v>0</v>
      </c>
      <c r="DH50" s="128">
        <f t="shared" si="75"/>
        <v>-74824.07554203413</v>
      </c>
      <c r="DI50" s="128">
        <f t="shared" si="75"/>
        <v>0</v>
      </c>
      <c r="DJ50" s="128">
        <f t="shared" si="75"/>
        <v>0</v>
      </c>
      <c r="DK50" s="128">
        <f t="shared" si="75"/>
        <v>-35875.995998846607</v>
      </c>
      <c r="DL50" s="128">
        <f t="shared" si="75"/>
        <v>0</v>
      </c>
      <c r="DM50" s="128">
        <f t="shared" si="75"/>
        <v>0</v>
      </c>
      <c r="DN50" s="128">
        <f t="shared" si="75"/>
        <v>-77338.022033471629</v>
      </c>
      <c r="DO50" s="128">
        <f t="shared" si="75"/>
        <v>0</v>
      </c>
      <c r="DP50" s="128">
        <f t="shared" si="75"/>
        <v>0</v>
      </c>
      <c r="DQ50" s="128">
        <f t="shared" si="75"/>
        <v>-91883.511279784158</v>
      </c>
      <c r="DR50" s="128">
        <f t="shared" si="75"/>
        <v>0</v>
      </c>
      <c r="DS50" s="128">
        <f t="shared" si="75"/>
        <v>0</v>
      </c>
      <c r="DT50" s="128">
        <f t="shared" si="75"/>
        <v>-74824.07554203413</v>
      </c>
      <c r="DU50" s="128">
        <f t="shared" si="75"/>
        <v>0</v>
      </c>
      <c r="DV50" s="128">
        <f t="shared" si="75"/>
        <v>0</v>
      </c>
      <c r="DW50" s="128">
        <f t="shared" si="75"/>
        <v>-35875.995998846607</v>
      </c>
      <c r="DX50" s="128">
        <f t="shared" si="75"/>
        <v>0</v>
      </c>
      <c r="DY50" s="128">
        <f t="shared" si="75"/>
        <v>0</v>
      </c>
      <c r="DZ50" s="128">
        <f t="shared" si="75"/>
        <v>-77338.022033471629</v>
      </c>
      <c r="EA50" s="128">
        <f t="shared" si="75"/>
        <v>0</v>
      </c>
      <c r="EB50" s="128">
        <f t="shared" si="75"/>
        <v>0</v>
      </c>
      <c r="EC50" s="128">
        <f t="shared" si="75"/>
        <v>-91883.511279784158</v>
      </c>
      <c r="ED50" s="128">
        <f t="shared" si="75"/>
        <v>0</v>
      </c>
      <c r="EE50" s="128">
        <f t="shared" si="75"/>
        <v>0</v>
      </c>
      <c r="EF50" s="128">
        <f t="shared" si="75"/>
        <v>-74824.075542034392</v>
      </c>
    </row>
    <row r="51" spans="1:136" s="8" customFormat="1" ht="20.100000000000001" customHeight="1" outlineLevel="2" x14ac:dyDescent="0.25">
      <c r="A51" s="34" t="s">
        <v>39</v>
      </c>
      <c r="B51" s="34"/>
      <c r="C51" s="34"/>
      <c r="D51" s="118">
        <f>SUM(E51:N51)</f>
        <v>-1076150.9962109029</v>
      </c>
      <c r="E51" s="118">
        <f t="shared" si="73"/>
        <v>-17162.878440318742</v>
      </c>
      <c r="F51" s="118">
        <f t="shared" si="73"/>
        <v>-60318.405526567454</v>
      </c>
      <c r="G51" s="118">
        <f t="shared" si="73"/>
        <v>-83577.821926050005</v>
      </c>
      <c r="H51" s="118">
        <f t="shared" si="73"/>
        <v>-83577.821926050005</v>
      </c>
      <c r="I51" s="118">
        <f t="shared" si="73"/>
        <v>-83577.821926050005</v>
      </c>
      <c r="J51" s="118">
        <f t="shared" si="73"/>
        <v>-108397.71181919532</v>
      </c>
      <c r="K51" s="118">
        <f t="shared" si="73"/>
        <v>-151695.3249383982</v>
      </c>
      <c r="L51" s="118">
        <f t="shared" si="73"/>
        <v>-162614.40323609102</v>
      </c>
      <c r="M51" s="118">
        <f t="shared" si="73"/>
        <v>-162614.40323609102</v>
      </c>
      <c r="N51" s="118">
        <f t="shared" si="73"/>
        <v>-162614.4032360912</v>
      </c>
      <c r="O51" s="118"/>
      <c r="P51" s="123"/>
      <c r="Q51" s="128">
        <f>-Q49*10%</f>
        <v>0</v>
      </c>
      <c r="R51" s="128">
        <f t="shared" ref="R51:CC51" si="76">-R49*10%</f>
        <v>0</v>
      </c>
      <c r="S51" s="128">
        <f>-IF((S49-60000)&lt;0,0,(S49-60000)*10%)</f>
        <v>0</v>
      </c>
      <c r="T51" s="128">
        <f t="shared" si="76"/>
        <v>0</v>
      </c>
      <c r="U51" s="128">
        <f t="shared" si="76"/>
        <v>0</v>
      </c>
      <c r="V51" s="128">
        <f>-IF((V49-60000)&lt;0,0,(V49-60000)*10%)</f>
        <v>0</v>
      </c>
      <c r="W51" s="128">
        <f t="shared" si="76"/>
        <v>0</v>
      </c>
      <c r="X51" s="128">
        <f t="shared" si="76"/>
        <v>0</v>
      </c>
      <c r="Y51" s="128">
        <f>-IF((Y49-60000)&lt;0,0,(Y49-60000)*10%)</f>
        <v>0</v>
      </c>
      <c r="Z51" s="128">
        <f t="shared" si="76"/>
        <v>0</v>
      </c>
      <c r="AA51" s="128">
        <f t="shared" si="76"/>
        <v>0</v>
      </c>
      <c r="AB51" s="128">
        <f>-IF((AB49-60000)&lt;0,0,(AB49-60000)*10%)</f>
        <v>-17162.878440318742</v>
      </c>
      <c r="AC51" s="128">
        <f>-AC49*10%</f>
        <v>0</v>
      </c>
      <c r="AD51" s="128">
        <f t="shared" si="76"/>
        <v>0</v>
      </c>
      <c r="AE51" s="128">
        <f>-IF((AE49-60000)&lt;0,0,(AE49-60000)*10%)</f>
        <v>0</v>
      </c>
      <c r="AF51" s="128">
        <f t="shared" si="76"/>
        <v>0</v>
      </c>
      <c r="AG51" s="128">
        <f t="shared" si="76"/>
        <v>0</v>
      </c>
      <c r="AH51" s="128">
        <f>-IF((AH49-60000)&lt;0,0,(AH49-60000)*10%)</f>
        <v>-18296.947635344986</v>
      </c>
      <c r="AI51" s="128">
        <f t="shared" si="76"/>
        <v>0</v>
      </c>
      <c r="AJ51" s="128">
        <f t="shared" si="76"/>
        <v>0</v>
      </c>
      <c r="AK51" s="128">
        <f>-IF((AK49-60000)&lt;0,0,(AK49-60000)*10%)</f>
        <v>-24858.57945090373</v>
      </c>
      <c r="AL51" s="128">
        <f t="shared" si="76"/>
        <v>0</v>
      </c>
      <c r="AM51" s="128">
        <f t="shared" si="76"/>
        <v>0</v>
      </c>
      <c r="AN51" s="128">
        <f>-IF((AN49-60000)&lt;0,0,(AN49-60000)*10%)</f>
        <v>-17162.878440318742</v>
      </c>
      <c r="AO51" s="128">
        <f>-AO49*10%</f>
        <v>0</v>
      </c>
      <c r="AP51" s="128">
        <f t="shared" si="76"/>
        <v>0</v>
      </c>
      <c r="AQ51" s="128">
        <f>-IF((AQ49-60000)&lt;0,0,(AQ49-60000)*10%)</f>
        <v>-4979.0663813249912</v>
      </c>
      <c r="AR51" s="128">
        <f t="shared" si="76"/>
        <v>0</v>
      </c>
      <c r="AS51" s="128">
        <f t="shared" si="76"/>
        <v>0</v>
      </c>
      <c r="AT51" s="128">
        <f>-IF((AT49-60000)&lt;0,0,(AT49-60000)*10%)</f>
        <v>-24328.011864150001</v>
      </c>
      <c r="AU51" s="128">
        <f t="shared" si="76"/>
        <v>0</v>
      </c>
      <c r="AV51" s="128">
        <f t="shared" si="76"/>
        <v>0</v>
      </c>
      <c r="AW51" s="128">
        <f>-IF((AW49-60000)&lt;0,0,(AW49-60000)*10%)</f>
        <v>-31115.906845762511</v>
      </c>
      <c r="AX51" s="128">
        <f t="shared" si="76"/>
        <v>0</v>
      </c>
      <c r="AY51" s="128">
        <f t="shared" si="76"/>
        <v>0</v>
      </c>
      <c r="AZ51" s="128">
        <f>-IF((AZ49-60000)&lt;0,0,(AZ49-60000)*10%)</f>
        <v>-23154.836834812504</v>
      </c>
      <c r="BA51" s="128">
        <f>-BA49*10%</f>
        <v>0</v>
      </c>
      <c r="BB51" s="128">
        <f t="shared" si="76"/>
        <v>0</v>
      </c>
      <c r="BC51" s="128">
        <f>-IF((BC49-60000)&lt;0,0,(BC49-60000)*10%)</f>
        <v>-4979.0663813249912</v>
      </c>
      <c r="BD51" s="128">
        <f t="shared" si="76"/>
        <v>0</v>
      </c>
      <c r="BE51" s="128">
        <f t="shared" si="76"/>
        <v>0</v>
      </c>
      <c r="BF51" s="128">
        <f>-IF((BF49-60000)&lt;0,0,(BF49-60000)*10%)</f>
        <v>-24328.011864150001</v>
      </c>
      <c r="BG51" s="128">
        <f t="shared" si="76"/>
        <v>0</v>
      </c>
      <c r="BH51" s="128">
        <f t="shared" si="76"/>
        <v>0</v>
      </c>
      <c r="BI51" s="128">
        <f>-IF((BI49-60000)&lt;0,0,(BI49-60000)*10%)</f>
        <v>-31115.906845762511</v>
      </c>
      <c r="BJ51" s="128">
        <f t="shared" si="76"/>
        <v>0</v>
      </c>
      <c r="BK51" s="128">
        <f t="shared" si="76"/>
        <v>0</v>
      </c>
      <c r="BL51" s="128">
        <f>-IF((BL49-60000)&lt;0,0,(BL49-60000)*10%)</f>
        <v>-23154.836834812504</v>
      </c>
      <c r="BM51" s="128">
        <f>-BM49*10%</f>
        <v>0</v>
      </c>
      <c r="BN51" s="128">
        <f t="shared" si="76"/>
        <v>0</v>
      </c>
      <c r="BO51" s="128">
        <f>-IF((BO49-60000)&lt;0,0,(BO49-60000)*10%)</f>
        <v>-4979.0663813249912</v>
      </c>
      <c r="BP51" s="128">
        <f t="shared" si="76"/>
        <v>0</v>
      </c>
      <c r="BQ51" s="128">
        <f t="shared" si="76"/>
        <v>0</v>
      </c>
      <c r="BR51" s="128">
        <f>-IF((BR49-60000)&lt;0,0,(BR49-60000)*10%)</f>
        <v>-24328.011864150001</v>
      </c>
      <c r="BS51" s="128">
        <f t="shared" si="76"/>
        <v>0</v>
      </c>
      <c r="BT51" s="128">
        <f t="shared" si="76"/>
        <v>0</v>
      </c>
      <c r="BU51" s="128">
        <f>-IF((BU49-60000)&lt;0,0,(BU49-60000)*10%)</f>
        <v>-31115.906845762511</v>
      </c>
      <c r="BV51" s="128">
        <f t="shared" si="76"/>
        <v>0</v>
      </c>
      <c r="BW51" s="128">
        <f t="shared" si="76"/>
        <v>0</v>
      </c>
      <c r="BX51" s="128">
        <f>-IF((BX49-60000)&lt;0,0,(BX49-60000)*10%)</f>
        <v>-23154.836834812504</v>
      </c>
      <c r="BY51" s="128">
        <f>-BY49*10%</f>
        <v>0</v>
      </c>
      <c r="BZ51" s="128">
        <f t="shared" si="76"/>
        <v>0</v>
      </c>
      <c r="CA51" s="128">
        <f>-IF((CA49-60000)&lt;0,0,(CA49-60000)*10%)</f>
        <v>-12013.997895059823</v>
      </c>
      <c r="CB51" s="128">
        <f t="shared" si="76"/>
        <v>0</v>
      </c>
      <c r="CC51" s="128">
        <f t="shared" si="76"/>
        <v>0</v>
      </c>
      <c r="CD51" s="128">
        <f>-IF((CD49-60000)&lt;0,0,(CD49-60000)*10%)</f>
        <v>-30586.840073953605</v>
      </c>
      <c r="CE51" s="128">
        <f t="shared" ref="CE51:CI51" si="77">-CE49*10%</f>
        <v>0</v>
      </c>
      <c r="CF51" s="128">
        <f t="shared" si="77"/>
        <v>0</v>
      </c>
      <c r="CG51" s="128">
        <f>-IF((CG49-60000)&lt;0,0,(CG49-60000)*10%)</f>
        <v>-36878.971930565946</v>
      </c>
      <c r="CH51" s="128">
        <f t="shared" si="77"/>
        <v>0</v>
      </c>
      <c r="CI51" s="128">
        <f t="shared" si="77"/>
        <v>0</v>
      </c>
      <c r="CJ51" s="128">
        <f>-IF((CJ49-60000)&lt;0,0,(CJ49-60000)*10%)</f>
        <v>-28917.901919615935</v>
      </c>
      <c r="CK51" s="128">
        <f>-CK49*10%</f>
        <v>0</v>
      </c>
      <c r="CL51" s="128">
        <f t="shared" ref="CL51:CU51" si="78">-CL49*10%</f>
        <v>0</v>
      </c>
      <c r="CM51" s="128">
        <f>-IF((CM49-60000)&lt;0,0,(CM49-60000)*10%)</f>
        <v>-10742.131466128421</v>
      </c>
      <c r="CN51" s="128">
        <f t="shared" si="78"/>
        <v>0</v>
      </c>
      <c r="CO51" s="128">
        <f t="shared" si="78"/>
        <v>0</v>
      </c>
      <c r="CP51" s="128">
        <f>-IF((CP49-60000)&lt;0,0,(CP49-60000)*10%)</f>
        <v>-41814.802257724245</v>
      </c>
      <c r="CQ51" s="128">
        <f t="shared" si="78"/>
        <v>0</v>
      </c>
      <c r="CR51" s="128">
        <f t="shared" si="78"/>
        <v>0</v>
      </c>
      <c r="CS51" s="128">
        <f>-IF((CS49-60000)&lt;0,0,(CS49-60000)*10%)</f>
        <v>-55255.674186522774</v>
      </c>
      <c r="CT51" s="128">
        <f t="shared" si="78"/>
        <v>0</v>
      </c>
      <c r="CU51" s="128">
        <f t="shared" si="78"/>
        <v>0</v>
      </c>
      <c r="CV51" s="128">
        <f>-IF((CV49-60000)&lt;0,0,(CV49-60000)*10%)</f>
        <v>-43882.717028022758</v>
      </c>
      <c r="CW51" s="128">
        <f>-CW49*10%</f>
        <v>0</v>
      </c>
      <c r="CX51" s="128">
        <f t="shared" ref="CX51:DG51" si="79">-CX49*10%</f>
        <v>0</v>
      </c>
      <c r="CY51" s="128">
        <f>-IF((CY49-60000)&lt;0,0,(CY49-60000)*10%)</f>
        <v>-17917.330665897742</v>
      </c>
      <c r="CZ51" s="128">
        <f t="shared" si="79"/>
        <v>0</v>
      </c>
      <c r="DA51" s="128">
        <f t="shared" si="79"/>
        <v>0</v>
      </c>
      <c r="DB51" s="128">
        <f>-IF((DB49-60000)&lt;0,0,(DB49-60000)*10%)</f>
        <v>-45558.681355647757</v>
      </c>
      <c r="DC51" s="128">
        <f t="shared" si="79"/>
        <v>0</v>
      </c>
      <c r="DD51" s="128">
        <f t="shared" si="79"/>
        <v>0</v>
      </c>
      <c r="DE51" s="128">
        <f>-IF((DE49-60000)&lt;0,0,(DE49-60000)*10%)</f>
        <v>-55255.674186522774</v>
      </c>
      <c r="DF51" s="128">
        <f t="shared" si="79"/>
        <v>0</v>
      </c>
      <c r="DG51" s="128">
        <f t="shared" si="79"/>
        <v>0</v>
      </c>
      <c r="DH51" s="128">
        <f>-IF((DH49-60000)&lt;0,0,(DH49-60000)*10%)</f>
        <v>-43882.717028022758</v>
      </c>
      <c r="DI51" s="128">
        <f>-DI49*10%</f>
        <v>0</v>
      </c>
      <c r="DJ51" s="128">
        <f t="shared" ref="DJ51:DS51" si="80">-DJ49*10%</f>
        <v>0</v>
      </c>
      <c r="DK51" s="128">
        <f>-IF((DK49-60000)&lt;0,0,(DK49-60000)*10%)</f>
        <v>-17917.330665897742</v>
      </c>
      <c r="DL51" s="128">
        <f t="shared" si="80"/>
        <v>0</v>
      </c>
      <c r="DM51" s="128">
        <f t="shared" si="80"/>
        <v>0</v>
      </c>
      <c r="DN51" s="128">
        <f>-IF((DN49-60000)&lt;0,0,(DN49-60000)*10%)</f>
        <v>-45558.681355647757</v>
      </c>
      <c r="DO51" s="128">
        <f t="shared" si="80"/>
        <v>0</v>
      </c>
      <c r="DP51" s="128">
        <f t="shared" si="80"/>
        <v>0</v>
      </c>
      <c r="DQ51" s="128">
        <f>-IF((DQ49-60000)&lt;0,0,(DQ49-60000)*10%)</f>
        <v>-55255.674186522774</v>
      </c>
      <c r="DR51" s="128">
        <f t="shared" si="80"/>
        <v>0</v>
      </c>
      <c r="DS51" s="128">
        <f t="shared" si="80"/>
        <v>0</v>
      </c>
      <c r="DT51" s="128">
        <f>-IF((DT49-60000)&lt;0,0,(DT49-60000)*10%)</f>
        <v>-43882.717028022758</v>
      </c>
      <c r="DU51" s="128">
        <f>-DU49*10%</f>
        <v>0</v>
      </c>
      <c r="DV51" s="128">
        <f t="shared" ref="DV51:EE51" si="81">-DV49*10%</f>
        <v>0</v>
      </c>
      <c r="DW51" s="128">
        <f>-IF((DW49-60000)&lt;0,0,(DW49-60000)*10%)</f>
        <v>-17917.330665897742</v>
      </c>
      <c r="DX51" s="128">
        <f t="shared" si="81"/>
        <v>0</v>
      </c>
      <c r="DY51" s="128">
        <f t="shared" si="81"/>
        <v>0</v>
      </c>
      <c r="DZ51" s="128">
        <f>-IF((DZ49-60000)&lt;0,0,(DZ49-60000)*10%)</f>
        <v>-45558.681355647757</v>
      </c>
      <c r="EA51" s="128">
        <f t="shared" si="81"/>
        <v>0</v>
      </c>
      <c r="EB51" s="128">
        <f t="shared" si="81"/>
        <v>0</v>
      </c>
      <c r="EC51" s="128">
        <f>-IF((EC49-60000)&lt;0,0,(EC49-60000)*10%)</f>
        <v>-55255.674186522774</v>
      </c>
      <c r="ED51" s="128">
        <f t="shared" si="81"/>
        <v>0</v>
      </c>
      <c r="EE51" s="128">
        <f t="shared" si="81"/>
        <v>0</v>
      </c>
      <c r="EF51" s="128">
        <f>-IF((EF49-60000)&lt;0,0,(EF49-60000)*10%)</f>
        <v>-43882.717028022933</v>
      </c>
    </row>
    <row r="52" spans="1:136" s="8" customFormat="1" ht="20.100000000000001" customHeight="1" outlineLevel="2" x14ac:dyDescent="0.25">
      <c r="A52" s="34" t="s">
        <v>38</v>
      </c>
      <c r="B52" s="34"/>
      <c r="C52" s="34"/>
      <c r="D52" s="118">
        <f>SUM(E52:N52)</f>
        <v>-1167969.5668915655</v>
      </c>
      <c r="E52" s="118">
        <f t="shared" si="73"/>
        <v>-20846.590596286864</v>
      </c>
      <c r="F52" s="118">
        <f t="shared" si="73"/>
        <v>-75520.23527566345</v>
      </c>
      <c r="G52" s="118">
        <f t="shared" si="73"/>
        <v>-96820.03973344501</v>
      </c>
      <c r="H52" s="118">
        <f t="shared" si="73"/>
        <v>-96820.03973344501</v>
      </c>
      <c r="I52" s="118">
        <f t="shared" si="73"/>
        <v>-96820.03973344501</v>
      </c>
      <c r="J52" s="118">
        <f t="shared" si="73"/>
        <v>-119157.94063727577</v>
      </c>
      <c r="K52" s="118">
        <f t="shared" si="73"/>
        <v>-158125.79244455835</v>
      </c>
      <c r="L52" s="118">
        <f t="shared" si="73"/>
        <v>-167952.96291248192</v>
      </c>
      <c r="M52" s="118">
        <f t="shared" si="73"/>
        <v>-167952.96291248192</v>
      </c>
      <c r="N52" s="118">
        <f t="shared" si="73"/>
        <v>-167952.96291248209</v>
      </c>
      <c r="O52" s="118"/>
      <c r="P52" s="123"/>
      <c r="Q52" s="128">
        <f>-Q49*9%</f>
        <v>0</v>
      </c>
      <c r="R52" s="128">
        <f t="shared" ref="R52:CC52" si="82">-R49*9%</f>
        <v>0</v>
      </c>
      <c r="S52" s="128">
        <f t="shared" si="82"/>
        <v>0</v>
      </c>
      <c r="T52" s="128">
        <f t="shared" si="82"/>
        <v>0</v>
      </c>
      <c r="U52" s="128">
        <f t="shared" si="82"/>
        <v>0</v>
      </c>
      <c r="V52" s="128">
        <f t="shared" si="82"/>
        <v>0</v>
      </c>
      <c r="W52" s="128">
        <f t="shared" si="82"/>
        <v>0</v>
      </c>
      <c r="X52" s="128">
        <f t="shared" si="82"/>
        <v>0</v>
      </c>
      <c r="Y52" s="128">
        <f t="shared" si="82"/>
        <v>0</v>
      </c>
      <c r="Z52" s="128">
        <f t="shared" si="82"/>
        <v>0</v>
      </c>
      <c r="AA52" s="128">
        <f t="shared" si="82"/>
        <v>0</v>
      </c>
      <c r="AB52" s="128">
        <f t="shared" si="82"/>
        <v>-20846.590596286864</v>
      </c>
      <c r="AC52" s="128">
        <f t="shared" si="82"/>
        <v>0</v>
      </c>
      <c r="AD52" s="128">
        <f t="shared" si="82"/>
        <v>0</v>
      </c>
      <c r="AE52" s="128">
        <f t="shared" si="82"/>
        <v>-5033.6703017527434</v>
      </c>
      <c r="AF52" s="128">
        <f t="shared" si="82"/>
        <v>0</v>
      </c>
      <c r="AG52" s="128">
        <f t="shared" si="82"/>
        <v>0</v>
      </c>
      <c r="AH52" s="128">
        <f t="shared" si="82"/>
        <v>-21867.252871810488</v>
      </c>
      <c r="AI52" s="128">
        <f t="shared" si="82"/>
        <v>0</v>
      </c>
      <c r="AJ52" s="128">
        <f t="shared" si="82"/>
        <v>0</v>
      </c>
      <c r="AK52" s="128">
        <f t="shared" si="82"/>
        <v>-27772.721505813355</v>
      </c>
      <c r="AL52" s="128">
        <f t="shared" si="82"/>
        <v>0</v>
      </c>
      <c r="AM52" s="128">
        <f t="shared" si="82"/>
        <v>0</v>
      </c>
      <c r="AN52" s="128">
        <f t="shared" si="82"/>
        <v>-20846.590596286864</v>
      </c>
      <c r="AO52" s="128">
        <f t="shared" si="82"/>
        <v>0</v>
      </c>
      <c r="AP52" s="128">
        <f t="shared" si="82"/>
        <v>0</v>
      </c>
      <c r="AQ52" s="128">
        <f t="shared" si="82"/>
        <v>-9881.1597431924911</v>
      </c>
      <c r="AR52" s="128">
        <f t="shared" si="82"/>
        <v>0</v>
      </c>
      <c r="AS52" s="128">
        <f t="shared" si="82"/>
        <v>0</v>
      </c>
      <c r="AT52" s="128">
        <f t="shared" si="82"/>
        <v>-27295.210677735002</v>
      </c>
      <c r="AU52" s="128">
        <f t="shared" si="82"/>
        <v>0</v>
      </c>
      <c r="AV52" s="128">
        <f t="shared" si="82"/>
        <v>0</v>
      </c>
      <c r="AW52" s="128">
        <f t="shared" si="82"/>
        <v>-33404.31616118626</v>
      </c>
      <c r="AX52" s="128">
        <f t="shared" si="82"/>
        <v>0</v>
      </c>
      <c r="AY52" s="128">
        <f t="shared" si="82"/>
        <v>0</v>
      </c>
      <c r="AZ52" s="128">
        <f t="shared" si="82"/>
        <v>-26239.353151331252</v>
      </c>
      <c r="BA52" s="128">
        <f t="shared" si="82"/>
        <v>0</v>
      </c>
      <c r="BB52" s="128">
        <f t="shared" si="82"/>
        <v>0</v>
      </c>
      <c r="BC52" s="128">
        <f t="shared" si="82"/>
        <v>-9881.1597431924911</v>
      </c>
      <c r="BD52" s="128">
        <f t="shared" si="82"/>
        <v>0</v>
      </c>
      <c r="BE52" s="128">
        <f t="shared" si="82"/>
        <v>0</v>
      </c>
      <c r="BF52" s="128">
        <f t="shared" si="82"/>
        <v>-27295.210677735002</v>
      </c>
      <c r="BG52" s="128">
        <f t="shared" si="82"/>
        <v>0</v>
      </c>
      <c r="BH52" s="128">
        <f t="shared" si="82"/>
        <v>0</v>
      </c>
      <c r="BI52" s="128">
        <f t="shared" si="82"/>
        <v>-33404.31616118626</v>
      </c>
      <c r="BJ52" s="128">
        <f t="shared" si="82"/>
        <v>0</v>
      </c>
      <c r="BK52" s="128">
        <f t="shared" si="82"/>
        <v>0</v>
      </c>
      <c r="BL52" s="128">
        <f t="shared" si="82"/>
        <v>-26239.353151331252</v>
      </c>
      <c r="BM52" s="128">
        <f t="shared" si="82"/>
        <v>0</v>
      </c>
      <c r="BN52" s="128">
        <f t="shared" si="82"/>
        <v>0</v>
      </c>
      <c r="BO52" s="128">
        <f t="shared" si="82"/>
        <v>-9881.1597431924911</v>
      </c>
      <c r="BP52" s="128">
        <f t="shared" si="82"/>
        <v>0</v>
      </c>
      <c r="BQ52" s="128">
        <f t="shared" si="82"/>
        <v>0</v>
      </c>
      <c r="BR52" s="128">
        <f t="shared" si="82"/>
        <v>-27295.210677735002</v>
      </c>
      <c r="BS52" s="128">
        <f t="shared" si="82"/>
        <v>0</v>
      </c>
      <c r="BT52" s="128">
        <f t="shared" si="82"/>
        <v>0</v>
      </c>
      <c r="BU52" s="128">
        <f t="shared" si="82"/>
        <v>-33404.31616118626</v>
      </c>
      <c r="BV52" s="128">
        <f t="shared" si="82"/>
        <v>0</v>
      </c>
      <c r="BW52" s="128">
        <f t="shared" si="82"/>
        <v>0</v>
      </c>
      <c r="BX52" s="128">
        <f t="shared" si="82"/>
        <v>-26239.353151331252</v>
      </c>
      <c r="BY52" s="128">
        <f t="shared" si="82"/>
        <v>0</v>
      </c>
      <c r="BZ52" s="128">
        <f t="shared" si="82"/>
        <v>0</v>
      </c>
      <c r="CA52" s="128">
        <f t="shared" si="82"/>
        <v>-16212.59810555384</v>
      </c>
      <c r="CB52" s="128">
        <f t="shared" si="82"/>
        <v>0</v>
      </c>
      <c r="CC52" s="128">
        <f t="shared" si="82"/>
        <v>0</v>
      </c>
      <c r="CD52" s="128">
        <f t="shared" ref="CD52:EF52" si="83">-CD49*9%</f>
        <v>-32928.156066558244</v>
      </c>
      <c r="CE52" s="128">
        <f t="shared" si="83"/>
        <v>0</v>
      </c>
      <c r="CF52" s="128">
        <f t="shared" si="83"/>
        <v>0</v>
      </c>
      <c r="CG52" s="128">
        <f t="shared" si="83"/>
        <v>-38591.074737509349</v>
      </c>
      <c r="CH52" s="128">
        <f t="shared" si="83"/>
        <v>0</v>
      </c>
      <c r="CI52" s="128">
        <f t="shared" si="83"/>
        <v>0</v>
      </c>
      <c r="CJ52" s="128">
        <f t="shared" si="83"/>
        <v>-31426.111727654337</v>
      </c>
      <c r="CK52" s="128">
        <f t="shared" si="83"/>
        <v>0</v>
      </c>
      <c r="CL52" s="128">
        <f t="shared" si="83"/>
        <v>0</v>
      </c>
      <c r="CM52" s="128">
        <f t="shared" si="83"/>
        <v>-15067.918319515578</v>
      </c>
      <c r="CN52" s="128">
        <f t="shared" si="83"/>
        <v>0</v>
      </c>
      <c r="CO52" s="128">
        <f t="shared" si="83"/>
        <v>0</v>
      </c>
      <c r="CP52" s="128">
        <f t="shared" si="83"/>
        <v>-43033.322031951815</v>
      </c>
      <c r="CQ52" s="128">
        <f t="shared" si="83"/>
        <v>0</v>
      </c>
      <c r="CR52" s="128">
        <f t="shared" si="83"/>
        <v>0</v>
      </c>
      <c r="CS52" s="128">
        <f t="shared" si="83"/>
        <v>-55130.106767870493</v>
      </c>
      <c r="CT52" s="128">
        <f t="shared" si="83"/>
        <v>0</v>
      </c>
      <c r="CU52" s="128">
        <f t="shared" si="83"/>
        <v>0</v>
      </c>
      <c r="CV52" s="128">
        <f t="shared" si="83"/>
        <v>-44894.445325220477</v>
      </c>
      <c r="CW52" s="128">
        <f t="shared" si="83"/>
        <v>0</v>
      </c>
      <c r="CX52" s="128">
        <f t="shared" si="83"/>
        <v>0</v>
      </c>
      <c r="CY52" s="128">
        <f t="shared" si="83"/>
        <v>-21525.597599307966</v>
      </c>
      <c r="CZ52" s="128">
        <f t="shared" si="83"/>
        <v>0</v>
      </c>
      <c r="DA52" s="128">
        <f t="shared" si="83"/>
        <v>0</v>
      </c>
      <c r="DB52" s="128">
        <f t="shared" si="83"/>
        <v>-46402.813220082979</v>
      </c>
      <c r="DC52" s="128">
        <f t="shared" si="83"/>
        <v>0</v>
      </c>
      <c r="DD52" s="128">
        <f t="shared" si="83"/>
        <v>0</v>
      </c>
      <c r="DE52" s="128">
        <f t="shared" si="83"/>
        <v>-55130.106767870493</v>
      </c>
      <c r="DF52" s="128">
        <f t="shared" si="83"/>
        <v>0</v>
      </c>
      <c r="DG52" s="128">
        <f t="shared" si="83"/>
        <v>0</v>
      </c>
      <c r="DH52" s="128">
        <f t="shared" si="83"/>
        <v>-44894.445325220477</v>
      </c>
      <c r="DI52" s="128">
        <f t="shared" si="83"/>
        <v>0</v>
      </c>
      <c r="DJ52" s="128">
        <f t="shared" si="83"/>
        <v>0</v>
      </c>
      <c r="DK52" s="128">
        <f t="shared" si="83"/>
        <v>-21525.597599307966</v>
      </c>
      <c r="DL52" s="128">
        <f t="shared" si="83"/>
        <v>0</v>
      </c>
      <c r="DM52" s="128">
        <f t="shared" si="83"/>
        <v>0</v>
      </c>
      <c r="DN52" s="128">
        <f t="shared" si="83"/>
        <v>-46402.813220082979</v>
      </c>
      <c r="DO52" s="128">
        <f t="shared" si="83"/>
        <v>0</v>
      </c>
      <c r="DP52" s="128">
        <f t="shared" si="83"/>
        <v>0</v>
      </c>
      <c r="DQ52" s="128">
        <f t="shared" si="83"/>
        <v>-55130.106767870493</v>
      </c>
      <c r="DR52" s="128">
        <f t="shared" si="83"/>
        <v>0</v>
      </c>
      <c r="DS52" s="128">
        <f t="shared" si="83"/>
        <v>0</v>
      </c>
      <c r="DT52" s="128">
        <f t="shared" si="83"/>
        <v>-44894.445325220477</v>
      </c>
      <c r="DU52" s="128">
        <f t="shared" si="83"/>
        <v>0</v>
      </c>
      <c r="DV52" s="128">
        <f t="shared" si="83"/>
        <v>0</v>
      </c>
      <c r="DW52" s="128">
        <f t="shared" si="83"/>
        <v>-21525.597599307966</v>
      </c>
      <c r="DX52" s="128">
        <f t="shared" si="83"/>
        <v>0</v>
      </c>
      <c r="DY52" s="128">
        <f t="shared" si="83"/>
        <v>0</v>
      </c>
      <c r="DZ52" s="128">
        <f t="shared" si="83"/>
        <v>-46402.813220082979</v>
      </c>
      <c r="EA52" s="128">
        <f t="shared" si="83"/>
        <v>0</v>
      </c>
      <c r="EB52" s="128">
        <f t="shared" si="83"/>
        <v>0</v>
      </c>
      <c r="EC52" s="128">
        <f t="shared" si="83"/>
        <v>-55130.106767870493</v>
      </c>
      <c r="ED52" s="128">
        <f t="shared" si="83"/>
        <v>0</v>
      </c>
      <c r="EE52" s="128">
        <f t="shared" si="83"/>
        <v>0</v>
      </c>
      <c r="EF52" s="128">
        <f t="shared" si="83"/>
        <v>-44894.445325220637</v>
      </c>
    </row>
    <row r="53" spans="1:136" s="8" customFormat="1" ht="20.100000000000001" customHeight="1" x14ac:dyDescent="0.25">
      <c r="A53" s="34"/>
      <c r="B53" s="34"/>
      <c r="C53" s="34"/>
      <c r="D53" s="118"/>
      <c r="E53" s="118"/>
      <c r="F53" s="118"/>
      <c r="G53" s="118"/>
      <c r="H53" s="118"/>
      <c r="I53" s="118"/>
      <c r="J53" s="118"/>
      <c r="K53" s="118"/>
      <c r="L53" s="118"/>
      <c r="M53" s="118"/>
      <c r="N53" s="118"/>
      <c r="O53" s="118"/>
      <c r="P53" s="123"/>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8"/>
      <c r="BQ53" s="128"/>
      <c r="BR53" s="128"/>
      <c r="BS53" s="128"/>
      <c r="BT53" s="128"/>
      <c r="BU53" s="128"/>
      <c r="BV53" s="128"/>
      <c r="BW53" s="128"/>
      <c r="BX53" s="128"/>
      <c r="BY53" s="128"/>
      <c r="BZ53" s="128"/>
      <c r="CA53" s="128"/>
      <c r="CB53" s="128"/>
      <c r="CC53" s="128"/>
      <c r="CD53" s="128"/>
      <c r="CE53" s="128"/>
      <c r="CF53" s="128"/>
      <c r="CG53" s="128"/>
      <c r="CH53" s="128"/>
      <c r="CI53" s="128"/>
      <c r="CJ53" s="128"/>
      <c r="CK53" s="128"/>
      <c r="CL53" s="128"/>
      <c r="CM53" s="128"/>
      <c r="CN53" s="128"/>
      <c r="CO53" s="128"/>
      <c r="CP53" s="128"/>
      <c r="CQ53" s="128"/>
      <c r="CR53" s="128"/>
      <c r="CS53" s="128"/>
      <c r="CT53" s="128"/>
      <c r="CU53" s="128"/>
      <c r="CV53" s="128"/>
      <c r="CW53" s="128"/>
      <c r="CX53" s="128"/>
      <c r="CY53" s="128"/>
      <c r="CZ53" s="128"/>
      <c r="DA53" s="128"/>
      <c r="DB53" s="128"/>
      <c r="DC53" s="128"/>
      <c r="DD53" s="128"/>
      <c r="DE53" s="128"/>
      <c r="DF53" s="128"/>
      <c r="DG53" s="128"/>
      <c r="DH53" s="128"/>
      <c r="DI53" s="128"/>
      <c r="DJ53" s="128"/>
      <c r="DK53" s="128"/>
      <c r="DL53" s="128"/>
      <c r="DM53" s="128"/>
      <c r="DN53" s="128"/>
      <c r="DO53" s="128"/>
      <c r="DP53" s="128"/>
      <c r="DQ53" s="128"/>
      <c r="DR53" s="128"/>
      <c r="DS53" s="128"/>
      <c r="DT53" s="128"/>
      <c r="DU53" s="128"/>
      <c r="DV53" s="128"/>
      <c r="DW53" s="128"/>
      <c r="DX53" s="128"/>
      <c r="DY53" s="128"/>
      <c r="DZ53" s="128"/>
      <c r="EA53" s="128"/>
      <c r="EB53" s="128"/>
      <c r="EC53" s="128"/>
      <c r="ED53" s="128"/>
      <c r="EE53" s="128"/>
      <c r="EF53" s="128"/>
    </row>
    <row r="55" spans="1:136" s="4" customFormat="1" ht="20.25" customHeight="1" x14ac:dyDescent="0.25">
      <c r="A55" s="146" t="str">
        <f>A4</f>
        <v xml:space="preserve">Receita Bruta </v>
      </c>
      <c r="B55" s="146"/>
      <c r="C55" s="146"/>
      <c r="D55" s="147">
        <f>SUM(E55:N55)</f>
        <v>113053314.43979999</v>
      </c>
      <c r="E55" s="147">
        <f>E4</f>
        <v>6992924.8032</v>
      </c>
      <c r="F55" s="147">
        <f t="shared" ref="F55:N55" si="84">F4</f>
        <v>11434019.700600002</v>
      </c>
      <c r="G55" s="147">
        <f t="shared" si="84"/>
        <v>11828296.241999999</v>
      </c>
      <c r="H55" s="147">
        <f t="shared" si="84"/>
        <v>11828296.241999999</v>
      </c>
      <c r="I55" s="147">
        <f t="shared" si="84"/>
        <v>11828296.241999999</v>
      </c>
      <c r="J55" s="147">
        <f t="shared" si="84"/>
        <v>11828296.241999999</v>
      </c>
      <c r="K55" s="147">
        <f t="shared" si="84"/>
        <v>11828296.241999999</v>
      </c>
      <c r="L55" s="147">
        <f t="shared" si="84"/>
        <v>11828296.241999999</v>
      </c>
      <c r="M55" s="147">
        <f t="shared" si="84"/>
        <v>11828296.241999999</v>
      </c>
      <c r="N55" s="147">
        <f t="shared" si="84"/>
        <v>11828296.241999999</v>
      </c>
      <c r="O55" s="147"/>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c r="BI55" s="148"/>
      <c r="BJ55" s="148"/>
      <c r="BK55" s="148"/>
      <c r="BL55" s="148"/>
      <c r="BM55" s="148"/>
      <c r="BN55" s="148"/>
      <c r="BO55" s="148"/>
      <c r="BP55" s="148"/>
      <c r="BQ55" s="148"/>
      <c r="BR55" s="148"/>
      <c r="BS55" s="148"/>
      <c r="BT55" s="148"/>
      <c r="BU55" s="148"/>
      <c r="BV55" s="148"/>
      <c r="BW55" s="148"/>
      <c r="BX55" s="148"/>
      <c r="BY55" s="148"/>
      <c r="BZ55" s="148"/>
      <c r="CA55" s="148"/>
      <c r="CB55" s="148"/>
      <c r="CC55" s="148"/>
      <c r="CD55" s="148"/>
      <c r="CE55" s="148"/>
      <c r="CF55" s="148"/>
      <c r="CG55" s="148"/>
      <c r="CH55" s="148"/>
      <c r="CI55" s="148"/>
      <c r="CJ55" s="148"/>
      <c r="CK55" s="148"/>
      <c r="CL55" s="148"/>
      <c r="CM55" s="148"/>
      <c r="CN55" s="148"/>
      <c r="CO55" s="148"/>
      <c r="CP55" s="148"/>
      <c r="CQ55" s="148"/>
      <c r="CR55" s="148"/>
      <c r="CS55" s="148"/>
      <c r="CT55" s="148"/>
      <c r="CU55" s="148"/>
      <c r="CV55" s="148"/>
      <c r="CW55" s="148"/>
      <c r="CX55" s="148"/>
      <c r="CY55" s="148"/>
      <c r="CZ55" s="148"/>
      <c r="DA55" s="148"/>
      <c r="DB55" s="148"/>
      <c r="DC55" s="148"/>
      <c r="DD55" s="148"/>
      <c r="DE55" s="148"/>
      <c r="DF55" s="148"/>
      <c r="DG55" s="148"/>
      <c r="DH55" s="148"/>
      <c r="DI55" s="148"/>
      <c r="DJ55" s="148"/>
      <c r="DK55" s="148"/>
      <c r="DL55" s="148"/>
      <c r="DM55" s="148"/>
      <c r="DN55" s="148"/>
      <c r="DO55" s="148"/>
      <c r="DP55" s="148"/>
      <c r="DQ55" s="148"/>
      <c r="DR55" s="148"/>
      <c r="DS55" s="148"/>
      <c r="DT55" s="148"/>
      <c r="DU55" s="148"/>
      <c r="DV55" s="148"/>
      <c r="DW55" s="148"/>
      <c r="DX55" s="148"/>
      <c r="DY55" s="148"/>
      <c r="DZ55" s="148"/>
      <c r="EA55" s="148"/>
      <c r="EB55" s="148"/>
      <c r="EC55" s="148"/>
      <c r="ED55" s="148"/>
      <c r="EE55" s="148"/>
      <c r="EF55" s="148"/>
    </row>
    <row r="56" spans="1:136" s="4" customFormat="1" ht="7.5" customHeight="1" x14ac:dyDescent="0.25">
      <c r="A56" s="149"/>
      <c r="B56" s="149"/>
      <c r="C56" s="149"/>
      <c r="D56" s="150"/>
      <c r="E56" s="150"/>
      <c r="F56" s="150"/>
      <c r="G56" s="150"/>
      <c r="H56" s="150"/>
      <c r="I56" s="150"/>
      <c r="J56" s="150"/>
      <c r="K56" s="150"/>
      <c r="L56" s="150"/>
      <c r="M56" s="150"/>
      <c r="N56" s="150"/>
      <c r="O56" s="150"/>
      <c r="P56" s="148"/>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2"/>
      <c r="EC56" s="122"/>
      <c r="ED56" s="122"/>
      <c r="EE56" s="122"/>
      <c r="EF56" s="122"/>
    </row>
    <row r="57" spans="1:136" s="4" customFormat="1" ht="20.25" customHeight="1" x14ac:dyDescent="0.25">
      <c r="A57" s="146" t="str">
        <f>A8</f>
        <v>Tributos Sobre a Receita Bruta</v>
      </c>
      <c r="B57" s="146"/>
      <c r="C57" s="146"/>
      <c r="D57" s="147">
        <f>SUM(E57:N57)</f>
        <v>-16110097.307671502</v>
      </c>
      <c r="E57" s="147">
        <f>E8</f>
        <v>-996491.78445600008</v>
      </c>
      <c r="F57" s="147">
        <f t="shared" ref="F57:N57" si="85">F8</f>
        <v>-1629347.8073354999</v>
      </c>
      <c r="G57" s="147">
        <f t="shared" si="85"/>
        <v>-1685532.2144849999</v>
      </c>
      <c r="H57" s="147">
        <f t="shared" si="85"/>
        <v>-1685532.2144849999</v>
      </c>
      <c r="I57" s="147">
        <f t="shared" si="85"/>
        <v>-1685532.2144849999</v>
      </c>
      <c r="J57" s="147">
        <f t="shared" si="85"/>
        <v>-1685532.2144849999</v>
      </c>
      <c r="K57" s="147">
        <f t="shared" si="85"/>
        <v>-1685532.2144849999</v>
      </c>
      <c r="L57" s="147">
        <f t="shared" si="85"/>
        <v>-1685532.2144849999</v>
      </c>
      <c r="M57" s="147">
        <f t="shared" si="85"/>
        <v>-1685532.2144849999</v>
      </c>
      <c r="N57" s="147">
        <f t="shared" si="85"/>
        <v>-1685532.2144849999</v>
      </c>
      <c r="O57" s="147"/>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8"/>
      <c r="BR57" s="148"/>
      <c r="BS57" s="148"/>
      <c r="BT57" s="148"/>
      <c r="BU57" s="148"/>
      <c r="BV57" s="148"/>
      <c r="BW57" s="148"/>
      <c r="BX57" s="148"/>
      <c r="BY57" s="148"/>
      <c r="BZ57" s="148"/>
      <c r="CA57" s="148"/>
      <c r="CB57" s="148"/>
      <c r="CC57" s="148"/>
      <c r="CD57" s="148"/>
      <c r="CE57" s="148"/>
      <c r="CF57" s="148"/>
      <c r="CG57" s="148"/>
      <c r="CH57" s="148"/>
      <c r="CI57" s="148"/>
      <c r="CJ57" s="148"/>
      <c r="CK57" s="148"/>
      <c r="CL57" s="148"/>
      <c r="CM57" s="148"/>
      <c r="CN57" s="148"/>
      <c r="CO57" s="148"/>
      <c r="CP57" s="148"/>
      <c r="CQ57" s="148"/>
      <c r="CR57" s="148"/>
      <c r="CS57" s="148"/>
      <c r="CT57" s="148"/>
      <c r="CU57" s="148"/>
      <c r="CV57" s="148"/>
      <c r="CW57" s="148"/>
      <c r="CX57" s="148"/>
      <c r="CY57" s="148"/>
      <c r="CZ57" s="148"/>
      <c r="DA57" s="148"/>
      <c r="DB57" s="148"/>
      <c r="DC57" s="148"/>
      <c r="DD57" s="148"/>
      <c r="DE57" s="148"/>
      <c r="DF57" s="148"/>
      <c r="DG57" s="148"/>
      <c r="DH57" s="148"/>
      <c r="DI57" s="148"/>
      <c r="DJ57" s="148"/>
      <c r="DK57" s="148"/>
      <c r="DL57" s="148"/>
      <c r="DM57" s="148"/>
      <c r="DN57" s="148"/>
      <c r="DO57" s="148"/>
      <c r="DP57" s="148"/>
      <c r="DQ57" s="148"/>
      <c r="DR57" s="148"/>
      <c r="DS57" s="148"/>
      <c r="DT57" s="148"/>
      <c r="DU57" s="148"/>
      <c r="DV57" s="148"/>
      <c r="DW57" s="148"/>
      <c r="DX57" s="148"/>
      <c r="DY57" s="148"/>
      <c r="DZ57" s="148"/>
      <c r="EA57" s="148"/>
      <c r="EB57" s="148"/>
      <c r="EC57" s="148"/>
      <c r="ED57" s="148"/>
      <c r="EE57" s="148"/>
      <c r="EF57" s="148"/>
    </row>
    <row r="58" spans="1:136" s="4" customFormat="1" ht="7.5" customHeight="1" x14ac:dyDescent="0.25">
      <c r="A58" s="149"/>
      <c r="B58" s="149"/>
      <c r="C58" s="149"/>
      <c r="D58" s="150"/>
      <c r="E58" s="150"/>
      <c r="F58" s="150"/>
      <c r="G58" s="150"/>
      <c r="H58" s="150"/>
      <c r="I58" s="150"/>
      <c r="J58" s="150"/>
      <c r="K58" s="150"/>
      <c r="L58" s="150"/>
      <c r="M58" s="150"/>
      <c r="N58" s="150"/>
      <c r="O58" s="150"/>
      <c r="P58" s="148"/>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2"/>
      <c r="EC58" s="122"/>
      <c r="ED58" s="122"/>
      <c r="EE58" s="122"/>
      <c r="EF58" s="122"/>
    </row>
    <row r="59" spans="1:136" s="4" customFormat="1" ht="20.25" customHeight="1" x14ac:dyDescent="0.25">
      <c r="A59" s="146" t="str">
        <f>A13</f>
        <v>Receita Líquida</v>
      </c>
      <c r="B59" s="146"/>
      <c r="C59" s="146"/>
      <c r="D59" s="147">
        <f>SUM(E59:N59)</f>
        <v>96943217.132128462</v>
      </c>
      <c r="E59" s="147">
        <f>E13</f>
        <v>5996433.0187440002</v>
      </c>
      <c r="F59" s="147">
        <f t="shared" ref="F59:N59" si="86">F13</f>
        <v>9804671.8932645023</v>
      </c>
      <c r="G59" s="147">
        <f t="shared" si="86"/>
        <v>10142764.027514998</v>
      </c>
      <c r="H59" s="147">
        <f t="shared" si="86"/>
        <v>10142764.027514998</v>
      </c>
      <c r="I59" s="147">
        <f t="shared" si="86"/>
        <v>10142764.027514998</v>
      </c>
      <c r="J59" s="147">
        <f t="shared" si="86"/>
        <v>10142764.027514998</v>
      </c>
      <c r="K59" s="147">
        <f t="shared" si="86"/>
        <v>10142764.027514998</v>
      </c>
      <c r="L59" s="147">
        <f t="shared" si="86"/>
        <v>10142764.027514998</v>
      </c>
      <c r="M59" s="147">
        <f t="shared" si="86"/>
        <v>10142764.027514998</v>
      </c>
      <c r="N59" s="147">
        <f t="shared" si="86"/>
        <v>10142764.027514998</v>
      </c>
      <c r="O59" s="147"/>
      <c r="P59" s="148"/>
      <c r="Q59" s="148"/>
      <c r="R59" s="148"/>
      <c r="S59" s="148"/>
      <c r="T59" s="148"/>
      <c r="U59" s="148"/>
      <c r="V59" s="148"/>
      <c r="W59" s="148"/>
      <c r="X59" s="148"/>
      <c r="Y59" s="148"/>
      <c r="Z59" s="148"/>
      <c r="AA59" s="148"/>
      <c r="AB59" s="148"/>
      <c r="AC59" s="148"/>
      <c r="AD59" s="148"/>
      <c r="AE59" s="148"/>
      <c r="AF59" s="148"/>
      <c r="AG59" s="148"/>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c r="BM59" s="148"/>
      <c r="BN59" s="148"/>
      <c r="BO59" s="148"/>
      <c r="BP59" s="148"/>
      <c r="BQ59" s="148"/>
      <c r="BR59" s="148"/>
      <c r="BS59" s="148"/>
      <c r="BT59" s="148"/>
      <c r="BU59" s="148"/>
      <c r="BV59" s="148"/>
      <c r="BW59" s="148"/>
      <c r="BX59" s="148"/>
      <c r="BY59" s="148"/>
      <c r="BZ59" s="148"/>
      <c r="CA59" s="148"/>
      <c r="CB59" s="148"/>
      <c r="CC59" s="148"/>
      <c r="CD59" s="148"/>
      <c r="CE59" s="148"/>
      <c r="CF59" s="148"/>
      <c r="CG59" s="148"/>
      <c r="CH59" s="148"/>
      <c r="CI59" s="148"/>
      <c r="CJ59" s="148"/>
      <c r="CK59" s="148"/>
      <c r="CL59" s="148"/>
      <c r="CM59" s="148"/>
      <c r="CN59" s="148"/>
      <c r="CO59" s="148"/>
      <c r="CP59" s="148"/>
      <c r="CQ59" s="148"/>
      <c r="CR59" s="148"/>
      <c r="CS59" s="148"/>
      <c r="CT59" s="148"/>
      <c r="CU59" s="148"/>
      <c r="CV59" s="148"/>
      <c r="CW59" s="148"/>
      <c r="CX59" s="148"/>
      <c r="CY59" s="148"/>
      <c r="CZ59" s="148"/>
      <c r="DA59" s="148"/>
      <c r="DB59" s="148"/>
      <c r="DC59" s="148"/>
      <c r="DD59" s="148"/>
      <c r="DE59" s="148"/>
      <c r="DF59" s="148"/>
      <c r="DG59" s="148"/>
      <c r="DH59" s="148"/>
      <c r="DI59" s="148"/>
      <c r="DJ59" s="148"/>
      <c r="DK59" s="148"/>
      <c r="DL59" s="148"/>
      <c r="DM59" s="148"/>
      <c r="DN59" s="148"/>
      <c r="DO59" s="148"/>
      <c r="DP59" s="148"/>
      <c r="DQ59" s="148"/>
      <c r="DR59" s="148"/>
      <c r="DS59" s="148"/>
      <c r="DT59" s="148"/>
      <c r="DU59" s="148"/>
      <c r="DV59" s="148"/>
      <c r="DW59" s="148"/>
      <c r="DX59" s="148"/>
      <c r="DY59" s="148"/>
      <c r="DZ59" s="148"/>
      <c r="EA59" s="148"/>
      <c r="EB59" s="148"/>
      <c r="EC59" s="148"/>
      <c r="ED59" s="148"/>
      <c r="EE59" s="148"/>
      <c r="EF59" s="148"/>
    </row>
    <row r="60" spans="1:136" s="4" customFormat="1" ht="7.5" customHeight="1" x14ac:dyDescent="0.25">
      <c r="A60" s="149"/>
      <c r="B60" s="149"/>
      <c r="C60" s="149"/>
      <c r="D60" s="150"/>
      <c r="E60" s="150"/>
      <c r="F60" s="150"/>
      <c r="G60" s="150"/>
      <c r="H60" s="150"/>
      <c r="I60" s="150"/>
      <c r="J60" s="150"/>
      <c r="K60" s="150"/>
      <c r="L60" s="150"/>
      <c r="M60" s="150"/>
      <c r="N60" s="150"/>
      <c r="O60" s="150"/>
      <c r="P60" s="148"/>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c r="DA60" s="122"/>
      <c r="DB60" s="122"/>
      <c r="DC60" s="122"/>
      <c r="DD60" s="122"/>
      <c r="DE60" s="122"/>
      <c r="DF60" s="122"/>
      <c r="DG60" s="122"/>
      <c r="DH60" s="122"/>
      <c r="DI60" s="122"/>
      <c r="DJ60" s="122"/>
      <c r="DK60" s="122"/>
      <c r="DL60" s="122"/>
      <c r="DM60" s="122"/>
      <c r="DN60" s="122"/>
      <c r="DO60" s="122"/>
      <c r="DP60" s="122"/>
      <c r="DQ60" s="122"/>
      <c r="DR60" s="122"/>
      <c r="DS60" s="122"/>
      <c r="DT60" s="122"/>
      <c r="DU60" s="122"/>
      <c r="DV60" s="122"/>
      <c r="DW60" s="122"/>
      <c r="DX60" s="122"/>
      <c r="DY60" s="122"/>
      <c r="DZ60" s="122"/>
      <c r="EA60" s="122"/>
      <c r="EB60" s="122"/>
      <c r="EC60" s="122"/>
      <c r="ED60" s="122"/>
      <c r="EE60" s="122"/>
      <c r="EF60" s="122"/>
    </row>
    <row r="61" spans="1:136" s="4" customFormat="1" ht="20.25" customHeight="1" x14ac:dyDescent="0.25">
      <c r="A61" s="146" t="str">
        <f>A15</f>
        <v>Custos dos Serviços Prestados</v>
      </c>
      <c r="B61" s="146"/>
      <c r="C61" s="146"/>
      <c r="D61" s="147">
        <f>SUM(E61:N61)</f>
        <v>-83965777.499999985</v>
      </c>
      <c r="E61" s="147">
        <f>E15</f>
        <v>-8184177.375</v>
      </c>
      <c r="F61" s="147">
        <f t="shared" ref="F61:N61" si="87">F15</f>
        <v>-8605938</v>
      </c>
      <c r="G61" s="147">
        <f t="shared" si="87"/>
        <v>-8605938</v>
      </c>
      <c r="H61" s="147">
        <f t="shared" si="87"/>
        <v>-8605938</v>
      </c>
      <c r="I61" s="147">
        <f t="shared" si="87"/>
        <v>-8605938</v>
      </c>
      <c r="J61" s="147">
        <f t="shared" si="87"/>
        <v>-8251368.1443836382</v>
      </c>
      <c r="K61" s="147">
        <f t="shared" si="87"/>
        <v>-8276619.9951540884</v>
      </c>
      <c r="L61" s="147">
        <f t="shared" si="87"/>
        <v>-8276619.9951540884</v>
      </c>
      <c r="M61" s="147">
        <f t="shared" si="87"/>
        <v>-8276619.9951540884</v>
      </c>
      <c r="N61" s="147">
        <f t="shared" si="87"/>
        <v>-8276619.9951540874</v>
      </c>
      <c r="O61" s="147"/>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c r="BI61" s="148"/>
      <c r="BJ61" s="148"/>
      <c r="BK61" s="148"/>
      <c r="BL61" s="148"/>
      <c r="BM61" s="148"/>
      <c r="BN61" s="148"/>
      <c r="BO61" s="148"/>
      <c r="BP61" s="148"/>
      <c r="BQ61" s="148"/>
      <c r="BR61" s="148"/>
      <c r="BS61" s="148"/>
      <c r="BT61" s="148"/>
      <c r="BU61" s="148"/>
      <c r="BV61" s="148"/>
      <c r="BW61" s="148"/>
      <c r="BX61" s="148"/>
      <c r="BY61" s="148"/>
      <c r="BZ61" s="148"/>
      <c r="CA61" s="148"/>
      <c r="CB61" s="148"/>
      <c r="CC61" s="148"/>
      <c r="CD61" s="148"/>
      <c r="CE61" s="148"/>
      <c r="CF61" s="148"/>
      <c r="CG61" s="148"/>
      <c r="CH61" s="148"/>
      <c r="CI61" s="148"/>
      <c r="CJ61" s="148"/>
      <c r="CK61" s="148"/>
      <c r="CL61" s="148"/>
      <c r="CM61" s="148"/>
      <c r="CN61" s="148"/>
      <c r="CO61" s="148"/>
      <c r="CP61" s="148"/>
      <c r="CQ61" s="148"/>
      <c r="CR61" s="148"/>
      <c r="CS61" s="148"/>
      <c r="CT61" s="148"/>
      <c r="CU61" s="148"/>
      <c r="CV61" s="148"/>
      <c r="CW61" s="148"/>
      <c r="CX61" s="148"/>
      <c r="CY61" s="148"/>
      <c r="CZ61" s="148"/>
      <c r="DA61" s="148"/>
      <c r="DB61" s="148"/>
      <c r="DC61" s="148"/>
      <c r="DD61" s="148"/>
      <c r="DE61" s="148"/>
      <c r="DF61" s="148"/>
      <c r="DG61" s="148"/>
      <c r="DH61" s="148"/>
      <c r="DI61" s="148"/>
      <c r="DJ61" s="148"/>
      <c r="DK61" s="148"/>
      <c r="DL61" s="148"/>
      <c r="DM61" s="148"/>
      <c r="DN61" s="148"/>
      <c r="DO61" s="148"/>
      <c r="DP61" s="148"/>
      <c r="DQ61" s="148"/>
      <c r="DR61" s="148"/>
      <c r="DS61" s="148"/>
      <c r="DT61" s="148"/>
      <c r="DU61" s="148"/>
      <c r="DV61" s="148"/>
      <c r="DW61" s="148"/>
      <c r="DX61" s="148"/>
      <c r="DY61" s="148"/>
      <c r="DZ61" s="148"/>
      <c r="EA61" s="148"/>
      <c r="EB61" s="148"/>
      <c r="EC61" s="148"/>
      <c r="ED61" s="148"/>
      <c r="EE61" s="148"/>
      <c r="EF61" s="148"/>
    </row>
    <row r="62" spans="1:136" s="4" customFormat="1" ht="7.5" customHeight="1" x14ac:dyDescent="0.25">
      <c r="A62" s="149"/>
      <c r="B62" s="149"/>
      <c r="C62" s="149"/>
      <c r="D62" s="150"/>
      <c r="E62" s="150"/>
      <c r="F62" s="150"/>
      <c r="G62" s="150"/>
      <c r="H62" s="150"/>
      <c r="I62" s="150"/>
      <c r="J62" s="150"/>
      <c r="K62" s="150"/>
      <c r="L62" s="150"/>
      <c r="M62" s="150"/>
      <c r="N62" s="150"/>
      <c r="O62" s="150"/>
      <c r="P62" s="148"/>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c r="DA62" s="122"/>
      <c r="DB62" s="122"/>
      <c r="DC62" s="122"/>
      <c r="DD62" s="122"/>
      <c r="DE62" s="122"/>
      <c r="DF62" s="122"/>
      <c r="DG62" s="122"/>
      <c r="DH62" s="122"/>
      <c r="DI62" s="122"/>
      <c r="DJ62" s="122"/>
      <c r="DK62" s="122"/>
      <c r="DL62" s="122"/>
      <c r="DM62" s="122"/>
      <c r="DN62" s="122"/>
      <c r="DO62" s="122"/>
      <c r="DP62" s="122"/>
      <c r="DQ62" s="122"/>
      <c r="DR62" s="122"/>
      <c r="DS62" s="122"/>
      <c r="DT62" s="122"/>
      <c r="DU62" s="122"/>
      <c r="DV62" s="122"/>
      <c r="DW62" s="122"/>
      <c r="DX62" s="122"/>
      <c r="DY62" s="122"/>
      <c r="DZ62" s="122"/>
      <c r="EA62" s="122"/>
      <c r="EB62" s="122"/>
      <c r="EC62" s="122"/>
      <c r="ED62" s="122"/>
      <c r="EE62" s="122"/>
      <c r="EF62" s="122"/>
    </row>
    <row r="63" spans="1:136" s="4" customFormat="1" ht="20.25" customHeight="1" x14ac:dyDescent="0.25">
      <c r="A63" s="146" t="str">
        <f>A27</f>
        <v>Ebitda</v>
      </c>
      <c r="B63" s="146"/>
      <c r="C63" s="146"/>
      <c r="D63" s="147">
        <f>SUM(E63:N63)</f>
        <v>12977439.632128496</v>
      </c>
      <c r="E63" s="147">
        <f>E27</f>
        <v>-2187744.3562559998</v>
      </c>
      <c r="F63" s="147">
        <f t="shared" ref="F63:N63" si="88">F27</f>
        <v>1198733.8932645023</v>
      </c>
      <c r="G63" s="147">
        <f t="shared" si="88"/>
        <v>1536826.0275149979</v>
      </c>
      <c r="H63" s="147">
        <f t="shared" si="88"/>
        <v>1536826.0275149979</v>
      </c>
      <c r="I63" s="147">
        <f t="shared" si="88"/>
        <v>1536826.0275149979</v>
      </c>
      <c r="J63" s="147">
        <f t="shared" si="88"/>
        <v>1891395.8831313597</v>
      </c>
      <c r="K63" s="147">
        <f t="shared" si="88"/>
        <v>1866144.0323609095</v>
      </c>
      <c r="L63" s="147">
        <f t="shared" si="88"/>
        <v>1866144.0323609095</v>
      </c>
      <c r="M63" s="147">
        <f t="shared" si="88"/>
        <v>1866144.0323609095</v>
      </c>
      <c r="N63" s="147">
        <f t="shared" si="88"/>
        <v>1866144.0323609104</v>
      </c>
      <c r="O63" s="147"/>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c r="BI63" s="148"/>
      <c r="BJ63" s="148"/>
      <c r="BK63" s="148"/>
      <c r="BL63" s="148"/>
      <c r="BM63" s="148"/>
      <c r="BN63" s="148"/>
      <c r="BO63" s="148"/>
      <c r="BP63" s="148"/>
      <c r="BQ63" s="148"/>
      <c r="BR63" s="148"/>
      <c r="BS63" s="148"/>
      <c r="BT63" s="148"/>
      <c r="BU63" s="148"/>
      <c r="BV63" s="148"/>
      <c r="BW63" s="148"/>
      <c r="BX63" s="148"/>
      <c r="BY63" s="148"/>
      <c r="BZ63" s="148"/>
      <c r="CA63" s="148"/>
      <c r="CB63" s="148"/>
      <c r="CC63" s="148"/>
      <c r="CD63" s="148"/>
      <c r="CE63" s="148"/>
      <c r="CF63" s="148"/>
      <c r="CG63" s="148"/>
      <c r="CH63" s="148"/>
      <c r="CI63" s="148"/>
      <c r="CJ63" s="148"/>
      <c r="CK63" s="148"/>
      <c r="CL63" s="148"/>
      <c r="CM63" s="148"/>
      <c r="CN63" s="148"/>
      <c r="CO63" s="148"/>
      <c r="CP63" s="148"/>
      <c r="CQ63" s="148"/>
      <c r="CR63" s="148"/>
      <c r="CS63" s="148"/>
      <c r="CT63" s="148"/>
      <c r="CU63" s="148"/>
      <c r="CV63" s="148"/>
      <c r="CW63" s="148"/>
      <c r="CX63" s="148"/>
      <c r="CY63" s="148"/>
      <c r="CZ63" s="148"/>
      <c r="DA63" s="148"/>
      <c r="DB63" s="148"/>
      <c r="DC63" s="148"/>
      <c r="DD63" s="148"/>
      <c r="DE63" s="148"/>
      <c r="DF63" s="148"/>
      <c r="DG63" s="148"/>
      <c r="DH63" s="148"/>
      <c r="DI63" s="148"/>
      <c r="DJ63" s="148"/>
      <c r="DK63" s="148"/>
      <c r="DL63" s="148"/>
      <c r="DM63" s="148"/>
      <c r="DN63" s="148"/>
      <c r="DO63" s="148"/>
      <c r="DP63" s="148"/>
      <c r="DQ63" s="148"/>
      <c r="DR63" s="148"/>
      <c r="DS63" s="148"/>
      <c r="DT63" s="148"/>
      <c r="DU63" s="148"/>
      <c r="DV63" s="148"/>
      <c r="DW63" s="148"/>
      <c r="DX63" s="148"/>
      <c r="DY63" s="148"/>
      <c r="DZ63" s="148"/>
      <c r="EA63" s="148"/>
      <c r="EB63" s="148"/>
      <c r="EC63" s="148"/>
      <c r="ED63" s="148"/>
      <c r="EE63" s="148"/>
      <c r="EF63" s="148"/>
    </row>
    <row r="64" spans="1:136" s="4" customFormat="1" ht="7.5" customHeight="1" x14ac:dyDescent="0.25">
      <c r="A64" s="149"/>
      <c r="B64" s="149"/>
      <c r="C64" s="149"/>
      <c r="D64" s="150"/>
      <c r="E64" s="150"/>
      <c r="F64" s="150"/>
      <c r="G64" s="150"/>
      <c r="H64" s="150"/>
      <c r="I64" s="150"/>
      <c r="J64" s="150"/>
      <c r="K64" s="150"/>
      <c r="L64" s="150"/>
      <c r="M64" s="150"/>
      <c r="N64" s="150"/>
      <c r="O64" s="150"/>
      <c r="P64" s="148"/>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c r="DA64" s="122"/>
      <c r="DB64" s="122"/>
      <c r="DC64" s="122"/>
      <c r="DD64" s="122"/>
      <c r="DE64" s="122"/>
      <c r="DF64" s="122"/>
      <c r="DG64" s="122"/>
      <c r="DH64" s="122"/>
      <c r="DI64" s="122"/>
      <c r="DJ64" s="122"/>
      <c r="DK64" s="122"/>
      <c r="DL64" s="122"/>
      <c r="DM64" s="122"/>
      <c r="DN64" s="122"/>
      <c r="DO64" s="122"/>
      <c r="DP64" s="122"/>
      <c r="DQ64" s="122"/>
      <c r="DR64" s="122"/>
      <c r="DS64" s="122"/>
      <c r="DT64" s="122"/>
      <c r="DU64" s="122"/>
      <c r="DV64" s="122"/>
      <c r="DW64" s="122"/>
      <c r="DX64" s="122"/>
      <c r="DY64" s="122"/>
      <c r="DZ64" s="122"/>
      <c r="EA64" s="122"/>
      <c r="EB64" s="122"/>
      <c r="EC64" s="122"/>
      <c r="ED64" s="122"/>
      <c r="EE64" s="122"/>
      <c r="EF64" s="122"/>
    </row>
    <row r="65" spans="1:136" s="4" customFormat="1" ht="20.25" customHeight="1" x14ac:dyDescent="0.25">
      <c r="A65" s="146" t="str">
        <f>A33</f>
        <v>Imposto de Renda e Contribuição</v>
      </c>
      <c r="B65" s="146"/>
      <c r="C65" s="146"/>
      <c r="D65" s="147">
        <f>SUM(E65:N65)</f>
        <v>-4190736.5079217441</v>
      </c>
      <c r="E65" s="147">
        <f>E33</f>
        <v>-72753.786697083706</v>
      </c>
      <c r="F65" s="147">
        <f t="shared" ref="F65:N65" si="89">F33</f>
        <v>-261705.69959500333</v>
      </c>
      <c r="G65" s="147">
        <f t="shared" si="89"/>
        <v>-341764.59454856999</v>
      </c>
      <c r="H65" s="147">
        <f t="shared" si="89"/>
        <v>-341764.59454856999</v>
      </c>
      <c r="I65" s="147">
        <f t="shared" si="89"/>
        <v>-341764.59454856999</v>
      </c>
      <c r="J65" s="147">
        <f t="shared" si="89"/>
        <v>-426152.22018526401</v>
      </c>
      <c r="K65" s="147">
        <f t="shared" si="89"/>
        <v>-573364.1047905538</v>
      </c>
      <c r="L65" s="147">
        <f t="shared" si="89"/>
        <v>-610488.97100270947</v>
      </c>
      <c r="M65" s="147">
        <f t="shared" si="89"/>
        <v>-610488.97100270947</v>
      </c>
      <c r="N65" s="147">
        <f t="shared" si="89"/>
        <v>-610488.97100271005</v>
      </c>
      <c r="O65" s="147"/>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c r="BM65" s="148"/>
      <c r="BN65" s="148"/>
      <c r="BO65" s="148"/>
      <c r="BP65" s="148"/>
      <c r="BQ65" s="148"/>
      <c r="BR65" s="148"/>
      <c r="BS65" s="148"/>
      <c r="BT65" s="148"/>
      <c r="BU65" s="148"/>
      <c r="BV65" s="148"/>
      <c r="BW65" s="148"/>
      <c r="BX65" s="148"/>
      <c r="BY65" s="148"/>
      <c r="BZ65" s="148"/>
      <c r="CA65" s="148"/>
      <c r="CB65" s="148"/>
      <c r="CC65" s="148"/>
      <c r="CD65" s="148"/>
      <c r="CE65" s="148"/>
      <c r="CF65" s="148"/>
      <c r="CG65" s="148"/>
      <c r="CH65" s="148"/>
      <c r="CI65" s="148"/>
      <c r="CJ65" s="148"/>
      <c r="CK65" s="148"/>
      <c r="CL65" s="148"/>
      <c r="CM65" s="148"/>
      <c r="CN65" s="148"/>
      <c r="CO65" s="148"/>
      <c r="CP65" s="148"/>
      <c r="CQ65" s="148"/>
      <c r="CR65" s="148"/>
      <c r="CS65" s="148"/>
      <c r="CT65" s="148"/>
      <c r="CU65" s="148"/>
      <c r="CV65" s="148"/>
      <c r="CW65" s="148"/>
      <c r="CX65" s="148"/>
      <c r="CY65" s="148"/>
      <c r="CZ65" s="148"/>
      <c r="DA65" s="148"/>
      <c r="DB65" s="148"/>
      <c r="DC65" s="148"/>
      <c r="DD65" s="148"/>
      <c r="DE65" s="148"/>
      <c r="DF65" s="148"/>
      <c r="DG65" s="148"/>
      <c r="DH65" s="148"/>
      <c r="DI65" s="148"/>
      <c r="DJ65" s="148"/>
      <c r="DK65" s="148"/>
      <c r="DL65" s="148"/>
      <c r="DM65" s="148"/>
      <c r="DN65" s="148"/>
      <c r="DO65" s="148"/>
      <c r="DP65" s="148"/>
      <c r="DQ65" s="148"/>
      <c r="DR65" s="148"/>
      <c r="DS65" s="148"/>
      <c r="DT65" s="148"/>
      <c r="DU65" s="148"/>
      <c r="DV65" s="148"/>
      <c r="DW65" s="148"/>
      <c r="DX65" s="148"/>
      <c r="DY65" s="148"/>
      <c r="DZ65" s="148"/>
      <c r="EA65" s="148"/>
      <c r="EB65" s="148"/>
      <c r="EC65" s="148"/>
      <c r="ED65" s="148"/>
      <c r="EE65" s="148"/>
      <c r="EF65" s="148"/>
    </row>
    <row r="66" spans="1:136" s="4" customFormat="1" ht="7.5" customHeight="1" x14ac:dyDescent="0.25">
      <c r="A66" s="149"/>
      <c r="B66" s="149"/>
      <c r="C66" s="149"/>
      <c r="D66" s="150"/>
      <c r="E66" s="150"/>
      <c r="F66" s="150"/>
      <c r="G66" s="150"/>
      <c r="H66" s="150"/>
      <c r="I66" s="150"/>
      <c r="J66" s="150"/>
      <c r="K66" s="150"/>
      <c r="L66" s="150"/>
      <c r="M66" s="150"/>
      <c r="N66" s="150"/>
      <c r="O66" s="150"/>
      <c r="P66" s="148"/>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c r="DA66" s="122"/>
      <c r="DB66" s="122"/>
      <c r="DC66" s="122"/>
      <c r="DD66" s="122"/>
      <c r="DE66" s="122"/>
      <c r="DF66" s="122"/>
      <c r="DG66" s="122"/>
      <c r="DH66" s="122"/>
      <c r="DI66" s="122"/>
      <c r="DJ66" s="122"/>
      <c r="DK66" s="122"/>
      <c r="DL66" s="122"/>
      <c r="DM66" s="122"/>
      <c r="DN66" s="122"/>
      <c r="DO66" s="122"/>
      <c r="DP66" s="122"/>
      <c r="DQ66" s="122"/>
      <c r="DR66" s="122"/>
      <c r="DS66" s="122"/>
      <c r="DT66" s="122"/>
      <c r="DU66" s="122"/>
      <c r="DV66" s="122"/>
      <c r="DW66" s="122"/>
      <c r="DX66" s="122"/>
      <c r="DY66" s="122"/>
      <c r="DZ66" s="122"/>
      <c r="EA66" s="122"/>
      <c r="EB66" s="122"/>
      <c r="EC66" s="122"/>
      <c r="ED66" s="122"/>
      <c r="EE66" s="122"/>
      <c r="EF66" s="122"/>
    </row>
    <row r="67" spans="1:136" s="4" customFormat="1" ht="20.25" customHeight="1" x14ac:dyDescent="0.25">
      <c r="A67" s="146" t="str">
        <f>A39</f>
        <v>Lucro Líquido</v>
      </c>
      <c r="B67" s="146"/>
      <c r="C67" s="146"/>
      <c r="D67" s="147">
        <f>SUM(E67:N67)</f>
        <v>8786703.1242067516</v>
      </c>
      <c r="E67" s="147">
        <f>E39</f>
        <v>-2260498.1429530834</v>
      </c>
      <c r="F67" s="147">
        <f t="shared" ref="F67:N67" si="90">F39</f>
        <v>937028.1936694989</v>
      </c>
      <c r="G67" s="147">
        <f t="shared" si="90"/>
        <v>1195061.4329664279</v>
      </c>
      <c r="H67" s="147">
        <f t="shared" si="90"/>
        <v>1195061.4329664279</v>
      </c>
      <c r="I67" s="147">
        <f t="shared" si="90"/>
        <v>1195061.4329664279</v>
      </c>
      <c r="J67" s="147">
        <f t="shared" si="90"/>
        <v>1465243.6629460957</v>
      </c>
      <c r="K67" s="147">
        <f t="shared" si="90"/>
        <v>1292779.9275703556</v>
      </c>
      <c r="L67" s="147">
        <f t="shared" si="90"/>
        <v>1255655.0613581999</v>
      </c>
      <c r="M67" s="147">
        <f t="shared" si="90"/>
        <v>1255655.0613581999</v>
      </c>
      <c r="N67" s="147">
        <f t="shared" si="90"/>
        <v>1255655.0613582004</v>
      </c>
      <c r="O67" s="147"/>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c r="BM67" s="148"/>
      <c r="BN67" s="148"/>
      <c r="BO67" s="148"/>
      <c r="BP67" s="148"/>
      <c r="BQ67" s="148"/>
      <c r="BR67" s="148"/>
      <c r="BS67" s="148"/>
      <c r="BT67" s="148"/>
      <c r="BU67" s="148"/>
      <c r="BV67" s="148"/>
      <c r="BW67" s="148"/>
      <c r="BX67" s="148"/>
      <c r="BY67" s="148"/>
      <c r="BZ67" s="148"/>
      <c r="CA67" s="148"/>
      <c r="CB67" s="148"/>
      <c r="CC67" s="148"/>
      <c r="CD67" s="148"/>
      <c r="CE67" s="148"/>
      <c r="CF67" s="148"/>
      <c r="CG67" s="148"/>
      <c r="CH67" s="148"/>
      <c r="CI67" s="148"/>
      <c r="CJ67" s="148"/>
      <c r="CK67" s="148"/>
      <c r="CL67" s="148"/>
      <c r="CM67" s="148"/>
      <c r="CN67" s="148"/>
      <c r="CO67" s="148"/>
      <c r="CP67" s="148"/>
      <c r="CQ67" s="148"/>
      <c r="CR67" s="148"/>
      <c r="CS67" s="148"/>
      <c r="CT67" s="148"/>
      <c r="CU67" s="148"/>
      <c r="CV67" s="148"/>
      <c r="CW67" s="148"/>
      <c r="CX67" s="148"/>
      <c r="CY67" s="148"/>
      <c r="CZ67" s="148"/>
      <c r="DA67" s="148"/>
      <c r="DB67" s="148"/>
      <c r="DC67" s="148"/>
      <c r="DD67" s="148"/>
      <c r="DE67" s="148"/>
      <c r="DF67" s="148"/>
      <c r="DG67" s="148"/>
      <c r="DH67" s="148"/>
      <c r="DI67" s="148"/>
      <c r="DJ67" s="148"/>
      <c r="DK67" s="148"/>
      <c r="DL67" s="148"/>
      <c r="DM67" s="148"/>
      <c r="DN67" s="148"/>
      <c r="DO67" s="148"/>
      <c r="DP67" s="148"/>
      <c r="DQ67" s="148"/>
      <c r="DR67" s="148"/>
      <c r="DS67" s="148"/>
      <c r="DT67" s="148"/>
      <c r="DU67" s="148"/>
      <c r="DV67" s="148"/>
      <c r="DW67" s="148"/>
      <c r="DX67" s="148"/>
      <c r="DY67" s="148"/>
      <c r="DZ67" s="148"/>
      <c r="EA67" s="148"/>
      <c r="EB67" s="148"/>
      <c r="EC67" s="148"/>
      <c r="ED67" s="148"/>
      <c r="EE67" s="148"/>
      <c r="EF67" s="148"/>
    </row>
    <row r="68" spans="1:136" s="4" customFormat="1" ht="20.100000000000001" customHeight="1" x14ac:dyDescent="0.25">
      <c r="A68" s="149"/>
      <c r="B68" s="149"/>
      <c r="C68" s="149"/>
      <c r="D68" s="151"/>
      <c r="E68" s="152"/>
      <c r="F68" s="152"/>
      <c r="G68" s="152"/>
      <c r="H68" s="152"/>
      <c r="I68" s="152"/>
      <c r="J68" s="152"/>
      <c r="K68" s="152"/>
      <c r="L68" s="152"/>
      <c r="M68" s="152"/>
      <c r="N68" s="152"/>
      <c r="O68" s="152"/>
      <c r="P68" s="148"/>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c r="DA68" s="122"/>
      <c r="DB68" s="122"/>
      <c r="DC68" s="122"/>
      <c r="DD68" s="122"/>
      <c r="DE68" s="122"/>
      <c r="DF68" s="122"/>
      <c r="DG68" s="122"/>
      <c r="DH68" s="122"/>
      <c r="DI68" s="122"/>
      <c r="DJ68" s="122"/>
      <c r="DK68" s="122"/>
      <c r="DL68" s="122"/>
      <c r="DM68" s="122"/>
      <c r="DN68" s="122"/>
      <c r="DO68" s="122"/>
      <c r="DP68" s="122"/>
      <c r="DQ68" s="122"/>
      <c r="DR68" s="122"/>
      <c r="DS68" s="122"/>
      <c r="DT68" s="122"/>
      <c r="DU68" s="122"/>
      <c r="DV68" s="122"/>
      <c r="DW68" s="122"/>
      <c r="DX68" s="122"/>
      <c r="DY68" s="122"/>
      <c r="DZ68" s="122"/>
      <c r="EA68" s="122"/>
      <c r="EB68" s="122"/>
      <c r="EC68" s="122"/>
      <c r="ED68" s="122"/>
      <c r="EE68" s="122"/>
      <c r="EF68" s="122"/>
    </row>
    <row r="69" spans="1:136" s="4" customFormat="1" x14ac:dyDescent="0.25">
      <c r="A69" s="1"/>
      <c r="B69" s="1"/>
      <c r="C69" s="1"/>
      <c r="D69" s="153">
        <f>D63/D55</f>
        <v>0.1147904393288609</v>
      </c>
      <c r="E69" s="122"/>
      <c r="F69" s="122"/>
      <c r="G69" s="122"/>
      <c r="H69" s="122"/>
      <c r="I69" s="122"/>
      <c r="J69" s="122"/>
      <c r="K69" s="122"/>
      <c r="L69" s="122"/>
      <c r="M69" s="122"/>
      <c r="N69" s="122"/>
      <c r="O69" s="122"/>
      <c r="P69" s="148"/>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c r="DA69" s="122"/>
      <c r="DB69" s="122"/>
      <c r="DC69" s="122"/>
      <c r="DD69" s="122"/>
      <c r="DE69" s="122"/>
      <c r="DF69" s="122"/>
      <c r="DG69" s="122"/>
      <c r="DH69" s="122"/>
      <c r="DI69" s="122"/>
      <c r="DJ69" s="122"/>
      <c r="DK69" s="122"/>
      <c r="DL69" s="122"/>
      <c r="DM69" s="122"/>
      <c r="DN69" s="122"/>
      <c r="DO69" s="122"/>
      <c r="DP69" s="122"/>
      <c r="DQ69" s="122"/>
      <c r="DR69" s="122"/>
      <c r="DS69" s="122"/>
      <c r="DT69" s="122"/>
      <c r="DU69" s="122"/>
      <c r="DV69" s="122"/>
      <c r="DW69" s="122"/>
      <c r="DX69" s="122"/>
      <c r="DY69" s="122"/>
      <c r="DZ69" s="122"/>
      <c r="EA69" s="122"/>
      <c r="EB69" s="122"/>
      <c r="EC69" s="122"/>
      <c r="ED69" s="122"/>
      <c r="EE69" s="122"/>
      <c r="EF69" s="122"/>
    </row>
    <row r="70" spans="1:136" s="4" customFormat="1" x14ac:dyDescent="0.25">
      <c r="A70" s="1"/>
      <c r="B70" s="1"/>
      <c r="C70" s="1"/>
      <c r="D70" s="151"/>
      <c r="E70" s="122"/>
      <c r="F70" s="122"/>
      <c r="G70" s="122"/>
      <c r="H70" s="122"/>
      <c r="I70" s="122"/>
      <c r="J70" s="122"/>
      <c r="K70" s="122"/>
      <c r="L70" s="122"/>
      <c r="M70" s="122"/>
      <c r="N70" s="122"/>
      <c r="O70" s="122"/>
      <c r="P70" s="148"/>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c r="DA70" s="122"/>
      <c r="DB70" s="122"/>
      <c r="DC70" s="122"/>
      <c r="DD70" s="122"/>
      <c r="DE70" s="122"/>
      <c r="DF70" s="122"/>
      <c r="DG70" s="122"/>
      <c r="DH70" s="122"/>
      <c r="DI70" s="122"/>
      <c r="DJ70" s="122"/>
      <c r="DK70" s="122"/>
      <c r="DL70" s="122"/>
      <c r="DM70" s="122"/>
      <c r="DN70" s="122"/>
      <c r="DO70" s="122"/>
      <c r="DP70" s="122"/>
      <c r="DQ70" s="122"/>
      <c r="DR70" s="122"/>
      <c r="DS70" s="122"/>
      <c r="DT70" s="122"/>
      <c r="DU70" s="122"/>
      <c r="DV70" s="122"/>
      <c r="DW70" s="122"/>
      <c r="DX70" s="122"/>
      <c r="DY70" s="122"/>
      <c r="DZ70" s="122"/>
      <c r="EA70" s="122"/>
      <c r="EB70" s="122"/>
      <c r="EC70" s="122"/>
      <c r="ED70" s="122"/>
      <c r="EE70" s="122"/>
      <c r="EF70" s="122"/>
    </row>
    <row r="71" spans="1:136" s="4" customFormat="1" x14ac:dyDescent="0.25">
      <c r="A71" s="1"/>
      <c r="B71" s="1"/>
      <c r="C71" s="1"/>
      <c r="D71" s="153">
        <f>D67/D55</f>
        <v>7.7721764883643477E-2</v>
      </c>
      <c r="E71" s="122"/>
      <c r="F71" s="122"/>
      <c r="G71" s="122"/>
      <c r="H71" s="122"/>
      <c r="I71" s="122"/>
      <c r="J71" s="122"/>
      <c r="K71" s="122"/>
      <c r="L71" s="122"/>
      <c r="M71" s="122"/>
      <c r="N71" s="122"/>
      <c r="O71" s="122"/>
      <c r="P71" s="148"/>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c r="DA71" s="122"/>
      <c r="DB71" s="122"/>
      <c r="DC71" s="122"/>
      <c r="DD71" s="122"/>
      <c r="DE71" s="122"/>
      <c r="DF71" s="122"/>
      <c r="DG71" s="122"/>
      <c r="DH71" s="122"/>
      <c r="DI71" s="122"/>
      <c r="DJ71" s="122"/>
      <c r="DK71" s="122"/>
      <c r="DL71" s="122"/>
      <c r="DM71" s="122"/>
      <c r="DN71" s="122"/>
      <c r="DO71" s="122"/>
      <c r="DP71" s="122"/>
      <c r="DQ71" s="122"/>
      <c r="DR71" s="122"/>
      <c r="DS71" s="122"/>
      <c r="DT71" s="122"/>
      <c r="DU71" s="122"/>
      <c r="DV71" s="122"/>
      <c r="DW71" s="122"/>
      <c r="DX71" s="122"/>
      <c r="DY71" s="122"/>
      <c r="DZ71" s="122"/>
      <c r="EA71" s="122"/>
      <c r="EB71" s="122"/>
      <c r="EC71" s="122"/>
      <c r="ED71" s="122"/>
      <c r="EE71" s="122"/>
      <c r="EF71" s="122"/>
    </row>
    <row r="72" spans="1:136" s="4" customFormat="1" x14ac:dyDescent="0.25">
      <c r="A72" s="1"/>
      <c r="B72" s="1"/>
      <c r="C72" s="1"/>
      <c r="D72" s="151"/>
      <c r="E72" s="122"/>
      <c r="F72" s="122"/>
      <c r="G72" s="122"/>
      <c r="H72" s="122"/>
      <c r="I72" s="122"/>
      <c r="J72" s="122"/>
      <c r="K72" s="122"/>
      <c r="L72" s="122"/>
      <c r="M72" s="122"/>
      <c r="N72" s="122"/>
      <c r="O72" s="122"/>
      <c r="P72" s="148"/>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c r="DA72" s="122"/>
      <c r="DB72" s="122"/>
      <c r="DC72" s="122"/>
      <c r="DD72" s="122"/>
      <c r="DE72" s="122"/>
      <c r="DF72" s="122"/>
      <c r="DG72" s="122"/>
      <c r="DH72" s="122"/>
      <c r="DI72" s="122"/>
      <c r="DJ72" s="122"/>
      <c r="DK72" s="122"/>
      <c r="DL72" s="122"/>
      <c r="DM72" s="122"/>
      <c r="DN72" s="122"/>
      <c r="DO72" s="122"/>
      <c r="DP72" s="122"/>
      <c r="DQ72" s="122"/>
      <c r="DR72" s="122"/>
      <c r="DS72" s="122"/>
      <c r="DT72" s="122"/>
      <c r="DU72" s="122"/>
      <c r="DV72" s="122"/>
      <c r="DW72" s="122"/>
      <c r="DX72" s="122"/>
      <c r="DY72" s="122"/>
      <c r="DZ72" s="122"/>
      <c r="EA72" s="122"/>
      <c r="EB72" s="122"/>
      <c r="EC72" s="122"/>
      <c r="ED72" s="122"/>
      <c r="EE72" s="122"/>
      <c r="EF72" s="122"/>
    </row>
    <row r="73" spans="1:136" s="4" customFormat="1" x14ac:dyDescent="0.25">
      <c r="A73" s="1"/>
      <c r="B73" s="1"/>
      <c r="C73" s="1"/>
      <c r="D73" s="151"/>
      <c r="E73" s="122"/>
      <c r="F73" s="122"/>
      <c r="G73" s="122"/>
      <c r="H73" s="122"/>
      <c r="I73" s="122"/>
      <c r="J73" s="122"/>
      <c r="K73" s="122"/>
      <c r="L73" s="122"/>
      <c r="M73" s="122"/>
      <c r="N73" s="122"/>
      <c r="O73" s="122"/>
      <c r="P73" s="148"/>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c r="DA73" s="122"/>
      <c r="DB73" s="122"/>
      <c r="DC73" s="122"/>
      <c r="DD73" s="122"/>
      <c r="DE73" s="122"/>
      <c r="DF73" s="122"/>
      <c r="DG73" s="122"/>
      <c r="DH73" s="122"/>
      <c r="DI73" s="122"/>
      <c r="DJ73" s="122"/>
      <c r="DK73" s="122"/>
      <c r="DL73" s="122"/>
      <c r="DM73" s="122"/>
      <c r="DN73" s="122"/>
      <c r="DO73" s="122"/>
      <c r="DP73" s="122"/>
      <c r="DQ73" s="122"/>
      <c r="DR73" s="122"/>
      <c r="DS73" s="122"/>
      <c r="DT73" s="122"/>
      <c r="DU73" s="122"/>
      <c r="DV73" s="122"/>
      <c r="DW73" s="122"/>
      <c r="DX73" s="122"/>
      <c r="DY73" s="122"/>
      <c r="DZ73" s="122"/>
      <c r="EA73" s="122"/>
      <c r="EB73" s="122"/>
      <c r="EC73" s="122"/>
      <c r="ED73" s="122"/>
      <c r="EE73" s="122"/>
      <c r="EF73" s="122"/>
    </row>
    <row r="74" spans="1:136" s="4" customFormat="1" x14ac:dyDescent="0.25">
      <c r="A74" s="1"/>
      <c r="B74" s="1"/>
      <c r="C74" s="1"/>
      <c r="D74" s="151"/>
      <c r="E74" s="122"/>
      <c r="F74" s="122"/>
      <c r="G74" s="122"/>
      <c r="H74" s="122"/>
      <c r="I74" s="122"/>
      <c r="J74" s="122"/>
      <c r="K74" s="122"/>
      <c r="L74" s="122"/>
      <c r="M74" s="122"/>
      <c r="N74" s="122"/>
      <c r="O74" s="122"/>
      <c r="P74" s="148"/>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c r="DA74" s="122"/>
      <c r="DB74" s="122"/>
      <c r="DC74" s="122"/>
      <c r="DD74" s="122"/>
      <c r="DE74" s="122"/>
      <c r="DF74" s="122"/>
      <c r="DG74" s="122"/>
      <c r="DH74" s="122"/>
      <c r="DI74" s="122"/>
      <c r="DJ74" s="122"/>
      <c r="DK74" s="122"/>
      <c r="DL74" s="122"/>
      <c r="DM74" s="122"/>
      <c r="DN74" s="122"/>
      <c r="DO74" s="122"/>
      <c r="DP74" s="122"/>
      <c r="DQ74" s="122"/>
      <c r="DR74" s="122"/>
      <c r="DS74" s="122"/>
      <c r="DT74" s="122"/>
      <c r="DU74" s="122"/>
      <c r="DV74" s="122"/>
      <c r="DW74" s="122"/>
      <c r="DX74" s="122"/>
      <c r="DY74" s="122"/>
      <c r="DZ74" s="122"/>
      <c r="EA74" s="122"/>
      <c r="EB74" s="122"/>
      <c r="EC74" s="122"/>
      <c r="ED74" s="122"/>
      <c r="EE74" s="122"/>
      <c r="EF74" s="122"/>
    </row>
    <row r="75" spans="1:136" s="4" customFormat="1" x14ac:dyDescent="0.25">
      <c r="A75" s="1"/>
      <c r="B75" s="1"/>
      <c r="C75" s="1"/>
      <c r="D75" s="151"/>
      <c r="E75" s="122"/>
      <c r="F75" s="122"/>
      <c r="G75" s="122"/>
      <c r="H75" s="122"/>
      <c r="I75" s="122"/>
      <c r="J75" s="122"/>
      <c r="K75" s="122"/>
      <c r="L75" s="122"/>
      <c r="M75" s="122"/>
      <c r="N75" s="122"/>
      <c r="O75" s="122"/>
      <c r="P75" s="148"/>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c r="DA75" s="122"/>
      <c r="DB75" s="122"/>
      <c r="DC75" s="122"/>
      <c r="DD75" s="122"/>
      <c r="DE75" s="122"/>
      <c r="DF75" s="122"/>
      <c r="DG75" s="122"/>
      <c r="DH75" s="122"/>
      <c r="DI75" s="122"/>
      <c r="DJ75" s="122"/>
      <c r="DK75" s="122"/>
      <c r="DL75" s="122"/>
      <c r="DM75" s="122"/>
      <c r="DN75" s="122"/>
      <c r="DO75" s="122"/>
      <c r="DP75" s="122"/>
      <c r="DQ75" s="122"/>
      <c r="DR75" s="122"/>
      <c r="DS75" s="122"/>
      <c r="DT75" s="122"/>
      <c r="DU75" s="122"/>
      <c r="DV75" s="122"/>
      <c r="DW75" s="122"/>
      <c r="DX75" s="122"/>
      <c r="DY75" s="122"/>
      <c r="DZ75" s="122"/>
      <c r="EA75" s="122"/>
      <c r="EB75" s="122"/>
      <c r="EC75" s="122"/>
      <c r="ED75" s="122"/>
      <c r="EE75" s="122"/>
      <c r="EF75" s="122"/>
    </row>
    <row r="76" spans="1:136" s="4" customFormat="1" x14ac:dyDescent="0.25">
      <c r="A76" s="1"/>
      <c r="B76" s="1"/>
      <c r="C76" s="1"/>
      <c r="D76" s="151"/>
      <c r="E76" s="122"/>
      <c r="F76" s="122"/>
      <c r="G76" s="122"/>
      <c r="H76" s="122"/>
      <c r="I76" s="122"/>
      <c r="J76" s="122"/>
      <c r="K76" s="122"/>
      <c r="L76" s="122"/>
      <c r="M76" s="122"/>
      <c r="N76" s="122"/>
      <c r="O76" s="122"/>
      <c r="P76" s="148"/>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2"/>
      <c r="DL76" s="122"/>
      <c r="DM76" s="122"/>
      <c r="DN76" s="122"/>
      <c r="DO76" s="122"/>
      <c r="DP76" s="122"/>
      <c r="DQ76" s="122"/>
      <c r="DR76" s="122"/>
      <c r="DS76" s="122"/>
      <c r="DT76" s="122"/>
      <c r="DU76" s="122"/>
      <c r="DV76" s="122"/>
      <c r="DW76" s="122"/>
      <c r="DX76" s="122"/>
      <c r="DY76" s="122"/>
      <c r="DZ76" s="122"/>
      <c r="EA76" s="122"/>
      <c r="EB76" s="122"/>
      <c r="EC76" s="122"/>
      <c r="ED76" s="122"/>
      <c r="EE76" s="122"/>
      <c r="EF76" s="122"/>
    </row>
    <row r="77" spans="1:136" s="4" customFormat="1" x14ac:dyDescent="0.25">
      <c r="A77" s="1"/>
      <c r="B77" s="1"/>
      <c r="C77" s="1"/>
      <c r="D77" s="151"/>
      <c r="E77" s="122"/>
      <c r="F77" s="122"/>
      <c r="G77" s="122"/>
      <c r="H77" s="122"/>
      <c r="I77" s="122"/>
      <c r="J77" s="122"/>
      <c r="K77" s="122"/>
      <c r="L77" s="122"/>
      <c r="M77" s="122"/>
      <c r="N77" s="122"/>
      <c r="O77" s="122"/>
      <c r="P77" s="148"/>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c r="DA77" s="122"/>
      <c r="DB77" s="122"/>
      <c r="DC77" s="122"/>
      <c r="DD77" s="122"/>
      <c r="DE77" s="122"/>
      <c r="DF77" s="122"/>
      <c r="DG77" s="122"/>
      <c r="DH77" s="122"/>
      <c r="DI77" s="122"/>
      <c r="DJ77" s="122"/>
      <c r="DK77" s="122"/>
      <c r="DL77" s="122"/>
      <c r="DM77" s="122"/>
      <c r="DN77" s="122"/>
      <c r="DO77" s="122"/>
      <c r="DP77" s="122"/>
      <c r="DQ77" s="122"/>
      <c r="DR77" s="122"/>
      <c r="DS77" s="122"/>
      <c r="DT77" s="122"/>
      <c r="DU77" s="122"/>
      <c r="DV77" s="122"/>
      <c r="DW77" s="122"/>
      <c r="DX77" s="122"/>
      <c r="DY77" s="122"/>
      <c r="DZ77" s="122"/>
      <c r="EA77" s="122"/>
      <c r="EB77" s="122"/>
      <c r="EC77" s="122"/>
      <c r="ED77" s="122"/>
      <c r="EE77" s="122"/>
      <c r="EF77" s="122"/>
    </row>
    <row r="78" spans="1:136" s="4" customFormat="1" x14ac:dyDescent="0.25">
      <c r="A78" s="1"/>
      <c r="B78" s="1"/>
      <c r="C78" s="1"/>
      <c r="D78" s="151"/>
      <c r="E78" s="122"/>
      <c r="F78" s="122"/>
      <c r="G78" s="122"/>
      <c r="H78" s="122"/>
      <c r="I78" s="122"/>
      <c r="J78" s="122"/>
      <c r="K78" s="122"/>
      <c r="L78" s="122"/>
      <c r="M78" s="122"/>
      <c r="N78" s="122"/>
      <c r="O78" s="122"/>
      <c r="P78" s="148"/>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c r="DA78" s="122"/>
      <c r="DB78" s="122"/>
      <c r="DC78" s="122"/>
      <c r="DD78" s="122"/>
      <c r="DE78" s="122"/>
      <c r="DF78" s="122"/>
      <c r="DG78" s="122"/>
      <c r="DH78" s="122"/>
      <c r="DI78" s="122"/>
      <c r="DJ78" s="122"/>
      <c r="DK78" s="122"/>
      <c r="DL78" s="122"/>
      <c r="DM78" s="122"/>
      <c r="DN78" s="122"/>
      <c r="DO78" s="122"/>
      <c r="DP78" s="122"/>
      <c r="DQ78" s="122"/>
      <c r="DR78" s="122"/>
      <c r="DS78" s="122"/>
      <c r="DT78" s="122"/>
      <c r="DU78" s="122"/>
      <c r="DV78" s="122"/>
      <c r="DW78" s="122"/>
      <c r="DX78" s="122"/>
      <c r="DY78" s="122"/>
      <c r="DZ78" s="122"/>
      <c r="EA78" s="122"/>
      <c r="EB78" s="122"/>
      <c r="EC78" s="122"/>
      <c r="ED78" s="122"/>
      <c r="EE78" s="122"/>
      <c r="EF78" s="122"/>
    </row>
    <row r="79" spans="1:136" s="4" customFormat="1" x14ac:dyDescent="0.25">
      <c r="A79" s="1"/>
      <c r="B79" s="1"/>
      <c r="C79" s="1"/>
      <c r="D79" s="151"/>
      <c r="E79" s="122"/>
      <c r="F79" s="122"/>
      <c r="G79" s="122"/>
      <c r="H79" s="122"/>
      <c r="I79" s="122"/>
      <c r="J79" s="122"/>
      <c r="K79" s="122"/>
      <c r="L79" s="122"/>
      <c r="M79" s="122"/>
      <c r="N79" s="122"/>
      <c r="O79" s="122"/>
      <c r="P79" s="148"/>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c r="DA79" s="122"/>
      <c r="DB79" s="122"/>
      <c r="DC79" s="122"/>
      <c r="DD79" s="122"/>
      <c r="DE79" s="122"/>
      <c r="DF79" s="122"/>
      <c r="DG79" s="122"/>
      <c r="DH79" s="122"/>
      <c r="DI79" s="122"/>
      <c r="DJ79" s="122"/>
      <c r="DK79" s="122"/>
      <c r="DL79" s="122"/>
      <c r="DM79" s="122"/>
      <c r="DN79" s="122"/>
      <c r="DO79" s="122"/>
      <c r="DP79" s="122"/>
      <c r="DQ79" s="122"/>
      <c r="DR79" s="122"/>
      <c r="DS79" s="122"/>
      <c r="DT79" s="122"/>
      <c r="DU79" s="122"/>
      <c r="DV79" s="122"/>
      <c r="DW79" s="122"/>
      <c r="DX79" s="122"/>
      <c r="DY79" s="122"/>
      <c r="DZ79" s="122"/>
      <c r="EA79" s="122"/>
      <c r="EB79" s="122"/>
      <c r="EC79" s="122"/>
      <c r="ED79" s="122"/>
      <c r="EE79" s="122"/>
      <c r="EF79" s="122"/>
    </row>
    <row r="80" spans="1:136" s="4" customFormat="1" x14ac:dyDescent="0.25">
      <c r="A80" s="1"/>
      <c r="B80" s="1"/>
      <c r="C80" s="1"/>
      <c r="D80" s="151"/>
      <c r="E80" s="122"/>
      <c r="F80" s="122"/>
      <c r="G80" s="122"/>
      <c r="H80" s="122"/>
      <c r="I80" s="122"/>
      <c r="J80" s="122"/>
      <c r="K80" s="122"/>
      <c r="L80" s="122"/>
      <c r="M80" s="122"/>
      <c r="N80" s="122"/>
      <c r="O80" s="122"/>
      <c r="P80" s="148"/>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c r="DA80" s="122"/>
      <c r="DB80" s="122"/>
      <c r="DC80" s="122"/>
      <c r="DD80" s="122"/>
      <c r="DE80" s="122"/>
      <c r="DF80" s="122"/>
      <c r="DG80" s="122"/>
      <c r="DH80" s="122"/>
      <c r="DI80" s="122"/>
      <c r="DJ80" s="122"/>
      <c r="DK80" s="122"/>
      <c r="DL80" s="122"/>
      <c r="DM80" s="122"/>
      <c r="DN80" s="122"/>
      <c r="DO80" s="122"/>
      <c r="DP80" s="122"/>
      <c r="DQ80" s="122"/>
      <c r="DR80" s="122"/>
      <c r="DS80" s="122"/>
      <c r="DT80" s="122"/>
      <c r="DU80" s="122"/>
      <c r="DV80" s="122"/>
      <c r="DW80" s="122"/>
      <c r="DX80" s="122"/>
      <c r="DY80" s="122"/>
      <c r="DZ80" s="122"/>
      <c r="EA80" s="122"/>
      <c r="EB80" s="122"/>
      <c r="EC80" s="122"/>
      <c r="ED80" s="122"/>
      <c r="EE80" s="122"/>
      <c r="EF80" s="122"/>
    </row>
    <row r="81" spans="1:136" s="4" customFormat="1" x14ac:dyDescent="0.25">
      <c r="A81" s="1"/>
      <c r="B81" s="1"/>
      <c r="C81" s="1"/>
      <c r="D81" s="151"/>
      <c r="E81" s="122"/>
      <c r="F81" s="122"/>
      <c r="G81" s="122"/>
      <c r="H81" s="122"/>
      <c r="I81" s="122"/>
      <c r="J81" s="122"/>
      <c r="K81" s="122"/>
      <c r="L81" s="122"/>
      <c r="M81" s="122"/>
      <c r="N81" s="122"/>
      <c r="O81" s="122"/>
      <c r="P81" s="148"/>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c r="DA81" s="122"/>
      <c r="DB81" s="122"/>
      <c r="DC81" s="122"/>
      <c r="DD81" s="122"/>
      <c r="DE81" s="122"/>
      <c r="DF81" s="122"/>
      <c r="DG81" s="122"/>
      <c r="DH81" s="122"/>
      <c r="DI81" s="122"/>
      <c r="DJ81" s="122"/>
      <c r="DK81" s="122"/>
      <c r="DL81" s="122"/>
      <c r="DM81" s="122"/>
      <c r="DN81" s="122"/>
      <c r="DO81" s="122"/>
      <c r="DP81" s="122"/>
      <c r="DQ81" s="122"/>
      <c r="DR81" s="122"/>
      <c r="DS81" s="122"/>
      <c r="DT81" s="122"/>
      <c r="DU81" s="122"/>
      <c r="DV81" s="122"/>
      <c r="DW81" s="122"/>
      <c r="DX81" s="122"/>
      <c r="DY81" s="122"/>
      <c r="DZ81" s="122"/>
      <c r="EA81" s="122"/>
      <c r="EB81" s="122"/>
      <c r="EC81" s="122"/>
      <c r="ED81" s="122"/>
      <c r="EE81" s="122"/>
      <c r="EF81" s="122"/>
    </row>
    <row r="82" spans="1:136" s="4" customFormat="1" x14ac:dyDescent="0.25">
      <c r="A82" s="1"/>
      <c r="B82" s="1"/>
      <c r="C82" s="1"/>
      <c r="D82" s="151"/>
      <c r="E82" s="122"/>
      <c r="F82" s="122"/>
      <c r="G82" s="122"/>
      <c r="H82" s="122"/>
      <c r="I82" s="122"/>
      <c r="J82" s="122"/>
      <c r="K82" s="122"/>
      <c r="L82" s="122"/>
      <c r="M82" s="122"/>
      <c r="N82" s="122"/>
      <c r="O82" s="122"/>
      <c r="P82" s="148"/>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c r="DL82" s="122"/>
      <c r="DM82" s="122"/>
      <c r="DN82" s="122"/>
      <c r="DO82" s="122"/>
      <c r="DP82" s="122"/>
      <c r="DQ82" s="122"/>
      <c r="DR82" s="122"/>
      <c r="DS82" s="122"/>
      <c r="DT82" s="122"/>
      <c r="DU82" s="122"/>
      <c r="DV82" s="122"/>
      <c r="DW82" s="122"/>
      <c r="DX82" s="122"/>
      <c r="DY82" s="122"/>
      <c r="DZ82" s="122"/>
      <c r="EA82" s="122"/>
      <c r="EB82" s="122"/>
      <c r="EC82" s="122"/>
      <c r="ED82" s="122"/>
      <c r="EE82" s="122"/>
      <c r="EF82" s="122"/>
    </row>
    <row r="83" spans="1:136" s="4" customFormat="1" x14ac:dyDescent="0.25">
      <c r="A83" s="1"/>
      <c r="B83" s="1"/>
      <c r="C83" s="1"/>
      <c r="D83" s="151"/>
      <c r="E83" s="122"/>
      <c r="F83" s="122"/>
      <c r="G83" s="122"/>
      <c r="H83" s="122"/>
      <c r="I83" s="122"/>
      <c r="J83" s="122"/>
      <c r="K83" s="122"/>
      <c r="L83" s="122"/>
      <c r="M83" s="122"/>
      <c r="N83" s="122"/>
      <c r="O83" s="122"/>
      <c r="P83" s="148"/>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c r="DL83" s="122"/>
      <c r="DM83" s="122"/>
      <c r="DN83" s="122"/>
      <c r="DO83" s="122"/>
      <c r="DP83" s="122"/>
      <c r="DQ83" s="122"/>
      <c r="DR83" s="122"/>
      <c r="DS83" s="122"/>
      <c r="DT83" s="122"/>
      <c r="DU83" s="122"/>
      <c r="DV83" s="122"/>
      <c r="DW83" s="122"/>
      <c r="DX83" s="122"/>
      <c r="DY83" s="122"/>
      <c r="DZ83" s="122"/>
      <c r="EA83" s="122"/>
      <c r="EB83" s="122"/>
      <c r="EC83" s="122"/>
      <c r="ED83" s="122"/>
      <c r="EE83" s="122"/>
      <c r="EF83" s="122"/>
    </row>
  </sheetData>
  <phoneticPr fontId="35" type="noConversion"/>
  <pageMargins left="0.511811024" right="0.511811024" top="0.78740157499999996" bottom="0.78740157499999996" header="0.31496062000000002" footer="0.31496062000000002"/>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EB36-831A-4254-BD82-B0A5670D4FF8}">
  <sheetPr codeName="Planilha3">
    <tabColor rgb="FF00B0F0"/>
    <outlinePr summaryBelow="0" summaryRight="0"/>
  </sheetPr>
  <dimension ref="A1:FP15"/>
  <sheetViews>
    <sheetView showGridLines="0" zoomScaleNormal="100" workbookViewId="0">
      <pane xSplit="4" ySplit="2" topLeftCell="E3" activePane="bottomRight" state="frozen"/>
      <selection pane="topRight" activeCell="F1" sqref="F1"/>
      <selection pane="bottomLeft" activeCell="A3" sqref="A3"/>
      <selection pane="bottomRight" activeCell="AH12" sqref="AH12"/>
    </sheetView>
  </sheetViews>
  <sheetFormatPr defaultColWidth="9.140625" defaultRowHeight="15" outlineLevelRow="1" x14ac:dyDescent="0.25"/>
  <cols>
    <col min="1" max="1" width="9.140625" style="3"/>
    <col min="2" max="2" width="38.42578125" style="8" customWidth="1"/>
    <col min="3" max="3" width="14.42578125" style="17" customWidth="1"/>
    <col min="4" max="4" width="17" style="8" customWidth="1"/>
    <col min="5" max="172" width="18.140625" style="17" customWidth="1"/>
    <col min="173" max="16384" width="9.140625" style="3"/>
  </cols>
  <sheetData>
    <row r="1" spans="1:172" ht="9" customHeight="1" x14ac:dyDescent="0.25">
      <c r="B1" s="1"/>
      <c r="C1" s="2"/>
      <c r="D1" s="1"/>
      <c r="E1" s="2">
        <f>YEAR(E2)</f>
        <v>2024</v>
      </c>
      <c r="F1" s="2">
        <f t="shared" ref="F1:P1" si="0">YEAR(F2)</f>
        <v>2024</v>
      </c>
      <c r="G1" s="2">
        <f t="shared" si="0"/>
        <v>2024</v>
      </c>
      <c r="H1" s="2">
        <f t="shared" si="0"/>
        <v>2024</v>
      </c>
      <c r="I1" s="2">
        <f t="shared" si="0"/>
        <v>2024</v>
      </c>
      <c r="J1" s="2">
        <f t="shared" si="0"/>
        <v>2024</v>
      </c>
      <c r="K1" s="2">
        <f t="shared" si="0"/>
        <v>2024</v>
      </c>
      <c r="L1" s="2">
        <f t="shared" si="0"/>
        <v>2024</v>
      </c>
      <c r="M1" s="2">
        <f t="shared" si="0"/>
        <v>2024</v>
      </c>
      <c r="N1" s="2">
        <f t="shared" si="0"/>
        <v>2024</v>
      </c>
      <c r="O1" s="2">
        <f t="shared" si="0"/>
        <v>2024</v>
      </c>
      <c r="P1" s="2">
        <f t="shared" si="0"/>
        <v>2024</v>
      </c>
      <c r="Q1" s="2">
        <f>YEAR(Q2)</f>
        <v>2025</v>
      </c>
      <c r="R1" s="2">
        <f t="shared" ref="R1:CC1" si="1">YEAR(R2)</f>
        <v>2025</v>
      </c>
      <c r="S1" s="2">
        <f t="shared" si="1"/>
        <v>2025</v>
      </c>
      <c r="T1" s="2">
        <f t="shared" si="1"/>
        <v>2025</v>
      </c>
      <c r="U1" s="2">
        <f t="shared" si="1"/>
        <v>2025</v>
      </c>
      <c r="V1" s="2">
        <f t="shared" si="1"/>
        <v>2025</v>
      </c>
      <c r="W1" s="2">
        <f t="shared" si="1"/>
        <v>2025</v>
      </c>
      <c r="X1" s="2">
        <f t="shared" si="1"/>
        <v>2025</v>
      </c>
      <c r="Y1" s="2">
        <f t="shared" si="1"/>
        <v>2025</v>
      </c>
      <c r="Z1" s="2">
        <f t="shared" si="1"/>
        <v>2025</v>
      </c>
      <c r="AA1" s="2">
        <f t="shared" si="1"/>
        <v>2025</v>
      </c>
      <c r="AB1" s="2">
        <f t="shared" si="1"/>
        <v>2025</v>
      </c>
      <c r="AC1" s="2">
        <f t="shared" si="1"/>
        <v>2026</v>
      </c>
      <c r="AD1" s="2">
        <f t="shared" si="1"/>
        <v>2026</v>
      </c>
      <c r="AE1" s="2">
        <f t="shared" si="1"/>
        <v>2026</v>
      </c>
      <c r="AF1" s="2">
        <f t="shared" si="1"/>
        <v>2026</v>
      </c>
      <c r="AG1" s="2">
        <f t="shared" si="1"/>
        <v>2026</v>
      </c>
      <c r="AH1" s="2">
        <f t="shared" si="1"/>
        <v>2026</v>
      </c>
      <c r="AI1" s="2">
        <f t="shared" si="1"/>
        <v>2026</v>
      </c>
      <c r="AJ1" s="2">
        <f t="shared" si="1"/>
        <v>2026</v>
      </c>
      <c r="AK1" s="2">
        <f t="shared" si="1"/>
        <v>2026</v>
      </c>
      <c r="AL1" s="2">
        <f t="shared" si="1"/>
        <v>2026</v>
      </c>
      <c r="AM1" s="2">
        <f t="shared" si="1"/>
        <v>2026</v>
      </c>
      <c r="AN1" s="2">
        <f t="shared" si="1"/>
        <v>2026</v>
      </c>
      <c r="AO1" s="2">
        <f t="shared" si="1"/>
        <v>2027</v>
      </c>
      <c r="AP1" s="2">
        <f t="shared" si="1"/>
        <v>2027</v>
      </c>
      <c r="AQ1" s="2">
        <f t="shared" si="1"/>
        <v>2027</v>
      </c>
      <c r="AR1" s="2">
        <f t="shared" si="1"/>
        <v>2027</v>
      </c>
      <c r="AS1" s="2">
        <f t="shared" si="1"/>
        <v>2027</v>
      </c>
      <c r="AT1" s="2">
        <f t="shared" si="1"/>
        <v>2027</v>
      </c>
      <c r="AU1" s="2">
        <f t="shared" si="1"/>
        <v>2027</v>
      </c>
      <c r="AV1" s="2">
        <f t="shared" si="1"/>
        <v>2027</v>
      </c>
      <c r="AW1" s="2">
        <f t="shared" si="1"/>
        <v>2027</v>
      </c>
      <c r="AX1" s="2">
        <f t="shared" si="1"/>
        <v>2027</v>
      </c>
      <c r="AY1" s="2">
        <f t="shared" si="1"/>
        <v>2027</v>
      </c>
      <c r="AZ1" s="2">
        <f t="shared" si="1"/>
        <v>2027</v>
      </c>
      <c r="BA1" s="2">
        <f t="shared" si="1"/>
        <v>2028</v>
      </c>
      <c r="BB1" s="2">
        <f t="shared" si="1"/>
        <v>2028</v>
      </c>
      <c r="BC1" s="2">
        <f t="shared" si="1"/>
        <v>2028</v>
      </c>
      <c r="BD1" s="2">
        <f t="shared" si="1"/>
        <v>2028</v>
      </c>
      <c r="BE1" s="2">
        <f t="shared" si="1"/>
        <v>2028</v>
      </c>
      <c r="BF1" s="2">
        <f t="shared" si="1"/>
        <v>2028</v>
      </c>
      <c r="BG1" s="2">
        <f t="shared" si="1"/>
        <v>2028</v>
      </c>
      <c r="BH1" s="2">
        <f t="shared" si="1"/>
        <v>2028</v>
      </c>
      <c r="BI1" s="2">
        <f t="shared" si="1"/>
        <v>2028</v>
      </c>
      <c r="BJ1" s="2">
        <f t="shared" si="1"/>
        <v>2028</v>
      </c>
      <c r="BK1" s="2">
        <f t="shared" si="1"/>
        <v>2028</v>
      </c>
      <c r="BL1" s="2">
        <f t="shared" si="1"/>
        <v>2028</v>
      </c>
      <c r="BM1" s="2">
        <f t="shared" si="1"/>
        <v>2029</v>
      </c>
      <c r="BN1" s="2">
        <f t="shared" si="1"/>
        <v>2029</v>
      </c>
      <c r="BO1" s="2">
        <f t="shared" si="1"/>
        <v>2029</v>
      </c>
      <c r="BP1" s="2">
        <f t="shared" si="1"/>
        <v>2029</v>
      </c>
      <c r="BQ1" s="2">
        <f t="shared" si="1"/>
        <v>2029</v>
      </c>
      <c r="BR1" s="2">
        <f t="shared" si="1"/>
        <v>2029</v>
      </c>
      <c r="BS1" s="2">
        <f t="shared" si="1"/>
        <v>2029</v>
      </c>
      <c r="BT1" s="2">
        <f t="shared" si="1"/>
        <v>2029</v>
      </c>
      <c r="BU1" s="2">
        <f t="shared" si="1"/>
        <v>2029</v>
      </c>
      <c r="BV1" s="2">
        <f t="shared" si="1"/>
        <v>2029</v>
      </c>
      <c r="BW1" s="2">
        <f t="shared" si="1"/>
        <v>2029</v>
      </c>
      <c r="BX1" s="2">
        <f t="shared" si="1"/>
        <v>2029</v>
      </c>
      <c r="BY1" s="2">
        <f t="shared" si="1"/>
        <v>2030</v>
      </c>
      <c r="BZ1" s="2">
        <f t="shared" si="1"/>
        <v>2030</v>
      </c>
      <c r="CA1" s="2">
        <f t="shared" si="1"/>
        <v>2030</v>
      </c>
      <c r="CB1" s="2">
        <f t="shared" si="1"/>
        <v>2030</v>
      </c>
      <c r="CC1" s="2">
        <f t="shared" si="1"/>
        <v>2030</v>
      </c>
      <c r="CD1" s="2">
        <f t="shared" ref="CD1:EO1" si="2">YEAR(CD2)</f>
        <v>2030</v>
      </c>
      <c r="CE1" s="2">
        <f t="shared" si="2"/>
        <v>2030</v>
      </c>
      <c r="CF1" s="2">
        <f t="shared" si="2"/>
        <v>2030</v>
      </c>
      <c r="CG1" s="2">
        <f t="shared" si="2"/>
        <v>2030</v>
      </c>
      <c r="CH1" s="2">
        <f t="shared" si="2"/>
        <v>2030</v>
      </c>
      <c r="CI1" s="2">
        <f t="shared" si="2"/>
        <v>2030</v>
      </c>
      <c r="CJ1" s="2">
        <f t="shared" si="2"/>
        <v>2030</v>
      </c>
      <c r="CK1" s="2">
        <f t="shared" si="2"/>
        <v>2031</v>
      </c>
      <c r="CL1" s="2">
        <f t="shared" si="2"/>
        <v>2031</v>
      </c>
      <c r="CM1" s="2">
        <f t="shared" si="2"/>
        <v>2031</v>
      </c>
      <c r="CN1" s="2">
        <f t="shared" si="2"/>
        <v>2031</v>
      </c>
      <c r="CO1" s="2">
        <f t="shared" si="2"/>
        <v>2031</v>
      </c>
      <c r="CP1" s="2">
        <f t="shared" si="2"/>
        <v>2031</v>
      </c>
      <c r="CQ1" s="2">
        <f t="shared" si="2"/>
        <v>2031</v>
      </c>
      <c r="CR1" s="2">
        <f t="shared" si="2"/>
        <v>2031</v>
      </c>
      <c r="CS1" s="2">
        <f t="shared" si="2"/>
        <v>2031</v>
      </c>
      <c r="CT1" s="2">
        <f t="shared" si="2"/>
        <v>2031</v>
      </c>
      <c r="CU1" s="2">
        <f t="shared" si="2"/>
        <v>2031</v>
      </c>
      <c r="CV1" s="2">
        <f t="shared" si="2"/>
        <v>2031</v>
      </c>
      <c r="CW1" s="2">
        <f t="shared" si="2"/>
        <v>2032</v>
      </c>
      <c r="CX1" s="2">
        <f t="shared" si="2"/>
        <v>2032</v>
      </c>
      <c r="CY1" s="2">
        <f t="shared" si="2"/>
        <v>2032</v>
      </c>
      <c r="CZ1" s="2">
        <f t="shared" si="2"/>
        <v>2032</v>
      </c>
      <c r="DA1" s="2">
        <f t="shared" si="2"/>
        <v>2032</v>
      </c>
      <c r="DB1" s="2">
        <f t="shared" si="2"/>
        <v>2032</v>
      </c>
      <c r="DC1" s="2">
        <f t="shared" si="2"/>
        <v>2032</v>
      </c>
      <c r="DD1" s="2">
        <f t="shared" si="2"/>
        <v>2032</v>
      </c>
      <c r="DE1" s="2">
        <f t="shared" si="2"/>
        <v>2032</v>
      </c>
      <c r="DF1" s="2">
        <f t="shared" si="2"/>
        <v>2032</v>
      </c>
      <c r="DG1" s="2">
        <f t="shared" si="2"/>
        <v>2032</v>
      </c>
      <c r="DH1" s="2">
        <f t="shared" si="2"/>
        <v>2032</v>
      </c>
      <c r="DI1" s="2">
        <f t="shared" si="2"/>
        <v>2033</v>
      </c>
      <c r="DJ1" s="2">
        <f t="shared" si="2"/>
        <v>2033</v>
      </c>
      <c r="DK1" s="2">
        <f t="shared" si="2"/>
        <v>2033</v>
      </c>
      <c r="DL1" s="2">
        <f t="shared" si="2"/>
        <v>2033</v>
      </c>
      <c r="DM1" s="2">
        <f t="shared" si="2"/>
        <v>2033</v>
      </c>
      <c r="DN1" s="2">
        <f t="shared" si="2"/>
        <v>2033</v>
      </c>
      <c r="DO1" s="2">
        <f t="shared" si="2"/>
        <v>2033</v>
      </c>
      <c r="DP1" s="2">
        <f t="shared" si="2"/>
        <v>2033</v>
      </c>
      <c r="DQ1" s="2">
        <f t="shared" si="2"/>
        <v>2033</v>
      </c>
      <c r="DR1" s="2">
        <f t="shared" si="2"/>
        <v>2033</v>
      </c>
      <c r="DS1" s="2">
        <f t="shared" si="2"/>
        <v>2033</v>
      </c>
      <c r="DT1" s="2">
        <f t="shared" si="2"/>
        <v>2033</v>
      </c>
      <c r="DU1" s="2">
        <f t="shared" si="2"/>
        <v>2034</v>
      </c>
      <c r="DV1" s="2">
        <f t="shared" si="2"/>
        <v>2034</v>
      </c>
      <c r="DW1" s="2">
        <f t="shared" si="2"/>
        <v>2034</v>
      </c>
      <c r="DX1" s="2">
        <f t="shared" si="2"/>
        <v>2034</v>
      </c>
      <c r="DY1" s="2">
        <f t="shared" si="2"/>
        <v>2034</v>
      </c>
      <c r="DZ1" s="2">
        <f t="shared" si="2"/>
        <v>2034</v>
      </c>
      <c r="EA1" s="2">
        <f t="shared" si="2"/>
        <v>2034</v>
      </c>
      <c r="EB1" s="2">
        <f t="shared" si="2"/>
        <v>2034</v>
      </c>
      <c r="EC1" s="2">
        <f t="shared" si="2"/>
        <v>2034</v>
      </c>
      <c r="ED1" s="2">
        <f t="shared" si="2"/>
        <v>2034</v>
      </c>
      <c r="EE1" s="2">
        <f t="shared" si="2"/>
        <v>2034</v>
      </c>
      <c r="EF1" s="2">
        <f t="shared" si="2"/>
        <v>2034</v>
      </c>
      <c r="EG1" s="2">
        <f t="shared" si="2"/>
        <v>2035</v>
      </c>
      <c r="EH1" s="2">
        <f t="shared" si="2"/>
        <v>2035</v>
      </c>
      <c r="EI1" s="2">
        <f t="shared" si="2"/>
        <v>2035</v>
      </c>
      <c r="EJ1" s="2">
        <f t="shared" si="2"/>
        <v>2035</v>
      </c>
      <c r="EK1" s="2">
        <f t="shared" si="2"/>
        <v>2035</v>
      </c>
      <c r="EL1" s="2">
        <f t="shared" si="2"/>
        <v>2035</v>
      </c>
      <c r="EM1" s="2">
        <f t="shared" si="2"/>
        <v>2035</v>
      </c>
      <c r="EN1" s="2">
        <f t="shared" si="2"/>
        <v>2035</v>
      </c>
      <c r="EO1" s="2">
        <f t="shared" si="2"/>
        <v>2035</v>
      </c>
      <c r="EP1" s="2">
        <f t="shared" ref="EP1:FP1" si="3">YEAR(EP2)</f>
        <v>2035</v>
      </c>
      <c r="EQ1" s="2">
        <f t="shared" si="3"/>
        <v>2035</v>
      </c>
      <c r="ER1" s="2">
        <f t="shared" si="3"/>
        <v>2035</v>
      </c>
      <c r="ES1" s="2">
        <f t="shared" si="3"/>
        <v>2036</v>
      </c>
      <c r="ET1" s="2">
        <f t="shared" si="3"/>
        <v>2036</v>
      </c>
      <c r="EU1" s="2">
        <f t="shared" si="3"/>
        <v>2036</v>
      </c>
      <c r="EV1" s="2">
        <f t="shared" si="3"/>
        <v>2036</v>
      </c>
      <c r="EW1" s="2">
        <f t="shared" si="3"/>
        <v>2036</v>
      </c>
      <c r="EX1" s="2">
        <f t="shared" si="3"/>
        <v>2036</v>
      </c>
      <c r="EY1" s="2">
        <f t="shared" si="3"/>
        <v>2036</v>
      </c>
      <c r="EZ1" s="2">
        <f t="shared" si="3"/>
        <v>2036</v>
      </c>
      <c r="FA1" s="2">
        <f t="shared" si="3"/>
        <v>2036</v>
      </c>
      <c r="FB1" s="2">
        <f t="shared" si="3"/>
        <v>2036</v>
      </c>
      <c r="FC1" s="2">
        <f t="shared" si="3"/>
        <v>2036</v>
      </c>
      <c r="FD1" s="2">
        <f t="shared" si="3"/>
        <v>2036</v>
      </c>
      <c r="FE1" s="2">
        <f t="shared" si="3"/>
        <v>2037</v>
      </c>
      <c r="FF1" s="2">
        <f t="shared" si="3"/>
        <v>2037</v>
      </c>
      <c r="FG1" s="2">
        <f t="shared" si="3"/>
        <v>2037</v>
      </c>
      <c r="FH1" s="2">
        <f t="shared" si="3"/>
        <v>2037</v>
      </c>
      <c r="FI1" s="2">
        <f t="shared" si="3"/>
        <v>2037</v>
      </c>
      <c r="FJ1" s="2">
        <f t="shared" si="3"/>
        <v>2037</v>
      </c>
      <c r="FK1" s="2">
        <f t="shared" si="3"/>
        <v>2037</v>
      </c>
      <c r="FL1" s="2">
        <f t="shared" si="3"/>
        <v>2037</v>
      </c>
      <c r="FM1" s="2">
        <f t="shared" si="3"/>
        <v>2037</v>
      </c>
      <c r="FN1" s="2">
        <f t="shared" si="3"/>
        <v>2037</v>
      </c>
      <c r="FO1" s="2">
        <f t="shared" si="3"/>
        <v>2037</v>
      </c>
      <c r="FP1" s="2">
        <f t="shared" si="3"/>
        <v>2037</v>
      </c>
    </row>
    <row r="2" spans="1:172" ht="50.1" customHeight="1" x14ac:dyDescent="0.25">
      <c r="B2" s="5" t="s">
        <v>63</v>
      </c>
      <c r="C2" s="6"/>
      <c r="D2" s="5"/>
      <c r="E2" s="6">
        <v>45292</v>
      </c>
      <c r="F2" s="6">
        <f>EDATE(E2,1)</f>
        <v>45323</v>
      </c>
      <c r="G2" s="6">
        <f t="shared" ref="G2" si="4">EDATE(F2,1)</f>
        <v>45352</v>
      </c>
      <c r="H2" s="6">
        <f t="shared" ref="H2" si="5">EDATE(G2,1)</f>
        <v>45383</v>
      </c>
      <c r="I2" s="6">
        <f t="shared" ref="I2" si="6">EDATE(H2,1)</f>
        <v>45413</v>
      </c>
      <c r="J2" s="6">
        <f t="shared" ref="J2" si="7">EDATE(I2,1)</f>
        <v>45444</v>
      </c>
      <c r="K2" s="6">
        <f t="shared" ref="K2" si="8">EDATE(J2,1)</f>
        <v>45474</v>
      </c>
      <c r="L2" s="6">
        <f t="shared" ref="L2" si="9">EDATE(K2,1)</f>
        <v>45505</v>
      </c>
      <c r="M2" s="6">
        <f t="shared" ref="M2" si="10">EDATE(L2,1)</f>
        <v>45536</v>
      </c>
      <c r="N2" s="6">
        <f t="shared" ref="N2" si="11">EDATE(M2,1)</f>
        <v>45566</v>
      </c>
      <c r="O2" s="6">
        <f t="shared" ref="O2" si="12">EDATE(N2,1)</f>
        <v>45597</v>
      </c>
      <c r="P2" s="6">
        <f t="shared" ref="P2" si="13">EDATE(O2,1)</f>
        <v>45627</v>
      </c>
      <c r="Q2" s="6">
        <v>45658</v>
      </c>
      <c r="R2" s="6">
        <f>EDATE(Q2,1)</f>
        <v>45689</v>
      </c>
      <c r="S2" s="6">
        <f t="shared" ref="S2:CD2" si="14">EDATE(R2,1)</f>
        <v>45717</v>
      </c>
      <c r="T2" s="6">
        <f t="shared" si="14"/>
        <v>45748</v>
      </c>
      <c r="U2" s="6">
        <f t="shared" si="14"/>
        <v>45778</v>
      </c>
      <c r="V2" s="6">
        <f t="shared" si="14"/>
        <v>45809</v>
      </c>
      <c r="W2" s="6">
        <f t="shared" si="14"/>
        <v>45839</v>
      </c>
      <c r="X2" s="6">
        <f t="shared" si="14"/>
        <v>45870</v>
      </c>
      <c r="Y2" s="6">
        <f t="shared" si="14"/>
        <v>45901</v>
      </c>
      <c r="Z2" s="6">
        <f t="shared" si="14"/>
        <v>45931</v>
      </c>
      <c r="AA2" s="6">
        <f t="shared" si="14"/>
        <v>45962</v>
      </c>
      <c r="AB2" s="6">
        <f t="shared" si="14"/>
        <v>45992</v>
      </c>
      <c r="AC2" s="6">
        <f t="shared" si="14"/>
        <v>46023</v>
      </c>
      <c r="AD2" s="6">
        <f t="shared" si="14"/>
        <v>46054</v>
      </c>
      <c r="AE2" s="6">
        <f t="shared" si="14"/>
        <v>46082</v>
      </c>
      <c r="AF2" s="6">
        <f t="shared" si="14"/>
        <v>46113</v>
      </c>
      <c r="AG2" s="6">
        <f t="shared" si="14"/>
        <v>46143</v>
      </c>
      <c r="AH2" s="6">
        <f t="shared" si="14"/>
        <v>46174</v>
      </c>
      <c r="AI2" s="6">
        <f t="shared" si="14"/>
        <v>46204</v>
      </c>
      <c r="AJ2" s="6">
        <f t="shared" si="14"/>
        <v>46235</v>
      </c>
      <c r="AK2" s="6">
        <f t="shared" si="14"/>
        <v>46266</v>
      </c>
      <c r="AL2" s="6">
        <f t="shared" si="14"/>
        <v>46296</v>
      </c>
      <c r="AM2" s="6">
        <f t="shared" si="14"/>
        <v>46327</v>
      </c>
      <c r="AN2" s="6">
        <f t="shared" si="14"/>
        <v>46357</v>
      </c>
      <c r="AO2" s="6">
        <f t="shared" si="14"/>
        <v>46388</v>
      </c>
      <c r="AP2" s="6">
        <f t="shared" si="14"/>
        <v>46419</v>
      </c>
      <c r="AQ2" s="6">
        <f t="shared" si="14"/>
        <v>46447</v>
      </c>
      <c r="AR2" s="6">
        <f t="shared" si="14"/>
        <v>46478</v>
      </c>
      <c r="AS2" s="6">
        <f t="shared" si="14"/>
        <v>46508</v>
      </c>
      <c r="AT2" s="6">
        <f t="shared" si="14"/>
        <v>46539</v>
      </c>
      <c r="AU2" s="6">
        <f t="shared" si="14"/>
        <v>46569</v>
      </c>
      <c r="AV2" s="6">
        <f t="shared" si="14"/>
        <v>46600</v>
      </c>
      <c r="AW2" s="6">
        <f t="shared" si="14"/>
        <v>46631</v>
      </c>
      <c r="AX2" s="6">
        <f t="shared" si="14"/>
        <v>46661</v>
      </c>
      <c r="AY2" s="6">
        <f t="shared" si="14"/>
        <v>46692</v>
      </c>
      <c r="AZ2" s="6">
        <f t="shared" si="14"/>
        <v>46722</v>
      </c>
      <c r="BA2" s="6">
        <f t="shared" si="14"/>
        <v>46753</v>
      </c>
      <c r="BB2" s="6">
        <f t="shared" si="14"/>
        <v>46784</v>
      </c>
      <c r="BC2" s="6">
        <f t="shared" si="14"/>
        <v>46813</v>
      </c>
      <c r="BD2" s="6">
        <f t="shared" si="14"/>
        <v>46844</v>
      </c>
      <c r="BE2" s="6">
        <f t="shared" si="14"/>
        <v>46874</v>
      </c>
      <c r="BF2" s="6">
        <f t="shared" si="14"/>
        <v>46905</v>
      </c>
      <c r="BG2" s="6">
        <f t="shared" si="14"/>
        <v>46935</v>
      </c>
      <c r="BH2" s="6">
        <f t="shared" si="14"/>
        <v>46966</v>
      </c>
      <c r="BI2" s="6">
        <f t="shared" si="14"/>
        <v>46997</v>
      </c>
      <c r="BJ2" s="6">
        <f t="shared" si="14"/>
        <v>47027</v>
      </c>
      <c r="BK2" s="6">
        <f t="shared" si="14"/>
        <v>47058</v>
      </c>
      <c r="BL2" s="6">
        <f t="shared" si="14"/>
        <v>47088</v>
      </c>
      <c r="BM2" s="6">
        <f t="shared" si="14"/>
        <v>47119</v>
      </c>
      <c r="BN2" s="6">
        <f t="shared" si="14"/>
        <v>47150</v>
      </c>
      <c r="BO2" s="6">
        <f t="shared" si="14"/>
        <v>47178</v>
      </c>
      <c r="BP2" s="6">
        <f t="shared" si="14"/>
        <v>47209</v>
      </c>
      <c r="BQ2" s="6">
        <f t="shared" si="14"/>
        <v>47239</v>
      </c>
      <c r="BR2" s="6">
        <f t="shared" si="14"/>
        <v>47270</v>
      </c>
      <c r="BS2" s="6">
        <f t="shared" si="14"/>
        <v>47300</v>
      </c>
      <c r="BT2" s="6">
        <f t="shared" si="14"/>
        <v>47331</v>
      </c>
      <c r="BU2" s="6">
        <f t="shared" si="14"/>
        <v>47362</v>
      </c>
      <c r="BV2" s="6">
        <f t="shared" si="14"/>
        <v>47392</v>
      </c>
      <c r="BW2" s="6">
        <f t="shared" si="14"/>
        <v>47423</v>
      </c>
      <c r="BX2" s="6">
        <f t="shared" si="14"/>
        <v>47453</v>
      </c>
      <c r="BY2" s="6">
        <f t="shared" si="14"/>
        <v>47484</v>
      </c>
      <c r="BZ2" s="6">
        <f t="shared" si="14"/>
        <v>47515</v>
      </c>
      <c r="CA2" s="6">
        <f t="shared" si="14"/>
        <v>47543</v>
      </c>
      <c r="CB2" s="6">
        <f t="shared" si="14"/>
        <v>47574</v>
      </c>
      <c r="CC2" s="6">
        <f t="shared" si="14"/>
        <v>47604</v>
      </c>
      <c r="CD2" s="6">
        <f t="shared" si="14"/>
        <v>47635</v>
      </c>
      <c r="CE2" s="6">
        <f t="shared" ref="CE2:EP2" si="15">EDATE(CD2,1)</f>
        <v>47665</v>
      </c>
      <c r="CF2" s="6">
        <f t="shared" si="15"/>
        <v>47696</v>
      </c>
      <c r="CG2" s="6">
        <f t="shared" si="15"/>
        <v>47727</v>
      </c>
      <c r="CH2" s="6">
        <f t="shared" si="15"/>
        <v>47757</v>
      </c>
      <c r="CI2" s="6">
        <f t="shared" si="15"/>
        <v>47788</v>
      </c>
      <c r="CJ2" s="6">
        <f t="shared" si="15"/>
        <v>47818</v>
      </c>
      <c r="CK2" s="6">
        <f t="shared" si="15"/>
        <v>47849</v>
      </c>
      <c r="CL2" s="6">
        <f t="shared" si="15"/>
        <v>47880</v>
      </c>
      <c r="CM2" s="6">
        <f t="shared" si="15"/>
        <v>47908</v>
      </c>
      <c r="CN2" s="6">
        <f t="shared" si="15"/>
        <v>47939</v>
      </c>
      <c r="CO2" s="6">
        <f t="shared" si="15"/>
        <v>47969</v>
      </c>
      <c r="CP2" s="6">
        <f t="shared" si="15"/>
        <v>48000</v>
      </c>
      <c r="CQ2" s="6">
        <f t="shared" si="15"/>
        <v>48030</v>
      </c>
      <c r="CR2" s="6">
        <f t="shared" si="15"/>
        <v>48061</v>
      </c>
      <c r="CS2" s="6">
        <f t="shared" si="15"/>
        <v>48092</v>
      </c>
      <c r="CT2" s="6">
        <f t="shared" si="15"/>
        <v>48122</v>
      </c>
      <c r="CU2" s="6">
        <f t="shared" si="15"/>
        <v>48153</v>
      </c>
      <c r="CV2" s="6">
        <f t="shared" si="15"/>
        <v>48183</v>
      </c>
      <c r="CW2" s="6">
        <f t="shared" si="15"/>
        <v>48214</v>
      </c>
      <c r="CX2" s="6">
        <f t="shared" si="15"/>
        <v>48245</v>
      </c>
      <c r="CY2" s="6">
        <f t="shared" si="15"/>
        <v>48274</v>
      </c>
      <c r="CZ2" s="6">
        <f t="shared" si="15"/>
        <v>48305</v>
      </c>
      <c r="DA2" s="6">
        <f t="shared" si="15"/>
        <v>48335</v>
      </c>
      <c r="DB2" s="6">
        <f t="shared" si="15"/>
        <v>48366</v>
      </c>
      <c r="DC2" s="6">
        <f t="shared" si="15"/>
        <v>48396</v>
      </c>
      <c r="DD2" s="6">
        <f t="shared" si="15"/>
        <v>48427</v>
      </c>
      <c r="DE2" s="6">
        <f t="shared" si="15"/>
        <v>48458</v>
      </c>
      <c r="DF2" s="6">
        <f t="shared" si="15"/>
        <v>48488</v>
      </c>
      <c r="DG2" s="6">
        <f t="shared" si="15"/>
        <v>48519</v>
      </c>
      <c r="DH2" s="6">
        <f t="shared" si="15"/>
        <v>48549</v>
      </c>
      <c r="DI2" s="6">
        <f t="shared" si="15"/>
        <v>48580</v>
      </c>
      <c r="DJ2" s="6">
        <f t="shared" si="15"/>
        <v>48611</v>
      </c>
      <c r="DK2" s="6">
        <f t="shared" si="15"/>
        <v>48639</v>
      </c>
      <c r="DL2" s="6">
        <f t="shared" si="15"/>
        <v>48670</v>
      </c>
      <c r="DM2" s="6">
        <f t="shared" si="15"/>
        <v>48700</v>
      </c>
      <c r="DN2" s="6">
        <f t="shared" si="15"/>
        <v>48731</v>
      </c>
      <c r="DO2" s="6">
        <f t="shared" si="15"/>
        <v>48761</v>
      </c>
      <c r="DP2" s="6">
        <f t="shared" si="15"/>
        <v>48792</v>
      </c>
      <c r="DQ2" s="6">
        <f t="shared" si="15"/>
        <v>48823</v>
      </c>
      <c r="DR2" s="6">
        <f t="shared" si="15"/>
        <v>48853</v>
      </c>
      <c r="DS2" s="6">
        <f t="shared" si="15"/>
        <v>48884</v>
      </c>
      <c r="DT2" s="6">
        <f t="shared" si="15"/>
        <v>48914</v>
      </c>
      <c r="DU2" s="6">
        <f t="shared" si="15"/>
        <v>48945</v>
      </c>
      <c r="DV2" s="6">
        <f t="shared" si="15"/>
        <v>48976</v>
      </c>
      <c r="DW2" s="6">
        <f t="shared" si="15"/>
        <v>49004</v>
      </c>
      <c r="DX2" s="6">
        <f t="shared" si="15"/>
        <v>49035</v>
      </c>
      <c r="DY2" s="6">
        <f t="shared" si="15"/>
        <v>49065</v>
      </c>
      <c r="DZ2" s="6">
        <f t="shared" si="15"/>
        <v>49096</v>
      </c>
      <c r="EA2" s="6">
        <f t="shared" si="15"/>
        <v>49126</v>
      </c>
      <c r="EB2" s="6">
        <f t="shared" si="15"/>
        <v>49157</v>
      </c>
      <c r="EC2" s="6">
        <f t="shared" si="15"/>
        <v>49188</v>
      </c>
      <c r="ED2" s="6">
        <f t="shared" si="15"/>
        <v>49218</v>
      </c>
      <c r="EE2" s="6">
        <f t="shared" si="15"/>
        <v>49249</v>
      </c>
      <c r="EF2" s="6">
        <f t="shared" si="15"/>
        <v>49279</v>
      </c>
      <c r="EG2" s="6">
        <f t="shared" si="15"/>
        <v>49310</v>
      </c>
      <c r="EH2" s="6">
        <f t="shared" si="15"/>
        <v>49341</v>
      </c>
      <c r="EI2" s="6">
        <f t="shared" si="15"/>
        <v>49369</v>
      </c>
      <c r="EJ2" s="6">
        <f t="shared" si="15"/>
        <v>49400</v>
      </c>
      <c r="EK2" s="6">
        <f t="shared" si="15"/>
        <v>49430</v>
      </c>
      <c r="EL2" s="6">
        <f t="shared" si="15"/>
        <v>49461</v>
      </c>
      <c r="EM2" s="6">
        <f t="shared" si="15"/>
        <v>49491</v>
      </c>
      <c r="EN2" s="6">
        <f t="shared" si="15"/>
        <v>49522</v>
      </c>
      <c r="EO2" s="6">
        <f t="shared" si="15"/>
        <v>49553</v>
      </c>
      <c r="EP2" s="6">
        <f t="shared" si="15"/>
        <v>49583</v>
      </c>
      <c r="EQ2" s="6">
        <f t="shared" ref="EQ2:FP2" si="16">EDATE(EP2,1)</f>
        <v>49614</v>
      </c>
      <c r="ER2" s="6">
        <f t="shared" si="16"/>
        <v>49644</v>
      </c>
      <c r="ES2" s="6">
        <f t="shared" si="16"/>
        <v>49675</v>
      </c>
      <c r="ET2" s="6">
        <f t="shared" si="16"/>
        <v>49706</v>
      </c>
      <c r="EU2" s="6">
        <f t="shared" si="16"/>
        <v>49735</v>
      </c>
      <c r="EV2" s="6">
        <f t="shared" si="16"/>
        <v>49766</v>
      </c>
      <c r="EW2" s="6">
        <f t="shared" si="16"/>
        <v>49796</v>
      </c>
      <c r="EX2" s="6">
        <f t="shared" si="16"/>
        <v>49827</v>
      </c>
      <c r="EY2" s="6">
        <f t="shared" si="16"/>
        <v>49857</v>
      </c>
      <c r="EZ2" s="6">
        <f t="shared" si="16"/>
        <v>49888</v>
      </c>
      <c r="FA2" s="6">
        <f t="shared" si="16"/>
        <v>49919</v>
      </c>
      <c r="FB2" s="6">
        <f t="shared" si="16"/>
        <v>49949</v>
      </c>
      <c r="FC2" s="6">
        <f t="shared" si="16"/>
        <v>49980</v>
      </c>
      <c r="FD2" s="6">
        <f t="shared" si="16"/>
        <v>50010</v>
      </c>
      <c r="FE2" s="6">
        <f t="shared" si="16"/>
        <v>50041</v>
      </c>
      <c r="FF2" s="6">
        <f t="shared" si="16"/>
        <v>50072</v>
      </c>
      <c r="FG2" s="6">
        <f t="shared" si="16"/>
        <v>50100</v>
      </c>
      <c r="FH2" s="6">
        <f t="shared" si="16"/>
        <v>50131</v>
      </c>
      <c r="FI2" s="6">
        <f t="shared" si="16"/>
        <v>50161</v>
      </c>
      <c r="FJ2" s="6">
        <f t="shared" si="16"/>
        <v>50192</v>
      </c>
      <c r="FK2" s="6">
        <f t="shared" si="16"/>
        <v>50222</v>
      </c>
      <c r="FL2" s="6">
        <f t="shared" si="16"/>
        <v>50253</v>
      </c>
      <c r="FM2" s="6">
        <f t="shared" si="16"/>
        <v>50284</v>
      </c>
      <c r="FN2" s="6">
        <f t="shared" si="16"/>
        <v>50314</v>
      </c>
      <c r="FO2" s="6">
        <f t="shared" si="16"/>
        <v>50345</v>
      </c>
      <c r="FP2" s="6">
        <f t="shared" si="16"/>
        <v>50375</v>
      </c>
    </row>
    <row r="3" spans="1:172" ht="20.100000000000001" customHeight="1" x14ac:dyDescent="0.25">
      <c r="C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row>
    <row r="4" spans="1:172" ht="20.100000000000001" customHeight="1" x14ac:dyDescent="0.25">
      <c r="B4" s="11" t="s">
        <v>64</v>
      </c>
      <c r="C4" s="12"/>
      <c r="D4" s="12">
        <f>SUM(Q4:EF4)</f>
        <v>113053314.43979998</v>
      </c>
      <c r="E4" s="12"/>
      <c r="F4" s="12"/>
      <c r="G4" s="12"/>
      <c r="H4" s="12"/>
      <c r="I4" s="12"/>
      <c r="J4" s="12"/>
      <c r="K4" s="12"/>
      <c r="L4" s="12"/>
      <c r="M4" s="12"/>
      <c r="N4" s="12"/>
      <c r="O4" s="12"/>
      <c r="P4" s="12"/>
      <c r="Q4" s="12">
        <f t="shared" ref="Q4:BQ4" si="17">Q12*Q13</f>
        <v>0</v>
      </c>
      <c r="R4" s="12">
        <f t="shared" si="17"/>
        <v>261121.80599999998</v>
      </c>
      <c r="S4" s="12">
        <f t="shared" si="17"/>
        <v>292762.7145</v>
      </c>
      <c r="T4" s="12">
        <f t="shared" si="17"/>
        <v>311970.97349999996</v>
      </c>
      <c r="U4" s="12">
        <f t="shared" si="17"/>
        <v>297800.89425000001</v>
      </c>
      <c r="V4" s="12">
        <f t="shared" si="17"/>
        <v>621745.40655000007</v>
      </c>
      <c r="W4" s="12">
        <f t="shared" si="17"/>
        <v>668362.7169</v>
      </c>
      <c r="X4" s="12">
        <f t="shared" si="17"/>
        <v>681585.91605</v>
      </c>
      <c r="Y4" s="12">
        <f t="shared" si="17"/>
        <v>962667.36269999994</v>
      </c>
      <c r="Z4" s="12">
        <f t="shared" si="17"/>
        <v>1071287.61525</v>
      </c>
      <c r="AA4" s="12">
        <f t="shared" si="17"/>
        <v>934860.85334999999</v>
      </c>
      <c r="AB4" s="12">
        <f t="shared" si="17"/>
        <v>888758.54414999986</v>
      </c>
      <c r="AC4" s="12">
        <f t="shared" si="17"/>
        <v>817458.10739999998</v>
      </c>
      <c r="AD4" s="12">
        <f t="shared" si="17"/>
        <v>841392.48599999992</v>
      </c>
      <c r="AE4" s="12">
        <f t="shared" si="17"/>
        <v>943346.52449999994</v>
      </c>
      <c r="AF4" s="12">
        <f t="shared" si="17"/>
        <v>1005239.8035</v>
      </c>
      <c r="AG4" s="12">
        <f t="shared" si="17"/>
        <v>959580.65924999991</v>
      </c>
      <c r="AH4" s="12">
        <f t="shared" si="17"/>
        <v>948979.83104999992</v>
      </c>
      <c r="AI4" s="12">
        <f t="shared" si="17"/>
        <v>1020132.5678999999</v>
      </c>
      <c r="AJ4" s="12">
        <f t="shared" si="17"/>
        <v>1040315.3455499999</v>
      </c>
      <c r="AK4" s="12">
        <f t="shared" si="17"/>
        <v>962667.36269999994</v>
      </c>
      <c r="AL4" s="12">
        <f t="shared" si="17"/>
        <v>1071287.61525</v>
      </c>
      <c r="AM4" s="12">
        <f t="shared" si="17"/>
        <v>934860.85334999999</v>
      </c>
      <c r="AN4" s="12">
        <f t="shared" si="17"/>
        <v>888758.54414999986</v>
      </c>
      <c r="AO4" s="12">
        <f t="shared" si="17"/>
        <v>845646.31799999997</v>
      </c>
      <c r="AP4" s="12">
        <f t="shared" si="17"/>
        <v>870406.0199999999</v>
      </c>
      <c r="AQ4" s="12">
        <f t="shared" si="17"/>
        <v>975875.71499999985</v>
      </c>
      <c r="AR4" s="12">
        <f t="shared" si="17"/>
        <v>1039903.2450000001</v>
      </c>
      <c r="AS4" s="12">
        <f t="shared" si="17"/>
        <v>992669.64749999996</v>
      </c>
      <c r="AT4" s="12">
        <f t="shared" si="17"/>
        <v>981703.27349999989</v>
      </c>
      <c r="AU4" s="12">
        <f t="shared" si="17"/>
        <v>1055309.5530000001</v>
      </c>
      <c r="AV4" s="12">
        <f t="shared" si="17"/>
        <v>1076188.2885</v>
      </c>
      <c r="AW4" s="12">
        <f t="shared" si="17"/>
        <v>995862.78899999999</v>
      </c>
      <c r="AX4" s="12">
        <f t="shared" si="17"/>
        <v>1108228.5674999999</v>
      </c>
      <c r="AY4" s="12">
        <f t="shared" si="17"/>
        <v>967097.43450000009</v>
      </c>
      <c r="AZ4" s="12">
        <f t="shared" si="17"/>
        <v>919405.39049999998</v>
      </c>
      <c r="BA4" s="12">
        <f t="shared" si="17"/>
        <v>845646.31799999997</v>
      </c>
      <c r="BB4" s="12">
        <f t="shared" si="17"/>
        <v>870406.0199999999</v>
      </c>
      <c r="BC4" s="12">
        <f t="shared" si="17"/>
        <v>975875.71499999985</v>
      </c>
      <c r="BD4" s="12">
        <f t="shared" si="17"/>
        <v>1039903.2450000001</v>
      </c>
      <c r="BE4" s="12">
        <f t="shared" si="17"/>
        <v>992669.64749999996</v>
      </c>
      <c r="BF4" s="12">
        <f t="shared" si="17"/>
        <v>981703.27349999989</v>
      </c>
      <c r="BG4" s="12">
        <f t="shared" si="17"/>
        <v>1055309.5530000001</v>
      </c>
      <c r="BH4" s="12">
        <f t="shared" si="17"/>
        <v>1076188.2885</v>
      </c>
      <c r="BI4" s="12">
        <f t="shared" si="17"/>
        <v>995862.78899999999</v>
      </c>
      <c r="BJ4" s="12">
        <f t="shared" si="17"/>
        <v>1108228.5674999999</v>
      </c>
      <c r="BK4" s="12">
        <f t="shared" si="17"/>
        <v>967097.43450000009</v>
      </c>
      <c r="BL4" s="12">
        <f t="shared" si="17"/>
        <v>919405.39049999998</v>
      </c>
      <c r="BM4" s="12">
        <f t="shared" si="17"/>
        <v>845646.31799999997</v>
      </c>
      <c r="BN4" s="12">
        <f t="shared" si="17"/>
        <v>870406.0199999999</v>
      </c>
      <c r="BO4" s="12">
        <f t="shared" si="17"/>
        <v>975875.71499999985</v>
      </c>
      <c r="BP4" s="12">
        <f t="shared" si="17"/>
        <v>1039903.2450000001</v>
      </c>
      <c r="BQ4" s="12">
        <f t="shared" si="17"/>
        <v>992669.64749999996</v>
      </c>
      <c r="BR4" s="12">
        <f t="shared" ref="BR4:EC4" si="18">BR12*BR13</f>
        <v>981703.27349999989</v>
      </c>
      <c r="BS4" s="12">
        <f t="shared" si="18"/>
        <v>1055309.5530000001</v>
      </c>
      <c r="BT4" s="12">
        <f t="shared" si="18"/>
        <v>1076188.2885</v>
      </c>
      <c r="BU4" s="12">
        <f t="shared" si="18"/>
        <v>995862.78899999999</v>
      </c>
      <c r="BV4" s="12">
        <f t="shared" si="18"/>
        <v>1108228.5674999999</v>
      </c>
      <c r="BW4" s="12">
        <f t="shared" si="18"/>
        <v>967097.43450000009</v>
      </c>
      <c r="BX4" s="12">
        <f t="shared" si="18"/>
        <v>919405.39049999998</v>
      </c>
      <c r="BY4" s="12">
        <f t="shared" si="18"/>
        <v>845646.31799999997</v>
      </c>
      <c r="BZ4" s="12">
        <f t="shared" si="18"/>
        <v>870406.0199999999</v>
      </c>
      <c r="CA4" s="12">
        <f t="shared" si="18"/>
        <v>975875.71499999985</v>
      </c>
      <c r="CB4" s="12">
        <f t="shared" si="18"/>
        <v>1039903.2450000001</v>
      </c>
      <c r="CC4" s="12">
        <f t="shared" si="18"/>
        <v>992669.64749999996</v>
      </c>
      <c r="CD4" s="12">
        <f t="shared" si="18"/>
        <v>981703.27349999989</v>
      </c>
      <c r="CE4" s="12">
        <f t="shared" si="18"/>
        <v>1055309.5530000001</v>
      </c>
      <c r="CF4" s="12">
        <f t="shared" si="18"/>
        <v>1076188.2885</v>
      </c>
      <c r="CG4" s="12">
        <f t="shared" si="18"/>
        <v>995862.78899999999</v>
      </c>
      <c r="CH4" s="12">
        <f t="shared" si="18"/>
        <v>1108228.5674999999</v>
      </c>
      <c r="CI4" s="12">
        <f t="shared" si="18"/>
        <v>967097.43450000009</v>
      </c>
      <c r="CJ4" s="12">
        <f t="shared" si="18"/>
        <v>919405.39049999998</v>
      </c>
      <c r="CK4" s="12">
        <f t="shared" si="18"/>
        <v>845646.31799999997</v>
      </c>
      <c r="CL4" s="12">
        <f t="shared" si="18"/>
        <v>870406.0199999999</v>
      </c>
      <c r="CM4" s="12">
        <f t="shared" si="18"/>
        <v>975875.71499999985</v>
      </c>
      <c r="CN4" s="12">
        <f t="shared" si="18"/>
        <v>1039903.2450000001</v>
      </c>
      <c r="CO4" s="12">
        <f t="shared" si="18"/>
        <v>992669.64749999996</v>
      </c>
      <c r="CP4" s="12">
        <f t="shared" si="18"/>
        <v>981703.27349999989</v>
      </c>
      <c r="CQ4" s="12">
        <f t="shared" si="18"/>
        <v>1055309.5530000001</v>
      </c>
      <c r="CR4" s="12">
        <f t="shared" si="18"/>
        <v>1076188.2885</v>
      </c>
      <c r="CS4" s="12">
        <f t="shared" si="18"/>
        <v>995862.78899999999</v>
      </c>
      <c r="CT4" s="12">
        <f t="shared" si="18"/>
        <v>1108228.5674999999</v>
      </c>
      <c r="CU4" s="12">
        <f t="shared" si="18"/>
        <v>967097.43450000009</v>
      </c>
      <c r="CV4" s="12">
        <f t="shared" si="18"/>
        <v>919405.39049999998</v>
      </c>
      <c r="CW4" s="12">
        <f t="shared" si="18"/>
        <v>845646.31799999997</v>
      </c>
      <c r="CX4" s="12">
        <f t="shared" si="18"/>
        <v>870406.0199999999</v>
      </c>
      <c r="CY4" s="12">
        <f t="shared" si="18"/>
        <v>975875.71499999985</v>
      </c>
      <c r="CZ4" s="12">
        <f t="shared" si="18"/>
        <v>1039903.2450000001</v>
      </c>
      <c r="DA4" s="12">
        <f t="shared" si="18"/>
        <v>992669.64749999996</v>
      </c>
      <c r="DB4" s="12">
        <f t="shared" si="18"/>
        <v>981703.27349999989</v>
      </c>
      <c r="DC4" s="12">
        <f t="shared" si="18"/>
        <v>1055309.5530000001</v>
      </c>
      <c r="DD4" s="12">
        <f t="shared" si="18"/>
        <v>1076188.2885</v>
      </c>
      <c r="DE4" s="12">
        <f t="shared" si="18"/>
        <v>995862.78899999999</v>
      </c>
      <c r="DF4" s="12">
        <f t="shared" si="18"/>
        <v>1108228.5674999999</v>
      </c>
      <c r="DG4" s="12">
        <f t="shared" si="18"/>
        <v>967097.43450000009</v>
      </c>
      <c r="DH4" s="12">
        <f t="shared" si="18"/>
        <v>919405.39049999998</v>
      </c>
      <c r="DI4" s="12">
        <f t="shared" si="18"/>
        <v>845646.31799999997</v>
      </c>
      <c r="DJ4" s="12">
        <f t="shared" si="18"/>
        <v>870406.0199999999</v>
      </c>
      <c r="DK4" s="12">
        <f t="shared" si="18"/>
        <v>975875.71499999985</v>
      </c>
      <c r="DL4" s="12">
        <f t="shared" si="18"/>
        <v>1039903.2450000001</v>
      </c>
      <c r="DM4" s="12">
        <f t="shared" si="18"/>
        <v>992669.64749999996</v>
      </c>
      <c r="DN4" s="12">
        <f t="shared" si="18"/>
        <v>981703.27349999989</v>
      </c>
      <c r="DO4" s="12">
        <f t="shared" si="18"/>
        <v>1055309.5530000001</v>
      </c>
      <c r="DP4" s="12">
        <f t="shared" si="18"/>
        <v>1076188.2885</v>
      </c>
      <c r="DQ4" s="12">
        <f t="shared" si="18"/>
        <v>995862.78899999999</v>
      </c>
      <c r="DR4" s="12">
        <f t="shared" si="18"/>
        <v>1108228.5674999999</v>
      </c>
      <c r="DS4" s="12">
        <f t="shared" si="18"/>
        <v>967097.43450000009</v>
      </c>
      <c r="DT4" s="12">
        <f t="shared" si="18"/>
        <v>919405.39049999998</v>
      </c>
      <c r="DU4" s="12">
        <f t="shared" si="18"/>
        <v>845646.31799999997</v>
      </c>
      <c r="DV4" s="12">
        <f t="shared" si="18"/>
        <v>870406.0199999999</v>
      </c>
      <c r="DW4" s="12">
        <f t="shared" si="18"/>
        <v>975875.71499999985</v>
      </c>
      <c r="DX4" s="12">
        <f t="shared" si="18"/>
        <v>1039903.2450000001</v>
      </c>
      <c r="DY4" s="12">
        <f t="shared" si="18"/>
        <v>992669.64749999996</v>
      </c>
      <c r="DZ4" s="12">
        <f t="shared" si="18"/>
        <v>981703.27349999989</v>
      </c>
      <c r="EA4" s="12">
        <f t="shared" si="18"/>
        <v>1055309.5530000001</v>
      </c>
      <c r="EB4" s="12">
        <f t="shared" si="18"/>
        <v>1076188.2885</v>
      </c>
      <c r="EC4" s="12">
        <f t="shared" si="18"/>
        <v>995862.78899999999</v>
      </c>
      <c r="ED4" s="12">
        <f t="shared" ref="ED4:EF4" si="19">ED12*ED13</f>
        <v>1108228.5674999999</v>
      </c>
      <c r="EE4" s="12">
        <f t="shared" si="19"/>
        <v>967097.43450000009</v>
      </c>
      <c r="EF4" s="12">
        <f t="shared" si="19"/>
        <v>919405.39049999998</v>
      </c>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row>
    <row r="5" spans="1:172" ht="20.100000000000001" customHeight="1" x14ac:dyDescent="0.25">
      <c r="C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row>
    <row r="6" spans="1:172" ht="20.100000000000001" customHeight="1" outlineLevel="1" x14ac:dyDescent="0.25">
      <c r="A6" s="156" t="s">
        <v>87</v>
      </c>
      <c r="B6" s="92" t="s">
        <v>95</v>
      </c>
      <c r="C6" s="93"/>
      <c r="D6" s="91"/>
      <c r="E6" s="137">
        <v>3132023.4</v>
      </c>
      <c r="F6" s="137">
        <v>3223726</v>
      </c>
      <c r="G6" s="137">
        <v>3614354.5</v>
      </c>
      <c r="H6" s="137">
        <v>3851493.5</v>
      </c>
      <c r="I6" s="137">
        <v>3676554.25</v>
      </c>
      <c r="J6" s="137">
        <v>3635938.05</v>
      </c>
      <c r="K6" s="137">
        <v>3908553.9</v>
      </c>
      <c r="L6" s="137">
        <v>3985882.55</v>
      </c>
      <c r="M6" s="137">
        <v>3688380.7</v>
      </c>
      <c r="N6" s="137">
        <v>4104550.25</v>
      </c>
      <c r="O6" s="137">
        <v>3581842.35</v>
      </c>
      <c r="P6" s="137">
        <v>3405205.15</v>
      </c>
      <c r="Q6" s="101">
        <f>E6</f>
        <v>3132023.4</v>
      </c>
      <c r="R6" s="101">
        <f t="shared" ref="R6:CC6" si="20">F6</f>
        <v>3223726</v>
      </c>
      <c r="S6" s="101">
        <f t="shared" si="20"/>
        <v>3614354.5</v>
      </c>
      <c r="T6" s="101">
        <f t="shared" si="20"/>
        <v>3851493.5</v>
      </c>
      <c r="U6" s="101">
        <f t="shared" si="20"/>
        <v>3676554.25</v>
      </c>
      <c r="V6" s="101">
        <f t="shared" si="20"/>
        <v>3635938.05</v>
      </c>
      <c r="W6" s="101">
        <f t="shared" si="20"/>
        <v>3908553.9</v>
      </c>
      <c r="X6" s="101">
        <f t="shared" si="20"/>
        <v>3985882.55</v>
      </c>
      <c r="Y6" s="101">
        <f t="shared" si="20"/>
        <v>3688380.7</v>
      </c>
      <c r="Z6" s="101">
        <f t="shared" si="20"/>
        <v>4104550.25</v>
      </c>
      <c r="AA6" s="101">
        <f t="shared" si="20"/>
        <v>3581842.35</v>
      </c>
      <c r="AB6" s="101">
        <f t="shared" si="20"/>
        <v>3405205.15</v>
      </c>
      <c r="AC6" s="101">
        <f t="shared" si="20"/>
        <v>3132023.4</v>
      </c>
      <c r="AD6" s="101">
        <f t="shared" si="20"/>
        <v>3223726</v>
      </c>
      <c r="AE6" s="101">
        <f t="shared" si="20"/>
        <v>3614354.5</v>
      </c>
      <c r="AF6" s="101">
        <f t="shared" si="20"/>
        <v>3851493.5</v>
      </c>
      <c r="AG6" s="101">
        <f t="shared" si="20"/>
        <v>3676554.25</v>
      </c>
      <c r="AH6" s="101">
        <f t="shared" si="20"/>
        <v>3635938.05</v>
      </c>
      <c r="AI6" s="101">
        <f t="shared" si="20"/>
        <v>3908553.9</v>
      </c>
      <c r="AJ6" s="101">
        <f t="shared" si="20"/>
        <v>3985882.55</v>
      </c>
      <c r="AK6" s="101">
        <f t="shared" si="20"/>
        <v>3688380.7</v>
      </c>
      <c r="AL6" s="101">
        <f t="shared" si="20"/>
        <v>4104550.25</v>
      </c>
      <c r="AM6" s="101">
        <f t="shared" si="20"/>
        <v>3581842.35</v>
      </c>
      <c r="AN6" s="101">
        <f t="shared" si="20"/>
        <v>3405205.15</v>
      </c>
      <c r="AO6" s="101">
        <f t="shared" si="20"/>
        <v>3132023.4</v>
      </c>
      <c r="AP6" s="101">
        <f t="shared" si="20"/>
        <v>3223726</v>
      </c>
      <c r="AQ6" s="101">
        <f t="shared" si="20"/>
        <v>3614354.5</v>
      </c>
      <c r="AR6" s="101">
        <f t="shared" si="20"/>
        <v>3851493.5</v>
      </c>
      <c r="AS6" s="101">
        <f t="shared" si="20"/>
        <v>3676554.25</v>
      </c>
      <c r="AT6" s="101">
        <f t="shared" si="20"/>
        <v>3635938.05</v>
      </c>
      <c r="AU6" s="101">
        <f t="shared" si="20"/>
        <v>3908553.9</v>
      </c>
      <c r="AV6" s="101">
        <f t="shared" si="20"/>
        <v>3985882.55</v>
      </c>
      <c r="AW6" s="101">
        <f t="shared" si="20"/>
        <v>3688380.7</v>
      </c>
      <c r="AX6" s="101">
        <f t="shared" si="20"/>
        <v>4104550.25</v>
      </c>
      <c r="AY6" s="101">
        <f t="shared" si="20"/>
        <v>3581842.35</v>
      </c>
      <c r="AZ6" s="101">
        <f t="shared" si="20"/>
        <v>3405205.15</v>
      </c>
      <c r="BA6" s="101">
        <f t="shared" si="20"/>
        <v>3132023.4</v>
      </c>
      <c r="BB6" s="101">
        <f t="shared" si="20"/>
        <v>3223726</v>
      </c>
      <c r="BC6" s="101">
        <f t="shared" si="20"/>
        <v>3614354.5</v>
      </c>
      <c r="BD6" s="101">
        <f t="shared" si="20"/>
        <v>3851493.5</v>
      </c>
      <c r="BE6" s="101">
        <f t="shared" si="20"/>
        <v>3676554.25</v>
      </c>
      <c r="BF6" s="101">
        <f t="shared" si="20"/>
        <v>3635938.05</v>
      </c>
      <c r="BG6" s="101">
        <f t="shared" si="20"/>
        <v>3908553.9</v>
      </c>
      <c r="BH6" s="101">
        <f t="shared" si="20"/>
        <v>3985882.55</v>
      </c>
      <c r="BI6" s="101">
        <f t="shared" si="20"/>
        <v>3688380.7</v>
      </c>
      <c r="BJ6" s="101">
        <f t="shared" si="20"/>
        <v>4104550.25</v>
      </c>
      <c r="BK6" s="101">
        <f t="shared" si="20"/>
        <v>3581842.35</v>
      </c>
      <c r="BL6" s="101">
        <f t="shared" si="20"/>
        <v>3405205.15</v>
      </c>
      <c r="BM6" s="101">
        <f t="shared" si="20"/>
        <v>3132023.4</v>
      </c>
      <c r="BN6" s="101">
        <f t="shared" si="20"/>
        <v>3223726</v>
      </c>
      <c r="BO6" s="101">
        <f t="shared" si="20"/>
        <v>3614354.5</v>
      </c>
      <c r="BP6" s="101">
        <f t="shared" si="20"/>
        <v>3851493.5</v>
      </c>
      <c r="BQ6" s="101">
        <f t="shared" si="20"/>
        <v>3676554.25</v>
      </c>
      <c r="BR6" s="101">
        <f t="shared" si="20"/>
        <v>3635938.05</v>
      </c>
      <c r="BS6" s="101">
        <f t="shared" si="20"/>
        <v>3908553.9</v>
      </c>
      <c r="BT6" s="101">
        <f t="shared" si="20"/>
        <v>3985882.55</v>
      </c>
      <c r="BU6" s="101">
        <f t="shared" si="20"/>
        <v>3688380.7</v>
      </c>
      <c r="BV6" s="101">
        <f t="shared" si="20"/>
        <v>4104550.25</v>
      </c>
      <c r="BW6" s="101">
        <f t="shared" si="20"/>
        <v>3581842.35</v>
      </c>
      <c r="BX6" s="101">
        <f t="shared" si="20"/>
        <v>3405205.15</v>
      </c>
      <c r="BY6" s="101">
        <f t="shared" si="20"/>
        <v>3132023.4</v>
      </c>
      <c r="BZ6" s="101">
        <f t="shared" si="20"/>
        <v>3223726</v>
      </c>
      <c r="CA6" s="101">
        <f t="shared" si="20"/>
        <v>3614354.5</v>
      </c>
      <c r="CB6" s="101">
        <f t="shared" si="20"/>
        <v>3851493.5</v>
      </c>
      <c r="CC6" s="101">
        <f t="shared" si="20"/>
        <v>3676554.25</v>
      </c>
      <c r="CD6" s="101">
        <f t="shared" ref="CD6:EF6" si="21">BR6</f>
        <v>3635938.05</v>
      </c>
      <c r="CE6" s="101">
        <f t="shared" si="21"/>
        <v>3908553.9</v>
      </c>
      <c r="CF6" s="101">
        <f t="shared" si="21"/>
        <v>3985882.55</v>
      </c>
      <c r="CG6" s="101">
        <f t="shared" si="21"/>
        <v>3688380.7</v>
      </c>
      <c r="CH6" s="101">
        <f t="shared" si="21"/>
        <v>4104550.25</v>
      </c>
      <c r="CI6" s="101">
        <f t="shared" si="21"/>
        <v>3581842.35</v>
      </c>
      <c r="CJ6" s="101">
        <f t="shared" si="21"/>
        <v>3405205.15</v>
      </c>
      <c r="CK6" s="101">
        <f t="shared" si="21"/>
        <v>3132023.4</v>
      </c>
      <c r="CL6" s="101">
        <f t="shared" si="21"/>
        <v>3223726</v>
      </c>
      <c r="CM6" s="101">
        <f t="shared" si="21"/>
        <v>3614354.5</v>
      </c>
      <c r="CN6" s="101">
        <f t="shared" si="21"/>
        <v>3851493.5</v>
      </c>
      <c r="CO6" s="101">
        <f t="shared" si="21"/>
        <v>3676554.25</v>
      </c>
      <c r="CP6" s="101">
        <f t="shared" si="21"/>
        <v>3635938.05</v>
      </c>
      <c r="CQ6" s="101">
        <f t="shared" si="21"/>
        <v>3908553.9</v>
      </c>
      <c r="CR6" s="101">
        <f t="shared" si="21"/>
        <v>3985882.55</v>
      </c>
      <c r="CS6" s="101">
        <f t="shared" si="21"/>
        <v>3688380.7</v>
      </c>
      <c r="CT6" s="101">
        <f t="shared" si="21"/>
        <v>4104550.25</v>
      </c>
      <c r="CU6" s="101">
        <f t="shared" si="21"/>
        <v>3581842.35</v>
      </c>
      <c r="CV6" s="101">
        <f t="shared" si="21"/>
        <v>3405205.15</v>
      </c>
      <c r="CW6" s="101">
        <f t="shared" si="21"/>
        <v>3132023.4</v>
      </c>
      <c r="CX6" s="101">
        <f t="shared" si="21"/>
        <v>3223726</v>
      </c>
      <c r="CY6" s="101">
        <f t="shared" si="21"/>
        <v>3614354.5</v>
      </c>
      <c r="CZ6" s="101">
        <f t="shared" si="21"/>
        <v>3851493.5</v>
      </c>
      <c r="DA6" s="101">
        <f t="shared" si="21"/>
        <v>3676554.25</v>
      </c>
      <c r="DB6" s="101">
        <f t="shared" si="21"/>
        <v>3635938.05</v>
      </c>
      <c r="DC6" s="101">
        <f t="shared" si="21"/>
        <v>3908553.9</v>
      </c>
      <c r="DD6" s="101">
        <f t="shared" si="21"/>
        <v>3985882.55</v>
      </c>
      <c r="DE6" s="101">
        <f t="shared" si="21"/>
        <v>3688380.7</v>
      </c>
      <c r="DF6" s="101">
        <f t="shared" si="21"/>
        <v>4104550.25</v>
      </c>
      <c r="DG6" s="101">
        <f t="shared" si="21"/>
        <v>3581842.35</v>
      </c>
      <c r="DH6" s="101">
        <f t="shared" si="21"/>
        <v>3405205.15</v>
      </c>
      <c r="DI6" s="101">
        <f t="shared" si="21"/>
        <v>3132023.4</v>
      </c>
      <c r="DJ6" s="101">
        <f t="shared" si="21"/>
        <v>3223726</v>
      </c>
      <c r="DK6" s="101">
        <f t="shared" si="21"/>
        <v>3614354.5</v>
      </c>
      <c r="DL6" s="101">
        <f t="shared" si="21"/>
        <v>3851493.5</v>
      </c>
      <c r="DM6" s="101">
        <f t="shared" si="21"/>
        <v>3676554.25</v>
      </c>
      <c r="DN6" s="101">
        <f t="shared" si="21"/>
        <v>3635938.05</v>
      </c>
      <c r="DO6" s="101">
        <f t="shared" si="21"/>
        <v>3908553.9</v>
      </c>
      <c r="DP6" s="101">
        <f t="shared" si="21"/>
        <v>3985882.55</v>
      </c>
      <c r="DQ6" s="101">
        <f t="shared" si="21"/>
        <v>3688380.7</v>
      </c>
      <c r="DR6" s="101">
        <f t="shared" si="21"/>
        <v>4104550.25</v>
      </c>
      <c r="DS6" s="101">
        <f t="shared" si="21"/>
        <v>3581842.35</v>
      </c>
      <c r="DT6" s="101">
        <f t="shared" si="21"/>
        <v>3405205.15</v>
      </c>
      <c r="DU6" s="101">
        <f t="shared" si="21"/>
        <v>3132023.4</v>
      </c>
      <c r="DV6" s="101">
        <f t="shared" si="21"/>
        <v>3223726</v>
      </c>
      <c r="DW6" s="101">
        <f t="shared" si="21"/>
        <v>3614354.5</v>
      </c>
      <c r="DX6" s="101">
        <f t="shared" si="21"/>
        <v>3851493.5</v>
      </c>
      <c r="DY6" s="101">
        <f t="shared" si="21"/>
        <v>3676554.25</v>
      </c>
      <c r="DZ6" s="101">
        <f t="shared" si="21"/>
        <v>3635938.05</v>
      </c>
      <c r="EA6" s="101">
        <f t="shared" si="21"/>
        <v>3908553.9</v>
      </c>
      <c r="EB6" s="101">
        <f t="shared" si="21"/>
        <v>3985882.55</v>
      </c>
      <c r="EC6" s="101">
        <f t="shared" si="21"/>
        <v>3688380.7</v>
      </c>
      <c r="ED6" s="101">
        <f t="shared" si="21"/>
        <v>4104550.25</v>
      </c>
      <c r="EE6" s="101">
        <f t="shared" si="21"/>
        <v>3581842.35</v>
      </c>
      <c r="EF6" s="101">
        <f t="shared" si="21"/>
        <v>3405205.15</v>
      </c>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row>
    <row r="7" spans="1:172" ht="20.100000000000001" customHeight="1" outlineLevel="1" x14ac:dyDescent="0.25">
      <c r="A7" s="156"/>
      <c r="B7" s="92" t="s">
        <v>96</v>
      </c>
      <c r="C7" s="93"/>
      <c r="D7" s="91"/>
      <c r="E7" s="137"/>
      <c r="F7" s="137"/>
      <c r="G7" s="137"/>
      <c r="H7" s="137"/>
      <c r="I7" s="137"/>
      <c r="J7" s="137"/>
      <c r="K7" s="137"/>
      <c r="L7" s="137"/>
      <c r="M7" s="137"/>
      <c r="N7" s="137"/>
      <c r="O7" s="137"/>
      <c r="P7" s="137"/>
      <c r="Q7" s="101">
        <v>3</v>
      </c>
      <c r="R7" s="101">
        <v>3</v>
      </c>
      <c r="S7" s="101">
        <v>3</v>
      </c>
      <c r="T7" s="101">
        <v>3</v>
      </c>
      <c r="U7" s="101">
        <v>3</v>
      </c>
      <c r="V7" s="101">
        <v>3</v>
      </c>
      <c r="W7" s="101">
        <v>3</v>
      </c>
      <c r="X7" s="101">
        <v>3</v>
      </c>
      <c r="Y7" s="101">
        <v>3</v>
      </c>
      <c r="Z7" s="101">
        <v>3</v>
      </c>
      <c r="AA7" s="101">
        <v>3</v>
      </c>
      <c r="AB7" s="101">
        <v>3</v>
      </c>
      <c r="AC7" s="101">
        <v>3</v>
      </c>
      <c r="AD7" s="101">
        <v>3</v>
      </c>
      <c r="AE7" s="101">
        <v>3</v>
      </c>
      <c r="AF7" s="101">
        <v>3</v>
      </c>
      <c r="AG7" s="101">
        <v>3</v>
      </c>
      <c r="AH7" s="101">
        <v>3</v>
      </c>
      <c r="AI7" s="101">
        <v>3</v>
      </c>
      <c r="AJ7" s="101">
        <v>3</v>
      </c>
      <c r="AK7" s="101">
        <v>3</v>
      </c>
      <c r="AL7" s="101">
        <v>3</v>
      </c>
      <c r="AM7" s="101">
        <v>3</v>
      </c>
      <c r="AN7" s="101">
        <v>3</v>
      </c>
      <c r="AO7" s="101">
        <v>3</v>
      </c>
      <c r="AP7" s="101">
        <v>3</v>
      </c>
      <c r="AQ7" s="101">
        <v>3</v>
      </c>
      <c r="AR7" s="101">
        <v>3</v>
      </c>
      <c r="AS7" s="101">
        <v>3</v>
      </c>
      <c r="AT7" s="101">
        <v>3</v>
      </c>
      <c r="AU7" s="101">
        <v>3</v>
      </c>
      <c r="AV7" s="101">
        <v>3</v>
      </c>
      <c r="AW7" s="101">
        <v>3</v>
      </c>
      <c r="AX7" s="101">
        <v>3</v>
      </c>
      <c r="AY7" s="101">
        <v>3</v>
      </c>
      <c r="AZ7" s="101">
        <v>3</v>
      </c>
      <c r="BA7" s="101">
        <v>3</v>
      </c>
      <c r="BB7" s="101">
        <v>3</v>
      </c>
      <c r="BC7" s="101">
        <v>3</v>
      </c>
      <c r="BD7" s="101">
        <v>3</v>
      </c>
      <c r="BE7" s="101">
        <v>3</v>
      </c>
      <c r="BF7" s="101">
        <v>3</v>
      </c>
      <c r="BG7" s="101">
        <v>3</v>
      </c>
      <c r="BH7" s="101">
        <v>3</v>
      </c>
      <c r="BI7" s="101">
        <v>3</v>
      </c>
      <c r="BJ7" s="101">
        <v>3</v>
      </c>
      <c r="BK7" s="101">
        <v>3</v>
      </c>
      <c r="BL7" s="101">
        <v>3</v>
      </c>
      <c r="BM7" s="101">
        <v>3</v>
      </c>
      <c r="BN7" s="101">
        <v>3</v>
      </c>
      <c r="BO7" s="101">
        <v>3</v>
      </c>
      <c r="BP7" s="101">
        <v>3</v>
      </c>
      <c r="BQ7" s="101">
        <v>3</v>
      </c>
      <c r="BR7" s="101">
        <v>3</v>
      </c>
      <c r="BS7" s="101">
        <v>3</v>
      </c>
      <c r="BT7" s="101">
        <v>3</v>
      </c>
      <c r="BU7" s="101">
        <v>3</v>
      </c>
      <c r="BV7" s="101">
        <v>3</v>
      </c>
      <c r="BW7" s="101">
        <v>3</v>
      </c>
      <c r="BX7" s="101">
        <v>3</v>
      </c>
      <c r="BY7" s="101">
        <v>3</v>
      </c>
      <c r="BZ7" s="101">
        <v>3</v>
      </c>
      <c r="CA7" s="101">
        <v>3</v>
      </c>
      <c r="CB7" s="101">
        <v>3</v>
      </c>
      <c r="CC7" s="101">
        <v>3</v>
      </c>
      <c r="CD7" s="101">
        <v>3</v>
      </c>
      <c r="CE7" s="101">
        <v>3</v>
      </c>
      <c r="CF7" s="101">
        <v>3</v>
      </c>
      <c r="CG7" s="101">
        <v>3</v>
      </c>
      <c r="CH7" s="101">
        <v>3</v>
      </c>
      <c r="CI7" s="101">
        <v>3</v>
      </c>
      <c r="CJ7" s="101">
        <v>3</v>
      </c>
      <c r="CK7" s="101">
        <v>3</v>
      </c>
      <c r="CL7" s="101">
        <v>3</v>
      </c>
      <c r="CM7" s="101">
        <v>3</v>
      </c>
      <c r="CN7" s="101">
        <v>3</v>
      </c>
      <c r="CO7" s="101">
        <v>3</v>
      </c>
      <c r="CP7" s="101">
        <v>3</v>
      </c>
      <c r="CQ7" s="101">
        <v>3</v>
      </c>
      <c r="CR7" s="101">
        <v>3</v>
      </c>
      <c r="CS7" s="101">
        <v>3</v>
      </c>
      <c r="CT7" s="101">
        <v>3</v>
      </c>
      <c r="CU7" s="101">
        <v>3</v>
      </c>
      <c r="CV7" s="101">
        <v>3</v>
      </c>
      <c r="CW7" s="101">
        <v>3</v>
      </c>
      <c r="CX7" s="101">
        <v>3</v>
      </c>
      <c r="CY7" s="101">
        <v>3</v>
      </c>
      <c r="CZ7" s="101">
        <v>3</v>
      </c>
      <c r="DA7" s="101">
        <v>3</v>
      </c>
      <c r="DB7" s="101">
        <v>3</v>
      </c>
      <c r="DC7" s="101">
        <v>3</v>
      </c>
      <c r="DD7" s="101">
        <v>3</v>
      </c>
      <c r="DE7" s="101">
        <v>3</v>
      </c>
      <c r="DF7" s="101">
        <v>3</v>
      </c>
      <c r="DG7" s="101">
        <v>3</v>
      </c>
      <c r="DH7" s="101">
        <v>3</v>
      </c>
      <c r="DI7" s="101">
        <v>3</v>
      </c>
      <c r="DJ7" s="101">
        <v>3</v>
      </c>
      <c r="DK7" s="101">
        <v>3</v>
      </c>
      <c r="DL7" s="101">
        <v>3</v>
      </c>
      <c r="DM7" s="101">
        <v>3</v>
      </c>
      <c r="DN7" s="101">
        <v>3</v>
      </c>
      <c r="DO7" s="101">
        <v>3</v>
      </c>
      <c r="DP7" s="101">
        <v>3</v>
      </c>
      <c r="DQ7" s="101">
        <v>3</v>
      </c>
      <c r="DR7" s="101">
        <v>3</v>
      </c>
      <c r="DS7" s="101">
        <v>3</v>
      </c>
      <c r="DT7" s="101">
        <v>3</v>
      </c>
      <c r="DU7" s="101">
        <v>3</v>
      </c>
      <c r="DV7" s="101">
        <v>3</v>
      </c>
      <c r="DW7" s="101">
        <v>3</v>
      </c>
      <c r="DX7" s="101">
        <v>3</v>
      </c>
      <c r="DY7" s="101">
        <v>3</v>
      </c>
      <c r="DZ7" s="101">
        <v>3</v>
      </c>
      <c r="EA7" s="101">
        <v>3</v>
      </c>
      <c r="EB7" s="101">
        <v>3</v>
      </c>
      <c r="EC7" s="101">
        <v>3</v>
      </c>
      <c r="ED7" s="101">
        <v>3</v>
      </c>
      <c r="EE7" s="101">
        <v>3</v>
      </c>
      <c r="EF7" s="101">
        <v>3</v>
      </c>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row>
    <row r="8" spans="1:172" ht="20.100000000000001" customHeight="1" outlineLevel="1" x14ac:dyDescent="0.25">
      <c r="A8" s="156"/>
      <c r="B8" s="92" t="s">
        <v>97</v>
      </c>
      <c r="C8" s="93"/>
      <c r="D8" s="94"/>
      <c r="E8" s="137"/>
      <c r="F8" s="137"/>
      <c r="G8" s="137"/>
      <c r="H8" s="137"/>
      <c r="I8" s="137"/>
      <c r="J8" s="137"/>
      <c r="K8" s="137"/>
      <c r="L8" s="137"/>
      <c r="M8" s="137"/>
      <c r="N8" s="137"/>
      <c r="O8" s="137"/>
      <c r="P8" s="137"/>
      <c r="Q8" s="101">
        <v>3</v>
      </c>
      <c r="R8" s="101">
        <v>3</v>
      </c>
      <c r="S8" s="101">
        <v>3</v>
      </c>
      <c r="T8" s="101">
        <v>3</v>
      </c>
      <c r="U8" s="101">
        <v>3</v>
      </c>
      <c r="V8" s="101">
        <v>3</v>
      </c>
      <c r="W8" s="101">
        <v>3</v>
      </c>
      <c r="X8" s="101">
        <v>3</v>
      </c>
      <c r="Y8" s="101">
        <v>3</v>
      </c>
      <c r="Z8" s="101">
        <v>3</v>
      </c>
      <c r="AA8" s="101">
        <v>3</v>
      </c>
      <c r="AB8" s="101">
        <v>3</v>
      </c>
      <c r="AC8" s="101">
        <v>3</v>
      </c>
      <c r="AD8" s="101">
        <v>3</v>
      </c>
      <c r="AE8" s="101">
        <v>3</v>
      </c>
      <c r="AF8" s="101">
        <v>3</v>
      </c>
      <c r="AG8" s="101">
        <v>3</v>
      </c>
      <c r="AH8" s="101">
        <v>3</v>
      </c>
      <c r="AI8" s="101">
        <v>3</v>
      </c>
      <c r="AJ8" s="101">
        <v>3</v>
      </c>
      <c r="AK8" s="101">
        <v>3</v>
      </c>
      <c r="AL8" s="101">
        <v>3</v>
      </c>
      <c r="AM8" s="101">
        <v>3</v>
      </c>
      <c r="AN8" s="101">
        <v>3</v>
      </c>
      <c r="AO8" s="101">
        <v>3</v>
      </c>
      <c r="AP8" s="101">
        <v>3</v>
      </c>
      <c r="AQ8" s="101">
        <v>3</v>
      </c>
      <c r="AR8" s="101">
        <v>3</v>
      </c>
      <c r="AS8" s="101">
        <v>3</v>
      </c>
      <c r="AT8" s="101">
        <v>3</v>
      </c>
      <c r="AU8" s="101">
        <v>3</v>
      </c>
      <c r="AV8" s="101">
        <v>3</v>
      </c>
      <c r="AW8" s="101">
        <v>3</v>
      </c>
      <c r="AX8" s="101">
        <v>3</v>
      </c>
      <c r="AY8" s="101">
        <v>3</v>
      </c>
      <c r="AZ8" s="101">
        <v>3</v>
      </c>
      <c r="BA8" s="101">
        <v>3</v>
      </c>
      <c r="BB8" s="101">
        <v>3</v>
      </c>
      <c r="BC8" s="101">
        <v>3</v>
      </c>
      <c r="BD8" s="101">
        <v>3</v>
      </c>
      <c r="BE8" s="101">
        <v>3</v>
      </c>
      <c r="BF8" s="101">
        <v>3</v>
      </c>
      <c r="BG8" s="101">
        <v>3</v>
      </c>
      <c r="BH8" s="101">
        <v>3</v>
      </c>
      <c r="BI8" s="101">
        <v>3</v>
      </c>
      <c r="BJ8" s="101">
        <v>3</v>
      </c>
      <c r="BK8" s="101">
        <v>3</v>
      </c>
      <c r="BL8" s="101">
        <v>3</v>
      </c>
      <c r="BM8" s="101">
        <v>3</v>
      </c>
      <c r="BN8" s="101">
        <v>3</v>
      </c>
      <c r="BO8" s="101">
        <v>3</v>
      </c>
      <c r="BP8" s="101">
        <v>3</v>
      </c>
      <c r="BQ8" s="101">
        <v>3</v>
      </c>
      <c r="BR8" s="101">
        <v>3</v>
      </c>
      <c r="BS8" s="101">
        <v>3</v>
      </c>
      <c r="BT8" s="101">
        <v>3</v>
      </c>
      <c r="BU8" s="101">
        <v>3</v>
      </c>
      <c r="BV8" s="101">
        <v>3</v>
      </c>
      <c r="BW8" s="101">
        <v>3</v>
      </c>
      <c r="BX8" s="101">
        <v>3</v>
      </c>
      <c r="BY8" s="101">
        <v>3</v>
      </c>
      <c r="BZ8" s="101">
        <v>3</v>
      </c>
      <c r="CA8" s="101">
        <v>3</v>
      </c>
      <c r="CB8" s="101">
        <v>3</v>
      </c>
      <c r="CC8" s="101">
        <v>3</v>
      </c>
      <c r="CD8" s="101">
        <v>3</v>
      </c>
      <c r="CE8" s="101">
        <v>3</v>
      </c>
      <c r="CF8" s="101">
        <v>3</v>
      </c>
      <c r="CG8" s="101">
        <v>3</v>
      </c>
      <c r="CH8" s="101">
        <v>3</v>
      </c>
      <c r="CI8" s="101">
        <v>3</v>
      </c>
      <c r="CJ8" s="101">
        <v>3</v>
      </c>
      <c r="CK8" s="101">
        <v>3</v>
      </c>
      <c r="CL8" s="101">
        <v>3</v>
      </c>
      <c r="CM8" s="101">
        <v>3</v>
      </c>
      <c r="CN8" s="101">
        <v>3</v>
      </c>
      <c r="CO8" s="101">
        <v>3</v>
      </c>
      <c r="CP8" s="101">
        <v>3</v>
      </c>
      <c r="CQ8" s="101">
        <v>3</v>
      </c>
      <c r="CR8" s="101">
        <v>3</v>
      </c>
      <c r="CS8" s="101">
        <v>3</v>
      </c>
      <c r="CT8" s="101">
        <v>3</v>
      </c>
      <c r="CU8" s="101">
        <v>3</v>
      </c>
      <c r="CV8" s="101">
        <v>3</v>
      </c>
      <c r="CW8" s="101">
        <v>3</v>
      </c>
      <c r="CX8" s="101">
        <v>3</v>
      </c>
      <c r="CY8" s="101">
        <v>3</v>
      </c>
      <c r="CZ8" s="101">
        <v>3</v>
      </c>
      <c r="DA8" s="101">
        <v>3</v>
      </c>
      <c r="DB8" s="101">
        <v>3</v>
      </c>
      <c r="DC8" s="101">
        <v>3</v>
      </c>
      <c r="DD8" s="101">
        <v>3</v>
      </c>
      <c r="DE8" s="101">
        <v>3</v>
      </c>
      <c r="DF8" s="101">
        <v>3</v>
      </c>
      <c r="DG8" s="101">
        <v>3</v>
      </c>
      <c r="DH8" s="101">
        <v>3</v>
      </c>
      <c r="DI8" s="101">
        <v>3</v>
      </c>
      <c r="DJ8" s="101">
        <v>3</v>
      </c>
      <c r="DK8" s="101">
        <v>3</v>
      </c>
      <c r="DL8" s="101">
        <v>3</v>
      </c>
      <c r="DM8" s="101">
        <v>3</v>
      </c>
      <c r="DN8" s="101">
        <v>3</v>
      </c>
      <c r="DO8" s="101">
        <v>3</v>
      </c>
      <c r="DP8" s="101">
        <v>3</v>
      </c>
      <c r="DQ8" s="101">
        <v>3</v>
      </c>
      <c r="DR8" s="101">
        <v>3</v>
      </c>
      <c r="DS8" s="101">
        <v>3</v>
      </c>
      <c r="DT8" s="101">
        <v>3</v>
      </c>
      <c r="DU8" s="101">
        <v>3</v>
      </c>
      <c r="DV8" s="101">
        <v>3</v>
      </c>
      <c r="DW8" s="101">
        <v>3</v>
      </c>
      <c r="DX8" s="101">
        <v>3</v>
      </c>
      <c r="DY8" s="101">
        <v>3</v>
      </c>
      <c r="DZ8" s="101">
        <v>3</v>
      </c>
      <c r="EA8" s="101">
        <v>3</v>
      </c>
      <c r="EB8" s="101">
        <v>3</v>
      </c>
      <c r="EC8" s="101">
        <v>3</v>
      </c>
      <c r="ED8" s="101">
        <v>3</v>
      </c>
      <c r="EE8" s="101">
        <v>3</v>
      </c>
      <c r="EF8" s="101">
        <v>3</v>
      </c>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row>
    <row r="9" spans="1:172" ht="20.100000000000001" customHeight="1" outlineLevel="1" x14ac:dyDescent="0.25">
      <c r="A9" s="156"/>
      <c r="B9" s="92" t="s">
        <v>98</v>
      </c>
      <c r="C9" s="95"/>
      <c r="D9" s="94"/>
      <c r="E9" s="138"/>
      <c r="F9" s="138"/>
      <c r="G9" s="138"/>
      <c r="H9" s="138"/>
      <c r="I9" s="138"/>
      <c r="J9" s="138"/>
      <c r="K9" s="138"/>
      <c r="L9" s="138"/>
      <c r="M9" s="138"/>
      <c r="N9" s="138"/>
      <c r="O9" s="138"/>
      <c r="P9" s="138"/>
      <c r="Q9" s="96">
        <f t="shared" ref="Q9:BQ9" si="22">Q8/Q7</f>
        <v>1</v>
      </c>
      <c r="R9" s="96">
        <f t="shared" si="22"/>
        <v>1</v>
      </c>
      <c r="S9" s="96">
        <f t="shared" si="22"/>
        <v>1</v>
      </c>
      <c r="T9" s="96">
        <f t="shared" si="22"/>
        <v>1</v>
      </c>
      <c r="U9" s="96">
        <f t="shared" si="22"/>
        <v>1</v>
      </c>
      <c r="V9" s="96">
        <f t="shared" si="22"/>
        <v>1</v>
      </c>
      <c r="W9" s="96">
        <f t="shared" si="22"/>
        <v>1</v>
      </c>
      <c r="X9" s="96">
        <f t="shared" si="22"/>
        <v>1</v>
      </c>
      <c r="Y9" s="96">
        <f t="shared" si="22"/>
        <v>1</v>
      </c>
      <c r="Z9" s="96">
        <f t="shared" si="22"/>
        <v>1</v>
      </c>
      <c r="AA9" s="96">
        <f t="shared" si="22"/>
        <v>1</v>
      </c>
      <c r="AB9" s="96">
        <f t="shared" si="22"/>
        <v>1</v>
      </c>
      <c r="AC9" s="96">
        <f t="shared" si="22"/>
        <v>1</v>
      </c>
      <c r="AD9" s="96">
        <f t="shared" si="22"/>
        <v>1</v>
      </c>
      <c r="AE9" s="96">
        <f t="shared" si="22"/>
        <v>1</v>
      </c>
      <c r="AF9" s="96">
        <f t="shared" si="22"/>
        <v>1</v>
      </c>
      <c r="AG9" s="96">
        <f t="shared" si="22"/>
        <v>1</v>
      </c>
      <c r="AH9" s="96">
        <f t="shared" si="22"/>
        <v>1</v>
      </c>
      <c r="AI9" s="96">
        <f t="shared" si="22"/>
        <v>1</v>
      </c>
      <c r="AJ9" s="96">
        <f t="shared" si="22"/>
        <v>1</v>
      </c>
      <c r="AK9" s="96">
        <f t="shared" si="22"/>
        <v>1</v>
      </c>
      <c r="AL9" s="96">
        <f t="shared" si="22"/>
        <v>1</v>
      </c>
      <c r="AM9" s="96">
        <f t="shared" si="22"/>
        <v>1</v>
      </c>
      <c r="AN9" s="96">
        <f t="shared" si="22"/>
        <v>1</v>
      </c>
      <c r="AO9" s="96">
        <f t="shared" si="22"/>
        <v>1</v>
      </c>
      <c r="AP9" s="96">
        <f t="shared" si="22"/>
        <v>1</v>
      </c>
      <c r="AQ9" s="96">
        <f t="shared" si="22"/>
        <v>1</v>
      </c>
      <c r="AR9" s="96">
        <f t="shared" si="22"/>
        <v>1</v>
      </c>
      <c r="AS9" s="96">
        <f t="shared" si="22"/>
        <v>1</v>
      </c>
      <c r="AT9" s="96">
        <f t="shared" si="22"/>
        <v>1</v>
      </c>
      <c r="AU9" s="96">
        <f t="shared" si="22"/>
        <v>1</v>
      </c>
      <c r="AV9" s="96">
        <f t="shared" si="22"/>
        <v>1</v>
      </c>
      <c r="AW9" s="96">
        <f t="shared" si="22"/>
        <v>1</v>
      </c>
      <c r="AX9" s="96">
        <f t="shared" si="22"/>
        <v>1</v>
      </c>
      <c r="AY9" s="96">
        <f t="shared" si="22"/>
        <v>1</v>
      </c>
      <c r="AZ9" s="96">
        <f t="shared" si="22"/>
        <v>1</v>
      </c>
      <c r="BA9" s="96">
        <f t="shared" si="22"/>
        <v>1</v>
      </c>
      <c r="BB9" s="96">
        <f t="shared" si="22"/>
        <v>1</v>
      </c>
      <c r="BC9" s="96">
        <f t="shared" si="22"/>
        <v>1</v>
      </c>
      <c r="BD9" s="96">
        <f t="shared" si="22"/>
        <v>1</v>
      </c>
      <c r="BE9" s="96">
        <f t="shared" si="22"/>
        <v>1</v>
      </c>
      <c r="BF9" s="96">
        <f t="shared" si="22"/>
        <v>1</v>
      </c>
      <c r="BG9" s="96">
        <f t="shared" si="22"/>
        <v>1</v>
      </c>
      <c r="BH9" s="96">
        <f t="shared" si="22"/>
        <v>1</v>
      </c>
      <c r="BI9" s="96">
        <f t="shared" si="22"/>
        <v>1</v>
      </c>
      <c r="BJ9" s="96">
        <f t="shared" si="22"/>
        <v>1</v>
      </c>
      <c r="BK9" s="96">
        <f t="shared" si="22"/>
        <v>1</v>
      </c>
      <c r="BL9" s="96">
        <f t="shared" si="22"/>
        <v>1</v>
      </c>
      <c r="BM9" s="96">
        <f t="shared" si="22"/>
        <v>1</v>
      </c>
      <c r="BN9" s="96">
        <f t="shared" si="22"/>
        <v>1</v>
      </c>
      <c r="BO9" s="96">
        <f t="shared" si="22"/>
        <v>1</v>
      </c>
      <c r="BP9" s="96">
        <f t="shared" si="22"/>
        <v>1</v>
      </c>
      <c r="BQ9" s="96">
        <f t="shared" si="22"/>
        <v>1</v>
      </c>
      <c r="BR9" s="96">
        <f t="shared" ref="BR9:EC9" si="23">BR8/BR7</f>
        <v>1</v>
      </c>
      <c r="BS9" s="96">
        <f t="shared" si="23"/>
        <v>1</v>
      </c>
      <c r="BT9" s="96">
        <f t="shared" si="23"/>
        <v>1</v>
      </c>
      <c r="BU9" s="96">
        <f t="shared" si="23"/>
        <v>1</v>
      </c>
      <c r="BV9" s="96">
        <f t="shared" si="23"/>
        <v>1</v>
      </c>
      <c r="BW9" s="96">
        <f t="shared" si="23"/>
        <v>1</v>
      </c>
      <c r="BX9" s="96">
        <f t="shared" si="23"/>
        <v>1</v>
      </c>
      <c r="BY9" s="96">
        <f t="shared" si="23"/>
        <v>1</v>
      </c>
      <c r="BZ9" s="96">
        <f t="shared" si="23"/>
        <v>1</v>
      </c>
      <c r="CA9" s="96">
        <f t="shared" si="23"/>
        <v>1</v>
      </c>
      <c r="CB9" s="96">
        <f t="shared" si="23"/>
        <v>1</v>
      </c>
      <c r="CC9" s="96">
        <f t="shared" si="23"/>
        <v>1</v>
      </c>
      <c r="CD9" s="96">
        <f t="shared" si="23"/>
        <v>1</v>
      </c>
      <c r="CE9" s="96">
        <f t="shared" si="23"/>
        <v>1</v>
      </c>
      <c r="CF9" s="96">
        <f t="shared" si="23"/>
        <v>1</v>
      </c>
      <c r="CG9" s="96">
        <f t="shared" si="23"/>
        <v>1</v>
      </c>
      <c r="CH9" s="96">
        <f t="shared" si="23"/>
        <v>1</v>
      </c>
      <c r="CI9" s="96">
        <f t="shared" si="23"/>
        <v>1</v>
      </c>
      <c r="CJ9" s="96">
        <f t="shared" si="23"/>
        <v>1</v>
      </c>
      <c r="CK9" s="96">
        <f t="shared" si="23"/>
        <v>1</v>
      </c>
      <c r="CL9" s="96">
        <f t="shared" si="23"/>
        <v>1</v>
      </c>
      <c r="CM9" s="96">
        <f t="shared" si="23"/>
        <v>1</v>
      </c>
      <c r="CN9" s="96">
        <f t="shared" si="23"/>
        <v>1</v>
      </c>
      <c r="CO9" s="96">
        <f t="shared" si="23"/>
        <v>1</v>
      </c>
      <c r="CP9" s="96">
        <f t="shared" si="23"/>
        <v>1</v>
      </c>
      <c r="CQ9" s="96">
        <f t="shared" si="23"/>
        <v>1</v>
      </c>
      <c r="CR9" s="96">
        <f t="shared" si="23"/>
        <v>1</v>
      </c>
      <c r="CS9" s="96">
        <f t="shared" si="23"/>
        <v>1</v>
      </c>
      <c r="CT9" s="96">
        <f t="shared" si="23"/>
        <v>1</v>
      </c>
      <c r="CU9" s="96">
        <f t="shared" si="23"/>
        <v>1</v>
      </c>
      <c r="CV9" s="96">
        <f t="shared" si="23"/>
        <v>1</v>
      </c>
      <c r="CW9" s="96">
        <f t="shared" si="23"/>
        <v>1</v>
      </c>
      <c r="CX9" s="96">
        <f t="shared" si="23"/>
        <v>1</v>
      </c>
      <c r="CY9" s="96">
        <f t="shared" si="23"/>
        <v>1</v>
      </c>
      <c r="CZ9" s="96">
        <f t="shared" si="23"/>
        <v>1</v>
      </c>
      <c r="DA9" s="96">
        <f t="shared" si="23"/>
        <v>1</v>
      </c>
      <c r="DB9" s="96">
        <f t="shared" si="23"/>
        <v>1</v>
      </c>
      <c r="DC9" s="96">
        <f t="shared" si="23"/>
        <v>1</v>
      </c>
      <c r="DD9" s="96">
        <f t="shared" si="23"/>
        <v>1</v>
      </c>
      <c r="DE9" s="96">
        <f t="shared" si="23"/>
        <v>1</v>
      </c>
      <c r="DF9" s="96">
        <f t="shared" si="23"/>
        <v>1</v>
      </c>
      <c r="DG9" s="96">
        <f t="shared" si="23"/>
        <v>1</v>
      </c>
      <c r="DH9" s="96">
        <f t="shared" si="23"/>
        <v>1</v>
      </c>
      <c r="DI9" s="96">
        <f t="shared" si="23"/>
        <v>1</v>
      </c>
      <c r="DJ9" s="96">
        <f t="shared" si="23"/>
        <v>1</v>
      </c>
      <c r="DK9" s="96">
        <f t="shared" si="23"/>
        <v>1</v>
      </c>
      <c r="DL9" s="96">
        <f t="shared" si="23"/>
        <v>1</v>
      </c>
      <c r="DM9" s="96">
        <f t="shared" si="23"/>
        <v>1</v>
      </c>
      <c r="DN9" s="96">
        <f t="shared" si="23"/>
        <v>1</v>
      </c>
      <c r="DO9" s="96">
        <f t="shared" si="23"/>
        <v>1</v>
      </c>
      <c r="DP9" s="96">
        <f t="shared" si="23"/>
        <v>1</v>
      </c>
      <c r="DQ9" s="96">
        <f t="shared" si="23"/>
        <v>1</v>
      </c>
      <c r="DR9" s="96">
        <f t="shared" si="23"/>
        <v>1</v>
      </c>
      <c r="DS9" s="96">
        <f t="shared" si="23"/>
        <v>1</v>
      </c>
      <c r="DT9" s="96">
        <f t="shared" si="23"/>
        <v>1</v>
      </c>
      <c r="DU9" s="96">
        <f t="shared" si="23"/>
        <v>1</v>
      </c>
      <c r="DV9" s="96">
        <f t="shared" si="23"/>
        <v>1</v>
      </c>
      <c r="DW9" s="96">
        <f t="shared" si="23"/>
        <v>1</v>
      </c>
      <c r="DX9" s="96">
        <f t="shared" si="23"/>
        <v>1</v>
      </c>
      <c r="DY9" s="96">
        <f t="shared" si="23"/>
        <v>1</v>
      </c>
      <c r="DZ9" s="96">
        <f t="shared" si="23"/>
        <v>1</v>
      </c>
      <c r="EA9" s="96">
        <f t="shared" si="23"/>
        <v>1</v>
      </c>
      <c r="EB9" s="96">
        <f t="shared" si="23"/>
        <v>1</v>
      </c>
      <c r="EC9" s="96">
        <f t="shared" si="23"/>
        <v>1</v>
      </c>
      <c r="ED9" s="96">
        <f t="shared" ref="ED9:EF9" si="24">ED8/ED7</f>
        <v>1</v>
      </c>
      <c r="EE9" s="96">
        <f t="shared" si="24"/>
        <v>1</v>
      </c>
      <c r="EF9" s="96">
        <f t="shared" si="24"/>
        <v>1</v>
      </c>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row>
    <row r="10" spans="1:172" ht="20.100000000000001" customHeight="1" outlineLevel="1" x14ac:dyDescent="0.25">
      <c r="A10" s="156"/>
      <c r="B10" s="92" t="s">
        <v>99</v>
      </c>
      <c r="C10" s="97"/>
      <c r="D10" s="94"/>
      <c r="E10" s="137"/>
      <c r="F10" s="137"/>
      <c r="G10" s="137"/>
      <c r="H10" s="137"/>
      <c r="I10" s="137"/>
      <c r="J10" s="137"/>
      <c r="K10" s="137"/>
      <c r="L10" s="137"/>
      <c r="M10" s="137"/>
      <c r="N10" s="137"/>
      <c r="O10" s="137"/>
      <c r="P10" s="137"/>
      <c r="Q10" s="101">
        <f t="shared" ref="Q10:BQ10" si="25">Q9*Q6</f>
        <v>3132023.4</v>
      </c>
      <c r="R10" s="101">
        <f t="shared" si="25"/>
        <v>3223726</v>
      </c>
      <c r="S10" s="101">
        <f t="shared" si="25"/>
        <v>3614354.5</v>
      </c>
      <c r="T10" s="101">
        <f t="shared" si="25"/>
        <v>3851493.5</v>
      </c>
      <c r="U10" s="101">
        <f t="shared" si="25"/>
        <v>3676554.25</v>
      </c>
      <c r="V10" s="101">
        <f t="shared" si="25"/>
        <v>3635938.05</v>
      </c>
      <c r="W10" s="101">
        <f t="shared" si="25"/>
        <v>3908553.9</v>
      </c>
      <c r="X10" s="101">
        <f t="shared" si="25"/>
        <v>3985882.55</v>
      </c>
      <c r="Y10" s="101">
        <f t="shared" si="25"/>
        <v>3688380.7</v>
      </c>
      <c r="Z10" s="101">
        <f t="shared" si="25"/>
        <v>4104550.25</v>
      </c>
      <c r="AA10" s="101">
        <f t="shared" si="25"/>
        <v>3581842.35</v>
      </c>
      <c r="AB10" s="101">
        <f t="shared" si="25"/>
        <v>3405205.15</v>
      </c>
      <c r="AC10" s="101">
        <f t="shared" si="25"/>
        <v>3132023.4</v>
      </c>
      <c r="AD10" s="101">
        <f t="shared" si="25"/>
        <v>3223726</v>
      </c>
      <c r="AE10" s="101">
        <f t="shared" si="25"/>
        <v>3614354.5</v>
      </c>
      <c r="AF10" s="101">
        <f t="shared" si="25"/>
        <v>3851493.5</v>
      </c>
      <c r="AG10" s="101">
        <f t="shared" si="25"/>
        <v>3676554.25</v>
      </c>
      <c r="AH10" s="101">
        <f t="shared" si="25"/>
        <v>3635938.05</v>
      </c>
      <c r="AI10" s="101">
        <f t="shared" si="25"/>
        <v>3908553.9</v>
      </c>
      <c r="AJ10" s="101">
        <f t="shared" si="25"/>
        <v>3985882.55</v>
      </c>
      <c r="AK10" s="101">
        <f t="shared" si="25"/>
        <v>3688380.7</v>
      </c>
      <c r="AL10" s="101">
        <f t="shared" si="25"/>
        <v>4104550.25</v>
      </c>
      <c r="AM10" s="101">
        <f t="shared" si="25"/>
        <v>3581842.35</v>
      </c>
      <c r="AN10" s="101">
        <f t="shared" si="25"/>
        <v>3405205.15</v>
      </c>
      <c r="AO10" s="101">
        <f t="shared" si="25"/>
        <v>3132023.4</v>
      </c>
      <c r="AP10" s="101">
        <f t="shared" si="25"/>
        <v>3223726</v>
      </c>
      <c r="AQ10" s="101">
        <f t="shared" si="25"/>
        <v>3614354.5</v>
      </c>
      <c r="AR10" s="101">
        <f t="shared" si="25"/>
        <v>3851493.5</v>
      </c>
      <c r="AS10" s="101">
        <f t="shared" si="25"/>
        <v>3676554.25</v>
      </c>
      <c r="AT10" s="101">
        <f t="shared" si="25"/>
        <v>3635938.05</v>
      </c>
      <c r="AU10" s="101">
        <f t="shared" si="25"/>
        <v>3908553.9</v>
      </c>
      <c r="AV10" s="101">
        <f t="shared" si="25"/>
        <v>3985882.55</v>
      </c>
      <c r="AW10" s="101">
        <f t="shared" si="25"/>
        <v>3688380.7</v>
      </c>
      <c r="AX10" s="101">
        <f t="shared" si="25"/>
        <v>4104550.25</v>
      </c>
      <c r="AY10" s="101">
        <f t="shared" si="25"/>
        <v>3581842.35</v>
      </c>
      <c r="AZ10" s="101">
        <f t="shared" si="25"/>
        <v>3405205.15</v>
      </c>
      <c r="BA10" s="101">
        <f t="shared" si="25"/>
        <v>3132023.4</v>
      </c>
      <c r="BB10" s="101">
        <f t="shared" si="25"/>
        <v>3223726</v>
      </c>
      <c r="BC10" s="101">
        <f t="shared" si="25"/>
        <v>3614354.5</v>
      </c>
      <c r="BD10" s="101">
        <f t="shared" si="25"/>
        <v>3851493.5</v>
      </c>
      <c r="BE10" s="101">
        <f t="shared" si="25"/>
        <v>3676554.25</v>
      </c>
      <c r="BF10" s="101">
        <f t="shared" si="25"/>
        <v>3635938.05</v>
      </c>
      <c r="BG10" s="101">
        <f t="shared" si="25"/>
        <v>3908553.9</v>
      </c>
      <c r="BH10" s="101">
        <f t="shared" si="25"/>
        <v>3985882.55</v>
      </c>
      <c r="BI10" s="101">
        <f t="shared" si="25"/>
        <v>3688380.7</v>
      </c>
      <c r="BJ10" s="101">
        <f t="shared" si="25"/>
        <v>4104550.25</v>
      </c>
      <c r="BK10" s="101">
        <f t="shared" si="25"/>
        <v>3581842.35</v>
      </c>
      <c r="BL10" s="101">
        <f t="shared" si="25"/>
        <v>3405205.15</v>
      </c>
      <c r="BM10" s="101">
        <f t="shared" si="25"/>
        <v>3132023.4</v>
      </c>
      <c r="BN10" s="101">
        <f t="shared" si="25"/>
        <v>3223726</v>
      </c>
      <c r="BO10" s="101">
        <f t="shared" si="25"/>
        <v>3614354.5</v>
      </c>
      <c r="BP10" s="101">
        <f t="shared" si="25"/>
        <v>3851493.5</v>
      </c>
      <c r="BQ10" s="101">
        <f t="shared" si="25"/>
        <v>3676554.25</v>
      </c>
      <c r="BR10" s="101">
        <f t="shared" ref="BR10:EC10" si="26">BR9*BR6</f>
        <v>3635938.05</v>
      </c>
      <c r="BS10" s="101">
        <f t="shared" si="26"/>
        <v>3908553.9</v>
      </c>
      <c r="BT10" s="101">
        <f t="shared" si="26"/>
        <v>3985882.55</v>
      </c>
      <c r="BU10" s="101">
        <f t="shared" si="26"/>
        <v>3688380.7</v>
      </c>
      <c r="BV10" s="101">
        <f t="shared" si="26"/>
        <v>4104550.25</v>
      </c>
      <c r="BW10" s="101">
        <f t="shared" si="26"/>
        <v>3581842.35</v>
      </c>
      <c r="BX10" s="101">
        <f t="shared" si="26"/>
        <v>3405205.15</v>
      </c>
      <c r="BY10" s="101">
        <f t="shared" si="26"/>
        <v>3132023.4</v>
      </c>
      <c r="BZ10" s="101">
        <f t="shared" si="26"/>
        <v>3223726</v>
      </c>
      <c r="CA10" s="101">
        <f t="shared" si="26"/>
        <v>3614354.5</v>
      </c>
      <c r="CB10" s="101">
        <f t="shared" si="26"/>
        <v>3851493.5</v>
      </c>
      <c r="CC10" s="101">
        <f t="shared" si="26"/>
        <v>3676554.25</v>
      </c>
      <c r="CD10" s="101">
        <f t="shared" si="26"/>
        <v>3635938.05</v>
      </c>
      <c r="CE10" s="101">
        <f t="shared" si="26"/>
        <v>3908553.9</v>
      </c>
      <c r="CF10" s="101">
        <f t="shared" si="26"/>
        <v>3985882.55</v>
      </c>
      <c r="CG10" s="101">
        <f t="shared" si="26"/>
        <v>3688380.7</v>
      </c>
      <c r="CH10" s="101">
        <f t="shared" si="26"/>
        <v>4104550.25</v>
      </c>
      <c r="CI10" s="101">
        <f t="shared" si="26"/>
        <v>3581842.35</v>
      </c>
      <c r="CJ10" s="101">
        <f t="shared" si="26"/>
        <v>3405205.15</v>
      </c>
      <c r="CK10" s="101">
        <f t="shared" si="26"/>
        <v>3132023.4</v>
      </c>
      <c r="CL10" s="101">
        <f t="shared" si="26"/>
        <v>3223726</v>
      </c>
      <c r="CM10" s="101">
        <f t="shared" si="26"/>
        <v>3614354.5</v>
      </c>
      <c r="CN10" s="101">
        <f t="shared" si="26"/>
        <v>3851493.5</v>
      </c>
      <c r="CO10" s="101">
        <f t="shared" si="26"/>
        <v>3676554.25</v>
      </c>
      <c r="CP10" s="101">
        <f t="shared" si="26"/>
        <v>3635938.05</v>
      </c>
      <c r="CQ10" s="101">
        <f t="shared" si="26"/>
        <v>3908553.9</v>
      </c>
      <c r="CR10" s="101">
        <f t="shared" si="26"/>
        <v>3985882.55</v>
      </c>
      <c r="CS10" s="101">
        <f t="shared" si="26"/>
        <v>3688380.7</v>
      </c>
      <c r="CT10" s="101">
        <f t="shared" si="26"/>
        <v>4104550.25</v>
      </c>
      <c r="CU10" s="101">
        <f t="shared" si="26"/>
        <v>3581842.35</v>
      </c>
      <c r="CV10" s="101">
        <f t="shared" si="26"/>
        <v>3405205.15</v>
      </c>
      <c r="CW10" s="101">
        <f t="shared" si="26"/>
        <v>3132023.4</v>
      </c>
      <c r="CX10" s="101">
        <f t="shared" si="26"/>
        <v>3223726</v>
      </c>
      <c r="CY10" s="101">
        <f t="shared" si="26"/>
        <v>3614354.5</v>
      </c>
      <c r="CZ10" s="101">
        <f t="shared" si="26"/>
        <v>3851493.5</v>
      </c>
      <c r="DA10" s="101">
        <f t="shared" si="26"/>
        <v>3676554.25</v>
      </c>
      <c r="DB10" s="101">
        <f t="shared" si="26"/>
        <v>3635938.05</v>
      </c>
      <c r="DC10" s="101">
        <f t="shared" si="26"/>
        <v>3908553.9</v>
      </c>
      <c r="DD10" s="101">
        <f t="shared" si="26"/>
        <v>3985882.55</v>
      </c>
      <c r="DE10" s="101">
        <f t="shared" si="26"/>
        <v>3688380.7</v>
      </c>
      <c r="DF10" s="101">
        <f t="shared" si="26"/>
        <v>4104550.25</v>
      </c>
      <c r="DG10" s="101">
        <f t="shared" si="26"/>
        <v>3581842.35</v>
      </c>
      <c r="DH10" s="101">
        <f t="shared" si="26"/>
        <v>3405205.15</v>
      </c>
      <c r="DI10" s="101">
        <f t="shared" si="26"/>
        <v>3132023.4</v>
      </c>
      <c r="DJ10" s="101">
        <f t="shared" si="26"/>
        <v>3223726</v>
      </c>
      <c r="DK10" s="101">
        <f t="shared" si="26"/>
        <v>3614354.5</v>
      </c>
      <c r="DL10" s="101">
        <f t="shared" si="26"/>
        <v>3851493.5</v>
      </c>
      <c r="DM10" s="101">
        <f t="shared" si="26"/>
        <v>3676554.25</v>
      </c>
      <c r="DN10" s="101">
        <f t="shared" si="26"/>
        <v>3635938.05</v>
      </c>
      <c r="DO10" s="101">
        <f t="shared" si="26"/>
        <v>3908553.9</v>
      </c>
      <c r="DP10" s="101">
        <f t="shared" si="26"/>
        <v>3985882.55</v>
      </c>
      <c r="DQ10" s="101">
        <f t="shared" si="26"/>
        <v>3688380.7</v>
      </c>
      <c r="DR10" s="101">
        <f t="shared" si="26"/>
        <v>4104550.25</v>
      </c>
      <c r="DS10" s="101">
        <f t="shared" si="26"/>
        <v>3581842.35</v>
      </c>
      <c r="DT10" s="101">
        <f t="shared" si="26"/>
        <v>3405205.15</v>
      </c>
      <c r="DU10" s="101">
        <f t="shared" si="26"/>
        <v>3132023.4</v>
      </c>
      <c r="DV10" s="101">
        <f t="shared" si="26"/>
        <v>3223726</v>
      </c>
      <c r="DW10" s="101">
        <f t="shared" si="26"/>
        <v>3614354.5</v>
      </c>
      <c r="DX10" s="101">
        <f t="shared" si="26"/>
        <v>3851493.5</v>
      </c>
      <c r="DY10" s="101">
        <f t="shared" si="26"/>
        <v>3676554.25</v>
      </c>
      <c r="DZ10" s="101">
        <f t="shared" si="26"/>
        <v>3635938.05</v>
      </c>
      <c r="EA10" s="101">
        <f t="shared" si="26"/>
        <v>3908553.9</v>
      </c>
      <c r="EB10" s="101">
        <f t="shared" si="26"/>
        <v>3985882.55</v>
      </c>
      <c r="EC10" s="101">
        <f t="shared" si="26"/>
        <v>3688380.7</v>
      </c>
      <c r="ED10" s="101">
        <f t="shared" ref="ED10:EF10" si="27">ED9*ED6</f>
        <v>4104550.25</v>
      </c>
      <c r="EE10" s="101">
        <f t="shared" si="27"/>
        <v>3581842.35</v>
      </c>
      <c r="EF10" s="101">
        <f t="shared" si="27"/>
        <v>3405205.15</v>
      </c>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row>
    <row r="11" spans="1:172" ht="20.100000000000001" customHeight="1" outlineLevel="1" x14ac:dyDescent="0.25">
      <c r="A11" s="156"/>
      <c r="B11" s="92" t="s">
        <v>100</v>
      </c>
      <c r="C11" s="98">
        <v>0.3</v>
      </c>
      <c r="D11" s="94"/>
      <c r="E11" s="139"/>
      <c r="F11" s="139"/>
      <c r="G11" s="139"/>
      <c r="H11" s="139"/>
      <c r="I11" s="139"/>
      <c r="J11" s="139"/>
      <c r="K11" s="139"/>
      <c r="L11" s="139"/>
      <c r="M11" s="139"/>
      <c r="N11" s="139"/>
      <c r="O11" s="139"/>
      <c r="P11" s="139"/>
      <c r="Q11" s="99">
        <v>0</v>
      </c>
      <c r="R11" s="99">
        <v>0.09</v>
      </c>
      <c r="S11" s="99">
        <v>0.09</v>
      </c>
      <c r="T11" s="99">
        <v>0.09</v>
      </c>
      <c r="U11" s="99">
        <v>0.09</v>
      </c>
      <c r="V11" s="99">
        <v>0.19</v>
      </c>
      <c r="W11" s="99">
        <v>0.19</v>
      </c>
      <c r="X11" s="99">
        <v>0.19</v>
      </c>
      <c r="Y11" s="99">
        <v>0.28999999999999998</v>
      </c>
      <c r="Z11" s="99">
        <v>0.28999999999999998</v>
      </c>
      <c r="AA11" s="99">
        <v>0.28999999999999998</v>
      </c>
      <c r="AB11" s="99">
        <v>0.28999999999999998</v>
      </c>
      <c r="AC11" s="99">
        <v>0.28999999999999998</v>
      </c>
      <c r="AD11" s="99">
        <v>0.28999999999999998</v>
      </c>
      <c r="AE11" s="99">
        <v>0.28999999999999998</v>
      </c>
      <c r="AF11" s="99">
        <v>0.28999999999999998</v>
      </c>
      <c r="AG11" s="99">
        <v>0.28999999999999998</v>
      </c>
      <c r="AH11" s="99">
        <v>0.28999999999999998</v>
      </c>
      <c r="AI11" s="99">
        <v>0.28999999999999998</v>
      </c>
      <c r="AJ11" s="99">
        <v>0.28999999999999998</v>
      </c>
      <c r="AK11" s="99">
        <v>0.28999999999999998</v>
      </c>
      <c r="AL11" s="99">
        <v>0.28999999999999998</v>
      </c>
      <c r="AM11" s="99">
        <v>0.28999999999999998</v>
      </c>
      <c r="AN11" s="99">
        <v>0.28999999999999998</v>
      </c>
      <c r="AO11" s="99">
        <f t="shared" ref="AO11:BQ11" si="28">$C$11</f>
        <v>0.3</v>
      </c>
      <c r="AP11" s="99">
        <f t="shared" si="28"/>
        <v>0.3</v>
      </c>
      <c r="AQ11" s="99">
        <f t="shared" si="28"/>
        <v>0.3</v>
      </c>
      <c r="AR11" s="99">
        <f t="shared" si="28"/>
        <v>0.3</v>
      </c>
      <c r="AS11" s="99">
        <f t="shared" si="28"/>
        <v>0.3</v>
      </c>
      <c r="AT11" s="99">
        <f t="shared" si="28"/>
        <v>0.3</v>
      </c>
      <c r="AU11" s="99">
        <f t="shared" si="28"/>
        <v>0.3</v>
      </c>
      <c r="AV11" s="99">
        <f t="shared" si="28"/>
        <v>0.3</v>
      </c>
      <c r="AW11" s="99">
        <f t="shared" si="28"/>
        <v>0.3</v>
      </c>
      <c r="AX11" s="99">
        <f t="shared" si="28"/>
        <v>0.3</v>
      </c>
      <c r="AY11" s="99">
        <f t="shared" si="28"/>
        <v>0.3</v>
      </c>
      <c r="AZ11" s="99">
        <f t="shared" si="28"/>
        <v>0.3</v>
      </c>
      <c r="BA11" s="99">
        <f t="shared" si="28"/>
        <v>0.3</v>
      </c>
      <c r="BB11" s="99">
        <f t="shared" si="28"/>
        <v>0.3</v>
      </c>
      <c r="BC11" s="99">
        <f t="shared" si="28"/>
        <v>0.3</v>
      </c>
      <c r="BD11" s="99">
        <f t="shared" si="28"/>
        <v>0.3</v>
      </c>
      <c r="BE11" s="99">
        <f t="shared" si="28"/>
        <v>0.3</v>
      </c>
      <c r="BF11" s="99">
        <f t="shared" si="28"/>
        <v>0.3</v>
      </c>
      <c r="BG11" s="99">
        <f t="shared" si="28"/>
        <v>0.3</v>
      </c>
      <c r="BH11" s="99">
        <f t="shared" si="28"/>
        <v>0.3</v>
      </c>
      <c r="BI11" s="99">
        <f t="shared" si="28"/>
        <v>0.3</v>
      </c>
      <c r="BJ11" s="99">
        <f t="shared" si="28"/>
        <v>0.3</v>
      </c>
      <c r="BK11" s="99">
        <f t="shared" si="28"/>
        <v>0.3</v>
      </c>
      <c r="BL11" s="99">
        <f t="shared" si="28"/>
        <v>0.3</v>
      </c>
      <c r="BM11" s="99">
        <f t="shared" si="28"/>
        <v>0.3</v>
      </c>
      <c r="BN11" s="99">
        <f t="shared" si="28"/>
        <v>0.3</v>
      </c>
      <c r="BO11" s="99">
        <f t="shared" si="28"/>
        <v>0.3</v>
      </c>
      <c r="BP11" s="99">
        <f t="shared" si="28"/>
        <v>0.3</v>
      </c>
      <c r="BQ11" s="99">
        <f t="shared" si="28"/>
        <v>0.3</v>
      </c>
      <c r="BR11" s="99">
        <f t="shared" ref="BR11:EC11" si="29">$C$11</f>
        <v>0.3</v>
      </c>
      <c r="BS11" s="99">
        <f t="shared" si="29"/>
        <v>0.3</v>
      </c>
      <c r="BT11" s="99">
        <f t="shared" si="29"/>
        <v>0.3</v>
      </c>
      <c r="BU11" s="99">
        <f t="shared" si="29"/>
        <v>0.3</v>
      </c>
      <c r="BV11" s="99">
        <f t="shared" si="29"/>
        <v>0.3</v>
      </c>
      <c r="BW11" s="99">
        <f t="shared" si="29"/>
        <v>0.3</v>
      </c>
      <c r="BX11" s="99">
        <f t="shared" si="29"/>
        <v>0.3</v>
      </c>
      <c r="BY11" s="99">
        <f t="shared" si="29"/>
        <v>0.3</v>
      </c>
      <c r="BZ11" s="99">
        <f t="shared" si="29"/>
        <v>0.3</v>
      </c>
      <c r="CA11" s="99">
        <f t="shared" si="29"/>
        <v>0.3</v>
      </c>
      <c r="CB11" s="99">
        <f t="shared" si="29"/>
        <v>0.3</v>
      </c>
      <c r="CC11" s="99">
        <f t="shared" si="29"/>
        <v>0.3</v>
      </c>
      <c r="CD11" s="99">
        <f t="shared" si="29"/>
        <v>0.3</v>
      </c>
      <c r="CE11" s="99">
        <f t="shared" si="29"/>
        <v>0.3</v>
      </c>
      <c r="CF11" s="99">
        <f t="shared" si="29"/>
        <v>0.3</v>
      </c>
      <c r="CG11" s="99">
        <f t="shared" si="29"/>
        <v>0.3</v>
      </c>
      <c r="CH11" s="99">
        <f t="shared" si="29"/>
        <v>0.3</v>
      </c>
      <c r="CI11" s="99">
        <f t="shared" si="29"/>
        <v>0.3</v>
      </c>
      <c r="CJ11" s="99">
        <f t="shared" si="29"/>
        <v>0.3</v>
      </c>
      <c r="CK11" s="99">
        <f t="shared" si="29"/>
        <v>0.3</v>
      </c>
      <c r="CL11" s="99">
        <f t="shared" si="29"/>
        <v>0.3</v>
      </c>
      <c r="CM11" s="99">
        <f t="shared" si="29"/>
        <v>0.3</v>
      </c>
      <c r="CN11" s="99">
        <f t="shared" si="29"/>
        <v>0.3</v>
      </c>
      <c r="CO11" s="99">
        <f t="shared" si="29"/>
        <v>0.3</v>
      </c>
      <c r="CP11" s="99">
        <f t="shared" si="29"/>
        <v>0.3</v>
      </c>
      <c r="CQ11" s="99">
        <f t="shared" si="29"/>
        <v>0.3</v>
      </c>
      <c r="CR11" s="99">
        <f t="shared" si="29"/>
        <v>0.3</v>
      </c>
      <c r="CS11" s="99">
        <f t="shared" si="29"/>
        <v>0.3</v>
      </c>
      <c r="CT11" s="99">
        <f t="shared" si="29"/>
        <v>0.3</v>
      </c>
      <c r="CU11" s="99">
        <f t="shared" si="29"/>
        <v>0.3</v>
      </c>
      <c r="CV11" s="99">
        <f t="shared" si="29"/>
        <v>0.3</v>
      </c>
      <c r="CW11" s="99">
        <f t="shared" si="29"/>
        <v>0.3</v>
      </c>
      <c r="CX11" s="99">
        <f t="shared" si="29"/>
        <v>0.3</v>
      </c>
      <c r="CY11" s="99">
        <f t="shared" si="29"/>
        <v>0.3</v>
      </c>
      <c r="CZ11" s="99">
        <f t="shared" si="29"/>
        <v>0.3</v>
      </c>
      <c r="DA11" s="99">
        <f t="shared" si="29"/>
        <v>0.3</v>
      </c>
      <c r="DB11" s="99">
        <f t="shared" si="29"/>
        <v>0.3</v>
      </c>
      <c r="DC11" s="99">
        <f t="shared" si="29"/>
        <v>0.3</v>
      </c>
      <c r="DD11" s="99">
        <f t="shared" si="29"/>
        <v>0.3</v>
      </c>
      <c r="DE11" s="99">
        <f t="shared" si="29"/>
        <v>0.3</v>
      </c>
      <c r="DF11" s="99">
        <f t="shared" si="29"/>
        <v>0.3</v>
      </c>
      <c r="DG11" s="99">
        <f t="shared" si="29"/>
        <v>0.3</v>
      </c>
      <c r="DH11" s="99">
        <f t="shared" si="29"/>
        <v>0.3</v>
      </c>
      <c r="DI11" s="99">
        <f t="shared" si="29"/>
        <v>0.3</v>
      </c>
      <c r="DJ11" s="99">
        <f t="shared" si="29"/>
        <v>0.3</v>
      </c>
      <c r="DK11" s="99">
        <f t="shared" si="29"/>
        <v>0.3</v>
      </c>
      <c r="DL11" s="99">
        <f t="shared" si="29"/>
        <v>0.3</v>
      </c>
      <c r="DM11" s="99">
        <f t="shared" si="29"/>
        <v>0.3</v>
      </c>
      <c r="DN11" s="99">
        <f t="shared" si="29"/>
        <v>0.3</v>
      </c>
      <c r="DO11" s="99">
        <f t="shared" si="29"/>
        <v>0.3</v>
      </c>
      <c r="DP11" s="99">
        <f t="shared" si="29"/>
        <v>0.3</v>
      </c>
      <c r="DQ11" s="99">
        <f t="shared" si="29"/>
        <v>0.3</v>
      </c>
      <c r="DR11" s="99">
        <f t="shared" si="29"/>
        <v>0.3</v>
      </c>
      <c r="DS11" s="99">
        <f t="shared" si="29"/>
        <v>0.3</v>
      </c>
      <c r="DT11" s="99">
        <f t="shared" si="29"/>
        <v>0.3</v>
      </c>
      <c r="DU11" s="99">
        <f t="shared" si="29"/>
        <v>0.3</v>
      </c>
      <c r="DV11" s="99">
        <f t="shared" si="29"/>
        <v>0.3</v>
      </c>
      <c r="DW11" s="99">
        <f t="shared" si="29"/>
        <v>0.3</v>
      </c>
      <c r="DX11" s="99">
        <f t="shared" si="29"/>
        <v>0.3</v>
      </c>
      <c r="DY11" s="99">
        <f t="shared" si="29"/>
        <v>0.3</v>
      </c>
      <c r="DZ11" s="99">
        <f t="shared" si="29"/>
        <v>0.3</v>
      </c>
      <c r="EA11" s="99">
        <f t="shared" si="29"/>
        <v>0.3</v>
      </c>
      <c r="EB11" s="99">
        <f t="shared" si="29"/>
        <v>0.3</v>
      </c>
      <c r="EC11" s="99">
        <f t="shared" si="29"/>
        <v>0.3</v>
      </c>
      <c r="ED11" s="99">
        <f t="shared" ref="ED11:EF11" si="30">$C$11</f>
        <v>0.3</v>
      </c>
      <c r="EE11" s="99">
        <f t="shared" si="30"/>
        <v>0.3</v>
      </c>
      <c r="EF11" s="99">
        <f t="shared" si="30"/>
        <v>0.3</v>
      </c>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row>
    <row r="12" spans="1:172" ht="20.100000000000001" customHeight="1" outlineLevel="1" x14ac:dyDescent="0.25">
      <c r="A12" s="156"/>
      <c r="B12" s="92" t="s">
        <v>101</v>
      </c>
      <c r="C12" s="98"/>
      <c r="D12" s="94"/>
      <c r="E12" s="137"/>
      <c r="F12" s="137"/>
      <c r="G12" s="137"/>
      <c r="H12" s="137"/>
      <c r="I12" s="137"/>
      <c r="J12" s="137"/>
      <c r="K12" s="137"/>
      <c r="L12" s="137"/>
      <c r="M12" s="137"/>
      <c r="N12" s="137"/>
      <c r="O12" s="137"/>
      <c r="P12" s="137"/>
      <c r="Q12" s="101">
        <f t="shared" ref="Q12:BQ12" si="31">Q11*Q10</f>
        <v>0</v>
      </c>
      <c r="R12" s="101">
        <f t="shared" si="31"/>
        <v>290135.33999999997</v>
      </c>
      <c r="S12" s="101">
        <f t="shared" si="31"/>
        <v>325291.90499999997</v>
      </c>
      <c r="T12" s="101">
        <f t="shared" si="31"/>
        <v>346634.41499999998</v>
      </c>
      <c r="U12" s="101">
        <f t="shared" si="31"/>
        <v>330889.88250000001</v>
      </c>
      <c r="V12" s="101">
        <f t="shared" si="31"/>
        <v>690828.22950000002</v>
      </c>
      <c r="W12" s="101">
        <f t="shared" si="31"/>
        <v>742625.24100000004</v>
      </c>
      <c r="X12" s="101">
        <f t="shared" si="31"/>
        <v>757317.68449999997</v>
      </c>
      <c r="Y12" s="101">
        <f t="shared" si="31"/>
        <v>1069630.4029999999</v>
      </c>
      <c r="Z12" s="101">
        <f t="shared" si="31"/>
        <v>1190319.5725</v>
      </c>
      <c r="AA12" s="101">
        <f t="shared" si="31"/>
        <v>1038734.2814999999</v>
      </c>
      <c r="AB12" s="101">
        <f t="shared" si="31"/>
        <v>987509.49349999987</v>
      </c>
      <c r="AC12" s="101">
        <f t="shared" si="31"/>
        <v>908286.78599999996</v>
      </c>
      <c r="AD12" s="101">
        <f t="shared" si="31"/>
        <v>934880.53999999992</v>
      </c>
      <c r="AE12" s="101">
        <f t="shared" si="31"/>
        <v>1048162.8049999999</v>
      </c>
      <c r="AF12" s="101">
        <f t="shared" si="31"/>
        <v>1116933.115</v>
      </c>
      <c r="AG12" s="101">
        <f t="shared" si="31"/>
        <v>1066200.7324999999</v>
      </c>
      <c r="AH12" s="101">
        <f t="shared" si="31"/>
        <v>1054422.0344999998</v>
      </c>
      <c r="AI12" s="101">
        <f t="shared" si="31"/>
        <v>1133480.6309999998</v>
      </c>
      <c r="AJ12" s="101">
        <f t="shared" si="31"/>
        <v>1155905.9394999999</v>
      </c>
      <c r="AK12" s="101">
        <f t="shared" si="31"/>
        <v>1069630.4029999999</v>
      </c>
      <c r="AL12" s="101">
        <f t="shared" si="31"/>
        <v>1190319.5725</v>
      </c>
      <c r="AM12" s="101">
        <f t="shared" si="31"/>
        <v>1038734.2814999999</v>
      </c>
      <c r="AN12" s="101">
        <f t="shared" si="31"/>
        <v>987509.49349999987</v>
      </c>
      <c r="AO12" s="101">
        <f t="shared" si="31"/>
        <v>939607.0199999999</v>
      </c>
      <c r="AP12" s="101">
        <f t="shared" si="31"/>
        <v>967117.79999999993</v>
      </c>
      <c r="AQ12" s="101">
        <f t="shared" si="31"/>
        <v>1084306.3499999999</v>
      </c>
      <c r="AR12" s="101">
        <f t="shared" si="31"/>
        <v>1155448.05</v>
      </c>
      <c r="AS12" s="101">
        <f t="shared" si="31"/>
        <v>1102966.2749999999</v>
      </c>
      <c r="AT12" s="101">
        <f t="shared" si="31"/>
        <v>1090781.4149999998</v>
      </c>
      <c r="AU12" s="101">
        <f t="shared" si="31"/>
        <v>1172566.17</v>
      </c>
      <c r="AV12" s="101">
        <f t="shared" si="31"/>
        <v>1195764.7649999999</v>
      </c>
      <c r="AW12" s="101">
        <f t="shared" si="31"/>
        <v>1106514.21</v>
      </c>
      <c r="AX12" s="101">
        <f t="shared" si="31"/>
        <v>1231365.075</v>
      </c>
      <c r="AY12" s="101">
        <f t="shared" si="31"/>
        <v>1074552.7050000001</v>
      </c>
      <c r="AZ12" s="101">
        <f t="shared" si="31"/>
        <v>1021561.5449999999</v>
      </c>
      <c r="BA12" s="101">
        <f t="shared" si="31"/>
        <v>939607.0199999999</v>
      </c>
      <c r="BB12" s="101">
        <f t="shared" si="31"/>
        <v>967117.79999999993</v>
      </c>
      <c r="BC12" s="101">
        <f t="shared" si="31"/>
        <v>1084306.3499999999</v>
      </c>
      <c r="BD12" s="101">
        <f t="shared" si="31"/>
        <v>1155448.05</v>
      </c>
      <c r="BE12" s="101">
        <f t="shared" si="31"/>
        <v>1102966.2749999999</v>
      </c>
      <c r="BF12" s="101">
        <f t="shared" si="31"/>
        <v>1090781.4149999998</v>
      </c>
      <c r="BG12" s="101">
        <f t="shared" si="31"/>
        <v>1172566.17</v>
      </c>
      <c r="BH12" s="101">
        <f t="shared" si="31"/>
        <v>1195764.7649999999</v>
      </c>
      <c r="BI12" s="101">
        <f t="shared" si="31"/>
        <v>1106514.21</v>
      </c>
      <c r="BJ12" s="101">
        <f t="shared" si="31"/>
        <v>1231365.075</v>
      </c>
      <c r="BK12" s="101">
        <f t="shared" si="31"/>
        <v>1074552.7050000001</v>
      </c>
      <c r="BL12" s="101">
        <f t="shared" si="31"/>
        <v>1021561.5449999999</v>
      </c>
      <c r="BM12" s="101">
        <f t="shared" si="31"/>
        <v>939607.0199999999</v>
      </c>
      <c r="BN12" s="101">
        <f t="shared" si="31"/>
        <v>967117.79999999993</v>
      </c>
      <c r="BO12" s="101">
        <f t="shared" si="31"/>
        <v>1084306.3499999999</v>
      </c>
      <c r="BP12" s="101">
        <f t="shared" si="31"/>
        <v>1155448.05</v>
      </c>
      <c r="BQ12" s="101">
        <f t="shared" si="31"/>
        <v>1102966.2749999999</v>
      </c>
      <c r="BR12" s="101">
        <f t="shared" ref="BR12:EC12" si="32">BR11*BR10</f>
        <v>1090781.4149999998</v>
      </c>
      <c r="BS12" s="101">
        <f t="shared" si="32"/>
        <v>1172566.17</v>
      </c>
      <c r="BT12" s="101">
        <f t="shared" si="32"/>
        <v>1195764.7649999999</v>
      </c>
      <c r="BU12" s="101">
        <f t="shared" si="32"/>
        <v>1106514.21</v>
      </c>
      <c r="BV12" s="101">
        <f t="shared" si="32"/>
        <v>1231365.075</v>
      </c>
      <c r="BW12" s="101">
        <f t="shared" si="32"/>
        <v>1074552.7050000001</v>
      </c>
      <c r="BX12" s="101">
        <f t="shared" si="32"/>
        <v>1021561.5449999999</v>
      </c>
      <c r="BY12" s="101">
        <f t="shared" si="32"/>
        <v>939607.0199999999</v>
      </c>
      <c r="BZ12" s="101">
        <f t="shared" si="32"/>
        <v>967117.79999999993</v>
      </c>
      <c r="CA12" s="101">
        <f t="shared" si="32"/>
        <v>1084306.3499999999</v>
      </c>
      <c r="CB12" s="101">
        <f t="shared" si="32"/>
        <v>1155448.05</v>
      </c>
      <c r="CC12" s="101">
        <f t="shared" si="32"/>
        <v>1102966.2749999999</v>
      </c>
      <c r="CD12" s="101">
        <f t="shared" si="32"/>
        <v>1090781.4149999998</v>
      </c>
      <c r="CE12" s="101">
        <f t="shared" si="32"/>
        <v>1172566.17</v>
      </c>
      <c r="CF12" s="101">
        <f t="shared" si="32"/>
        <v>1195764.7649999999</v>
      </c>
      <c r="CG12" s="101">
        <f t="shared" si="32"/>
        <v>1106514.21</v>
      </c>
      <c r="CH12" s="101">
        <f t="shared" si="32"/>
        <v>1231365.075</v>
      </c>
      <c r="CI12" s="101">
        <f t="shared" si="32"/>
        <v>1074552.7050000001</v>
      </c>
      <c r="CJ12" s="101">
        <f t="shared" si="32"/>
        <v>1021561.5449999999</v>
      </c>
      <c r="CK12" s="101">
        <f t="shared" si="32"/>
        <v>939607.0199999999</v>
      </c>
      <c r="CL12" s="101">
        <f t="shared" si="32"/>
        <v>967117.79999999993</v>
      </c>
      <c r="CM12" s="101">
        <f t="shared" si="32"/>
        <v>1084306.3499999999</v>
      </c>
      <c r="CN12" s="101">
        <f t="shared" si="32"/>
        <v>1155448.05</v>
      </c>
      <c r="CO12" s="101">
        <f t="shared" si="32"/>
        <v>1102966.2749999999</v>
      </c>
      <c r="CP12" s="101">
        <f t="shared" si="32"/>
        <v>1090781.4149999998</v>
      </c>
      <c r="CQ12" s="101">
        <f t="shared" si="32"/>
        <v>1172566.17</v>
      </c>
      <c r="CR12" s="101">
        <f t="shared" si="32"/>
        <v>1195764.7649999999</v>
      </c>
      <c r="CS12" s="101">
        <f t="shared" si="32"/>
        <v>1106514.21</v>
      </c>
      <c r="CT12" s="101">
        <f t="shared" si="32"/>
        <v>1231365.075</v>
      </c>
      <c r="CU12" s="101">
        <f t="shared" si="32"/>
        <v>1074552.7050000001</v>
      </c>
      <c r="CV12" s="101">
        <f t="shared" si="32"/>
        <v>1021561.5449999999</v>
      </c>
      <c r="CW12" s="101">
        <f t="shared" si="32"/>
        <v>939607.0199999999</v>
      </c>
      <c r="CX12" s="101">
        <f t="shared" si="32"/>
        <v>967117.79999999993</v>
      </c>
      <c r="CY12" s="101">
        <f t="shared" si="32"/>
        <v>1084306.3499999999</v>
      </c>
      <c r="CZ12" s="101">
        <f t="shared" si="32"/>
        <v>1155448.05</v>
      </c>
      <c r="DA12" s="101">
        <f t="shared" si="32"/>
        <v>1102966.2749999999</v>
      </c>
      <c r="DB12" s="101">
        <f t="shared" si="32"/>
        <v>1090781.4149999998</v>
      </c>
      <c r="DC12" s="101">
        <f t="shared" si="32"/>
        <v>1172566.17</v>
      </c>
      <c r="DD12" s="101">
        <f t="shared" si="32"/>
        <v>1195764.7649999999</v>
      </c>
      <c r="DE12" s="101">
        <f t="shared" si="32"/>
        <v>1106514.21</v>
      </c>
      <c r="DF12" s="101">
        <f t="shared" si="32"/>
        <v>1231365.075</v>
      </c>
      <c r="DG12" s="101">
        <f t="shared" si="32"/>
        <v>1074552.7050000001</v>
      </c>
      <c r="DH12" s="101">
        <f t="shared" si="32"/>
        <v>1021561.5449999999</v>
      </c>
      <c r="DI12" s="101">
        <f t="shared" si="32"/>
        <v>939607.0199999999</v>
      </c>
      <c r="DJ12" s="101">
        <f t="shared" si="32"/>
        <v>967117.79999999993</v>
      </c>
      <c r="DK12" s="101">
        <f t="shared" si="32"/>
        <v>1084306.3499999999</v>
      </c>
      <c r="DL12" s="101">
        <f t="shared" si="32"/>
        <v>1155448.05</v>
      </c>
      <c r="DM12" s="101">
        <f t="shared" si="32"/>
        <v>1102966.2749999999</v>
      </c>
      <c r="DN12" s="101">
        <f t="shared" si="32"/>
        <v>1090781.4149999998</v>
      </c>
      <c r="DO12" s="101">
        <f t="shared" si="32"/>
        <v>1172566.17</v>
      </c>
      <c r="DP12" s="101">
        <f t="shared" si="32"/>
        <v>1195764.7649999999</v>
      </c>
      <c r="DQ12" s="101">
        <f t="shared" si="32"/>
        <v>1106514.21</v>
      </c>
      <c r="DR12" s="101">
        <f t="shared" si="32"/>
        <v>1231365.075</v>
      </c>
      <c r="DS12" s="101">
        <f t="shared" si="32"/>
        <v>1074552.7050000001</v>
      </c>
      <c r="DT12" s="101">
        <f t="shared" si="32"/>
        <v>1021561.5449999999</v>
      </c>
      <c r="DU12" s="101">
        <f t="shared" si="32"/>
        <v>939607.0199999999</v>
      </c>
      <c r="DV12" s="101">
        <f t="shared" si="32"/>
        <v>967117.79999999993</v>
      </c>
      <c r="DW12" s="101">
        <f t="shared" si="32"/>
        <v>1084306.3499999999</v>
      </c>
      <c r="DX12" s="101">
        <f t="shared" si="32"/>
        <v>1155448.05</v>
      </c>
      <c r="DY12" s="101">
        <f t="shared" si="32"/>
        <v>1102966.2749999999</v>
      </c>
      <c r="DZ12" s="101">
        <f t="shared" si="32"/>
        <v>1090781.4149999998</v>
      </c>
      <c r="EA12" s="101">
        <f t="shared" si="32"/>
        <v>1172566.17</v>
      </c>
      <c r="EB12" s="101">
        <f t="shared" si="32"/>
        <v>1195764.7649999999</v>
      </c>
      <c r="EC12" s="101">
        <f t="shared" si="32"/>
        <v>1106514.21</v>
      </c>
      <c r="ED12" s="101">
        <f t="shared" ref="ED12:EF12" si="33">ED11*ED10</f>
        <v>1231365.075</v>
      </c>
      <c r="EE12" s="101">
        <f t="shared" si="33"/>
        <v>1074552.7050000001</v>
      </c>
      <c r="EF12" s="101">
        <f t="shared" si="33"/>
        <v>1021561.5449999999</v>
      </c>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row>
    <row r="13" spans="1:172" ht="20.100000000000001" customHeight="1" outlineLevel="1" x14ac:dyDescent="0.25">
      <c r="A13" s="156"/>
      <c r="B13" s="92" t="s">
        <v>102</v>
      </c>
      <c r="C13" s="98">
        <f>(1-'FLUXO DE CAIXA'!B11)</f>
        <v>0.9</v>
      </c>
      <c r="D13" s="94"/>
      <c r="E13" s="139"/>
      <c r="F13" s="139"/>
      <c r="G13" s="139"/>
      <c r="H13" s="139"/>
      <c r="I13" s="139"/>
      <c r="J13" s="139"/>
      <c r="K13" s="139"/>
      <c r="L13" s="139"/>
      <c r="M13" s="139"/>
      <c r="N13" s="139"/>
      <c r="O13" s="139"/>
      <c r="P13" s="139"/>
      <c r="Q13" s="99">
        <v>0.9</v>
      </c>
      <c r="R13" s="99">
        <v>0.9</v>
      </c>
      <c r="S13" s="99">
        <v>0.9</v>
      </c>
      <c r="T13" s="99">
        <v>0.9</v>
      </c>
      <c r="U13" s="99">
        <v>0.9</v>
      </c>
      <c r="V13" s="99">
        <v>0.9</v>
      </c>
      <c r="W13" s="99">
        <v>0.9</v>
      </c>
      <c r="X13" s="99">
        <v>0.9</v>
      </c>
      <c r="Y13" s="99">
        <v>0.9</v>
      </c>
      <c r="Z13" s="99">
        <v>0.9</v>
      </c>
      <c r="AA13" s="99">
        <v>0.9</v>
      </c>
      <c r="AB13" s="99">
        <v>0.9</v>
      </c>
      <c r="AC13" s="99">
        <v>0.9</v>
      </c>
      <c r="AD13" s="99">
        <v>0.9</v>
      </c>
      <c r="AE13" s="99">
        <v>0.9</v>
      </c>
      <c r="AF13" s="99">
        <v>0.9</v>
      </c>
      <c r="AG13" s="99">
        <v>0.9</v>
      </c>
      <c r="AH13" s="99">
        <v>0.9</v>
      </c>
      <c r="AI13" s="99">
        <v>0.9</v>
      </c>
      <c r="AJ13" s="99">
        <v>0.9</v>
      </c>
      <c r="AK13" s="99">
        <v>0.9</v>
      </c>
      <c r="AL13" s="99">
        <v>0.9</v>
      </c>
      <c r="AM13" s="99">
        <v>0.9</v>
      </c>
      <c r="AN13" s="99">
        <v>0.9</v>
      </c>
      <c r="AO13" s="99">
        <v>0.9</v>
      </c>
      <c r="AP13" s="99">
        <v>0.9</v>
      </c>
      <c r="AQ13" s="99">
        <v>0.9</v>
      </c>
      <c r="AR13" s="99">
        <v>0.9</v>
      </c>
      <c r="AS13" s="99">
        <v>0.9</v>
      </c>
      <c r="AT13" s="99">
        <v>0.9</v>
      </c>
      <c r="AU13" s="99">
        <v>0.9</v>
      </c>
      <c r="AV13" s="99">
        <v>0.9</v>
      </c>
      <c r="AW13" s="99">
        <v>0.9</v>
      </c>
      <c r="AX13" s="99">
        <v>0.9</v>
      </c>
      <c r="AY13" s="99">
        <v>0.9</v>
      </c>
      <c r="AZ13" s="99">
        <v>0.9</v>
      </c>
      <c r="BA13" s="99">
        <v>0.9</v>
      </c>
      <c r="BB13" s="99">
        <v>0.9</v>
      </c>
      <c r="BC13" s="99">
        <v>0.9</v>
      </c>
      <c r="BD13" s="99">
        <v>0.9</v>
      </c>
      <c r="BE13" s="99">
        <v>0.9</v>
      </c>
      <c r="BF13" s="99">
        <v>0.9</v>
      </c>
      <c r="BG13" s="99">
        <v>0.9</v>
      </c>
      <c r="BH13" s="99">
        <v>0.9</v>
      </c>
      <c r="BI13" s="99">
        <v>0.9</v>
      </c>
      <c r="BJ13" s="99">
        <v>0.9</v>
      </c>
      <c r="BK13" s="99">
        <v>0.9</v>
      </c>
      <c r="BL13" s="99">
        <v>0.9</v>
      </c>
      <c r="BM13" s="99">
        <v>0.9</v>
      </c>
      <c r="BN13" s="99">
        <v>0.9</v>
      </c>
      <c r="BO13" s="99">
        <v>0.9</v>
      </c>
      <c r="BP13" s="99">
        <v>0.9</v>
      </c>
      <c r="BQ13" s="99">
        <v>0.9</v>
      </c>
      <c r="BR13" s="99">
        <v>0.9</v>
      </c>
      <c r="BS13" s="99">
        <v>0.9</v>
      </c>
      <c r="BT13" s="99">
        <v>0.9</v>
      </c>
      <c r="BU13" s="99">
        <v>0.9</v>
      </c>
      <c r="BV13" s="99">
        <v>0.9</v>
      </c>
      <c r="BW13" s="99">
        <v>0.9</v>
      </c>
      <c r="BX13" s="99">
        <v>0.9</v>
      </c>
      <c r="BY13" s="99">
        <v>0.9</v>
      </c>
      <c r="BZ13" s="99">
        <v>0.9</v>
      </c>
      <c r="CA13" s="99">
        <v>0.9</v>
      </c>
      <c r="CB13" s="99">
        <v>0.9</v>
      </c>
      <c r="CC13" s="99">
        <v>0.9</v>
      </c>
      <c r="CD13" s="99">
        <v>0.9</v>
      </c>
      <c r="CE13" s="99">
        <v>0.9</v>
      </c>
      <c r="CF13" s="99">
        <v>0.9</v>
      </c>
      <c r="CG13" s="99">
        <v>0.9</v>
      </c>
      <c r="CH13" s="99">
        <v>0.9</v>
      </c>
      <c r="CI13" s="99">
        <v>0.9</v>
      </c>
      <c r="CJ13" s="99">
        <v>0.9</v>
      </c>
      <c r="CK13" s="99">
        <v>0.9</v>
      </c>
      <c r="CL13" s="99">
        <v>0.9</v>
      </c>
      <c r="CM13" s="99">
        <v>0.9</v>
      </c>
      <c r="CN13" s="99">
        <v>0.9</v>
      </c>
      <c r="CO13" s="99">
        <v>0.9</v>
      </c>
      <c r="CP13" s="99">
        <v>0.9</v>
      </c>
      <c r="CQ13" s="99">
        <v>0.9</v>
      </c>
      <c r="CR13" s="99">
        <v>0.9</v>
      </c>
      <c r="CS13" s="99">
        <v>0.9</v>
      </c>
      <c r="CT13" s="99">
        <v>0.9</v>
      </c>
      <c r="CU13" s="99">
        <v>0.9</v>
      </c>
      <c r="CV13" s="99">
        <v>0.9</v>
      </c>
      <c r="CW13" s="99">
        <v>0.9</v>
      </c>
      <c r="CX13" s="99">
        <v>0.9</v>
      </c>
      <c r="CY13" s="99">
        <v>0.9</v>
      </c>
      <c r="CZ13" s="99">
        <v>0.9</v>
      </c>
      <c r="DA13" s="99">
        <v>0.9</v>
      </c>
      <c r="DB13" s="99">
        <v>0.9</v>
      </c>
      <c r="DC13" s="99">
        <v>0.9</v>
      </c>
      <c r="DD13" s="99">
        <v>0.9</v>
      </c>
      <c r="DE13" s="99">
        <v>0.9</v>
      </c>
      <c r="DF13" s="99">
        <v>0.9</v>
      </c>
      <c r="DG13" s="99">
        <v>0.9</v>
      </c>
      <c r="DH13" s="99">
        <v>0.9</v>
      </c>
      <c r="DI13" s="99">
        <v>0.9</v>
      </c>
      <c r="DJ13" s="99">
        <v>0.9</v>
      </c>
      <c r="DK13" s="99">
        <v>0.9</v>
      </c>
      <c r="DL13" s="99">
        <v>0.9</v>
      </c>
      <c r="DM13" s="99">
        <v>0.9</v>
      </c>
      <c r="DN13" s="99">
        <v>0.9</v>
      </c>
      <c r="DO13" s="99">
        <v>0.9</v>
      </c>
      <c r="DP13" s="99">
        <v>0.9</v>
      </c>
      <c r="DQ13" s="99">
        <v>0.9</v>
      </c>
      <c r="DR13" s="99">
        <v>0.9</v>
      </c>
      <c r="DS13" s="99">
        <v>0.9</v>
      </c>
      <c r="DT13" s="99">
        <v>0.9</v>
      </c>
      <c r="DU13" s="99">
        <v>0.9</v>
      </c>
      <c r="DV13" s="99">
        <v>0.9</v>
      </c>
      <c r="DW13" s="99">
        <v>0.9</v>
      </c>
      <c r="DX13" s="99">
        <v>0.9</v>
      </c>
      <c r="DY13" s="99">
        <v>0.9</v>
      </c>
      <c r="DZ13" s="99">
        <v>0.9</v>
      </c>
      <c r="EA13" s="99">
        <v>0.9</v>
      </c>
      <c r="EB13" s="99">
        <v>0.9</v>
      </c>
      <c r="EC13" s="99">
        <v>0.9</v>
      </c>
      <c r="ED13" s="99">
        <v>0.9</v>
      </c>
      <c r="EE13" s="99">
        <v>0.9</v>
      </c>
      <c r="EF13" s="99">
        <v>0.9</v>
      </c>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row>
    <row r="14" spans="1:172" ht="20.100000000000001" customHeight="1" x14ac:dyDescent="0.25"/>
    <row r="15" spans="1:172" s="154" customFormat="1" x14ac:dyDescent="0.25">
      <c r="B15" s="1"/>
      <c r="C15" s="4"/>
      <c r="D15" s="1"/>
      <c r="E15" s="4"/>
      <c r="F15" s="4"/>
      <c r="G15" s="4"/>
      <c r="H15" s="4"/>
      <c r="I15" s="4"/>
      <c r="J15" s="4"/>
      <c r="K15" s="4"/>
      <c r="L15" s="4"/>
      <c r="M15" s="4"/>
      <c r="N15" s="4"/>
      <c r="O15" s="4"/>
      <c r="P15" s="4"/>
      <c r="Q15" s="4" t="s">
        <v>146</v>
      </c>
      <c r="R15" s="4" t="s">
        <v>147</v>
      </c>
      <c r="S15" s="4" t="s">
        <v>148</v>
      </c>
      <c r="T15" s="4" t="s">
        <v>149</v>
      </c>
      <c r="U15" s="4" t="s">
        <v>150</v>
      </c>
      <c r="V15" s="4" t="s">
        <v>151</v>
      </c>
      <c r="W15" s="4" t="s">
        <v>152</v>
      </c>
      <c r="X15" s="4" t="s">
        <v>153</v>
      </c>
      <c r="Y15" s="4" t="s">
        <v>154</v>
      </c>
      <c r="Z15" s="4" t="s">
        <v>155</v>
      </c>
      <c r="AA15" s="4" t="s">
        <v>156</v>
      </c>
      <c r="AB15" s="4" t="s">
        <v>157</v>
      </c>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row>
  </sheetData>
  <mergeCells count="1">
    <mergeCell ref="A6:A13"/>
  </mergeCells>
  <phoneticPr fontId="35" type="noConversion"/>
  <pageMargins left="0.511811024" right="0.511811024" top="0.78740157499999996" bottom="0.78740157499999996" header="0.31496062000000002" footer="0.31496062000000002"/>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F7B5-98B6-4DB4-93C8-393D1DD99468}">
  <sheetPr codeName="Planilha4">
    <tabColor rgb="FF00B0F0"/>
    <outlinePr summaryBelow="0" summaryRight="0"/>
  </sheetPr>
  <dimension ref="A1:GD148"/>
  <sheetViews>
    <sheetView showGridLines="0" zoomScaleNormal="100" workbookViewId="0">
      <pane xSplit="6" topLeftCell="FR1" activePane="topRight" state="frozen"/>
      <selection pane="topRight" activeCell="C9" sqref="C9"/>
    </sheetView>
  </sheetViews>
  <sheetFormatPr defaultColWidth="9.140625" defaultRowHeight="15" outlineLevelRow="1" x14ac:dyDescent="0.25"/>
  <cols>
    <col min="1" max="1" width="51" style="8" customWidth="1"/>
    <col min="2" max="2" width="19" style="107" customWidth="1"/>
    <col min="3" max="4" width="19" style="114" customWidth="1"/>
    <col min="5" max="5" width="12.140625" style="8" customWidth="1"/>
    <col min="6" max="162" width="18.140625" style="17" customWidth="1"/>
    <col min="163" max="163" width="9.140625" style="3"/>
    <col min="164" max="186" width="20.140625" style="17" customWidth="1"/>
    <col min="187" max="16384" width="9.140625" style="3"/>
  </cols>
  <sheetData>
    <row r="1" spans="1:186" ht="9" customHeight="1" x14ac:dyDescent="0.25">
      <c r="A1" s="1"/>
      <c r="B1" s="102"/>
      <c r="C1" s="102">
        <f t="shared" ref="C1" si="0">YEAR(C2)</f>
        <v>1900</v>
      </c>
      <c r="D1" s="102"/>
      <c r="E1" s="1"/>
      <c r="F1" s="2">
        <f>YEAR(F2)</f>
        <v>1900</v>
      </c>
      <c r="G1" s="2">
        <f>YEAR(G2)</f>
        <v>2025</v>
      </c>
      <c r="H1" s="2">
        <f t="shared" ref="H1:BS1" si="1">YEAR(H2)</f>
        <v>2025</v>
      </c>
      <c r="I1" s="2">
        <f t="shared" si="1"/>
        <v>2025</v>
      </c>
      <c r="J1" s="2">
        <f t="shared" si="1"/>
        <v>2025</v>
      </c>
      <c r="K1" s="2">
        <f t="shared" si="1"/>
        <v>2025</v>
      </c>
      <c r="L1" s="2">
        <f t="shared" si="1"/>
        <v>2025</v>
      </c>
      <c r="M1" s="2">
        <f t="shared" si="1"/>
        <v>2025</v>
      </c>
      <c r="N1" s="2">
        <f t="shared" si="1"/>
        <v>2025</v>
      </c>
      <c r="O1" s="2">
        <f t="shared" si="1"/>
        <v>2025</v>
      </c>
      <c r="P1" s="2">
        <f t="shared" si="1"/>
        <v>2025</v>
      </c>
      <c r="Q1" s="2">
        <f t="shared" si="1"/>
        <v>2025</v>
      </c>
      <c r="R1" s="2">
        <f t="shared" si="1"/>
        <v>2025</v>
      </c>
      <c r="S1" s="2">
        <f t="shared" si="1"/>
        <v>2026</v>
      </c>
      <c r="T1" s="2">
        <f t="shared" si="1"/>
        <v>2026</v>
      </c>
      <c r="U1" s="2">
        <f t="shared" si="1"/>
        <v>2026</v>
      </c>
      <c r="V1" s="2">
        <f t="shared" si="1"/>
        <v>2026</v>
      </c>
      <c r="W1" s="2">
        <f t="shared" si="1"/>
        <v>2026</v>
      </c>
      <c r="X1" s="2">
        <f t="shared" si="1"/>
        <v>2026</v>
      </c>
      <c r="Y1" s="2">
        <f t="shared" si="1"/>
        <v>2026</v>
      </c>
      <c r="Z1" s="2">
        <f t="shared" si="1"/>
        <v>2026</v>
      </c>
      <c r="AA1" s="2">
        <f t="shared" si="1"/>
        <v>2026</v>
      </c>
      <c r="AB1" s="2">
        <f t="shared" si="1"/>
        <v>2026</v>
      </c>
      <c r="AC1" s="2">
        <f t="shared" si="1"/>
        <v>2026</v>
      </c>
      <c r="AD1" s="2">
        <f t="shared" si="1"/>
        <v>2026</v>
      </c>
      <c r="AE1" s="2">
        <f t="shared" si="1"/>
        <v>2027</v>
      </c>
      <c r="AF1" s="2">
        <f t="shared" si="1"/>
        <v>2027</v>
      </c>
      <c r="AG1" s="2">
        <f t="shared" si="1"/>
        <v>2027</v>
      </c>
      <c r="AH1" s="2">
        <f t="shared" si="1"/>
        <v>2027</v>
      </c>
      <c r="AI1" s="2">
        <f t="shared" si="1"/>
        <v>2027</v>
      </c>
      <c r="AJ1" s="2">
        <f t="shared" si="1"/>
        <v>2027</v>
      </c>
      <c r="AK1" s="2">
        <f t="shared" si="1"/>
        <v>2027</v>
      </c>
      <c r="AL1" s="2">
        <f t="shared" si="1"/>
        <v>2027</v>
      </c>
      <c r="AM1" s="2">
        <f t="shared" si="1"/>
        <v>2027</v>
      </c>
      <c r="AN1" s="2">
        <f t="shared" si="1"/>
        <v>2027</v>
      </c>
      <c r="AO1" s="2">
        <f t="shared" si="1"/>
        <v>2027</v>
      </c>
      <c r="AP1" s="2">
        <f t="shared" si="1"/>
        <v>2027</v>
      </c>
      <c r="AQ1" s="2">
        <f t="shared" si="1"/>
        <v>2028</v>
      </c>
      <c r="AR1" s="2">
        <f t="shared" si="1"/>
        <v>2028</v>
      </c>
      <c r="AS1" s="2">
        <f t="shared" si="1"/>
        <v>2028</v>
      </c>
      <c r="AT1" s="2">
        <f t="shared" si="1"/>
        <v>2028</v>
      </c>
      <c r="AU1" s="2">
        <f t="shared" si="1"/>
        <v>2028</v>
      </c>
      <c r="AV1" s="2">
        <f t="shared" si="1"/>
        <v>2028</v>
      </c>
      <c r="AW1" s="2">
        <f t="shared" si="1"/>
        <v>2028</v>
      </c>
      <c r="AX1" s="2">
        <f t="shared" si="1"/>
        <v>2028</v>
      </c>
      <c r="AY1" s="2">
        <f t="shared" si="1"/>
        <v>2028</v>
      </c>
      <c r="AZ1" s="2">
        <f t="shared" si="1"/>
        <v>2028</v>
      </c>
      <c r="BA1" s="2">
        <f t="shared" si="1"/>
        <v>2028</v>
      </c>
      <c r="BB1" s="2">
        <f t="shared" si="1"/>
        <v>2028</v>
      </c>
      <c r="BC1" s="2">
        <f t="shared" si="1"/>
        <v>2029</v>
      </c>
      <c r="BD1" s="2">
        <f t="shared" si="1"/>
        <v>2029</v>
      </c>
      <c r="BE1" s="2">
        <f t="shared" si="1"/>
        <v>2029</v>
      </c>
      <c r="BF1" s="2">
        <f t="shared" si="1"/>
        <v>2029</v>
      </c>
      <c r="BG1" s="2">
        <f t="shared" si="1"/>
        <v>2029</v>
      </c>
      <c r="BH1" s="2">
        <f t="shared" si="1"/>
        <v>2029</v>
      </c>
      <c r="BI1" s="2">
        <f t="shared" si="1"/>
        <v>2029</v>
      </c>
      <c r="BJ1" s="2">
        <f t="shared" si="1"/>
        <v>2029</v>
      </c>
      <c r="BK1" s="2">
        <f t="shared" si="1"/>
        <v>2029</v>
      </c>
      <c r="BL1" s="2">
        <f t="shared" si="1"/>
        <v>2029</v>
      </c>
      <c r="BM1" s="2">
        <f t="shared" si="1"/>
        <v>2029</v>
      </c>
      <c r="BN1" s="2">
        <f t="shared" si="1"/>
        <v>2029</v>
      </c>
      <c r="BO1" s="2">
        <f t="shared" si="1"/>
        <v>2030</v>
      </c>
      <c r="BP1" s="2">
        <f t="shared" si="1"/>
        <v>2030</v>
      </c>
      <c r="BQ1" s="2">
        <f t="shared" si="1"/>
        <v>2030</v>
      </c>
      <c r="BR1" s="2">
        <f t="shared" si="1"/>
        <v>2030</v>
      </c>
      <c r="BS1" s="2">
        <f t="shared" si="1"/>
        <v>2030</v>
      </c>
      <c r="BT1" s="2">
        <f t="shared" ref="BT1:EE1" si="2">YEAR(BT2)</f>
        <v>2030</v>
      </c>
      <c r="BU1" s="2">
        <f t="shared" si="2"/>
        <v>2030</v>
      </c>
      <c r="BV1" s="2">
        <f t="shared" si="2"/>
        <v>2030</v>
      </c>
      <c r="BW1" s="2">
        <f t="shared" si="2"/>
        <v>2030</v>
      </c>
      <c r="BX1" s="2">
        <f t="shared" si="2"/>
        <v>2030</v>
      </c>
      <c r="BY1" s="2">
        <f t="shared" si="2"/>
        <v>2030</v>
      </c>
      <c r="BZ1" s="2">
        <f t="shared" si="2"/>
        <v>2030</v>
      </c>
      <c r="CA1" s="2">
        <f t="shared" si="2"/>
        <v>2031</v>
      </c>
      <c r="CB1" s="2">
        <f t="shared" si="2"/>
        <v>2031</v>
      </c>
      <c r="CC1" s="2">
        <f t="shared" si="2"/>
        <v>2031</v>
      </c>
      <c r="CD1" s="2">
        <f t="shared" si="2"/>
        <v>2031</v>
      </c>
      <c r="CE1" s="2">
        <f t="shared" si="2"/>
        <v>2031</v>
      </c>
      <c r="CF1" s="2">
        <f t="shared" si="2"/>
        <v>2031</v>
      </c>
      <c r="CG1" s="2">
        <f t="shared" si="2"/>
        <v>2031</v>
      </c>
      <c r="CH1" s="2">
        <f t="shared" si="2"/>
        <v>2031</v>
      </c>
      <c r="CI1" s="2">
        <f t="shared" si="2"/>
        <v>2031</v>
      </c>
      <c r="CJ1" s="2">
        <f t="shared" si="2"/>
        <v>2031</v>
      </c>
      <c r="CK1" s="2">
        <f t="shared" si="2"/>
        <v>2031</v>
      </c>
      <c r="CL1" s="2">
        <f t="shared" si="2"/>
        <v>2031</v>
      </c>
      <c r="CM1" s="2">
        <f t="shared" si="2"/>
        <v>2032</v>
      </c>
      <c r="CN1" s="2">
        <f t="shared" si="2"/>
        <v>2032</v>
      </c>
      <c r="CO1" s="2">
        <f t="shared" si="2"/>
        <v>2032</v>
      </c>
      <c r="CP1" s="2">
        <f t="shared" si="2"/>
        <v>2032</v>
      </c>
      <c r="CQ1" s="2">
        <f t="shared" si="2"/>
        <v>2032</v>
      </c>
      <c r="CR1" s="2">
        <f t="shared" si="2"/>
        <v>2032</v>
      </c>
      <c r="CS1" s="2">
        <f t="shared" si="2"/>
        <v>2032</v>
      </c>
      <c r="CT1" s="2">
        <f t="shared" si="2"/>
        <v>2032</v>
      </c>
      <c r="CU1" s="2">
        <f t="shared" si="2"/>
        <v>2032</v>
      </c>
      <c r="CV1" s="2">
        <f t="shared" si="2"/>
        <v>2032</v>
      </c>
      <c r="CW1" s="2">
        <f t="shared" si="2"/>
        <v>2032</v>
      </c>
      <c r="CX1" s="2">
        <f t="shared" si="2"/>
        <v>2032</v>
      </c>
      <c r="CY1" s="2">
        <f t="shared" si="2"/>
        <v>2033</v>
      </c>
      <c r="CZ1" s="2">
        <f t="shared" si="2"/>
        <v>2033</v>
      </c>
      <c r="DA1" s="2">
        <f t="shared" si="2"/>
        <v>2033</v>
      </c>
      <c r="DB1" s="2">
        <f t="shared" si="2"/>
        <v>2033</v>
      </c>
      <c r="DC1" s="2">
        <f t="shared" si="2"/>
        <v>2033</v>
      </c>
      <c r="DD1" s="2">
        <f t="shared" si="2"/>
        <v>2033</v>
      </c>
      <c r="DE1" s="2">
        <f t="shared" si="2"/>
        <v>2033</v>
      </c>
      <c r="DF1" s="2">
        <f t="shared" si="2"/>
        <v>2033</v>
      </c>
      <c r="DG1" s="2">
        <f t="shared" si="2"/>
        <v>2033</v>
      </c>
      <c r="DH1" s="2">
        <f t="shared" si="2"/>
        <v>2033</v>
      </c>
      <c r="DI1" s="2">
        <f t="shared" si="2"/>
        <v>2033</v>
      </c>
      <c r="DJ1" s="2">
        <f t="shared" si="2"/>
        <v>2033</v>
      </c>
      <c r="DK1" s="2">
        <f t="shared" si="2"/>
        <v>2034</v>
      </c>
      <c r="DL1" s="2">
        <f t="shared" si="2"/>
        <v>2034</v>
      </c>
      <c r="DM1" s="2">
        <f t="shared" si="2"/>
        <v>2034</v>
      </c>
      <c r="DN1" s="2">
        <f t="shared" si="2"/>
        <v>2034</v>
      </c>
      <c r="DO1" s="2">
        <f t="shared" si="2"/>
        <v>2034</v>
      </c>
      <c r="DP1" s="2">
        <f t="shared" si="2"/>
        <v>2034</v>
      </c>
      <c r="DQ1" s="2">
        <f t="shared" si="2"/>
        <v>2034</v>
      </c>
      <c r="DR1" s="2">
        <f t="shared" si="2"/>
        <v>2034</v>
      </c>
      <c r="DS1" s="2">
        <f t="shared" si="2"/>
        <v>2034</v>
      </c>
      <c r="DT1" s="2">
        <f t="shared" si="2"/>
        <v>2034</v>
      </c>
      <c r="DU1" s="2">
        <f t="shared" si="2"/>
        <v>2034</v>
      </c>
      <c r="DV1" s="2">
        <f t="shared" si="2"/>
        <v>2034</v>
      </c>
      <c r="DW1" s="2">
        <f t="shared" si="2"/>
        <v>2035</v>
      </c>
      <c r="DX1" s="2">
        <f t="shared" si="2"/>
        <v>2035</v>
      </c>
      <c r="DY1" s="2">
        <f t="shared" si="2"/>
        <v>2035</v>
      </c>
      <c r="DZ1" s="2">
        <f t="shared" si="2"/>
        <v>2035</v>
      </c>
      <c r="EA1" s="2">
        <f t="shared" si="2"/>
        <v>2035</v>
      </c>
      <c r="EB1" s="2">
        <f t="shared" si="2"/>
        <v>2035</v>
      </c>
      <c r="EC1" s="2">
        <f t="shared" si="2"/>
        <v>2035</v>
      </c>
      <c r="ED1" s="2">
        <f t="shared" si="2"/>
        <v>2035</v>
      </c>
      <c r="EE1" s="2">
        <f t="shared" si="2"/>
        <v>2035</v>
      </c>
      <c r="EF1" s="2">
        <f t="shared" ref="EF1:FF1" si="3">YEAR(EF2)</f>
        <v>2035</v>
      </c>
      <c r="EG1" s="2">
        <f t="shared" si="3"/>
        <v>2035</v>
      </c>
      <c r="EH1" s="2">
        <f t="shared" si="3"/>
        <v>2035</v>
      </c>
      <c r="EI1" s="2">
        <f t="shared" si="3"/>
        <v>2036</v>
      </c>
      <c r="EJ1" s="2">
        <f t="shared" si="3"/>
        <v>2036</v>
      </c>
      <c r="EK1" s="2">
        <f t="shared" si="3"/>
        <v>2036</v>
      </c>
      <c r="EL1" s="2">
        <f t="shared" si="3"/>
        <v>2036</v>
      </c>
      <c r="EM1" s="2">
        <f t="shared" si="3"/>
        <v>2036</v>
      </c>
      <c r="EN1" s="2">
        <f t="shared" si="3"/>
        <v>2036</v>
      </c>
      <c r="EO1" s="2">
        <f t="shared" si="3"/>
        <v>2036</v>
      </c>
      <c r="EP1" s="2">
        <f t="shared" si="3"/>
        <v>2036</v>
      </c>
      <c r="EQ1" s="2">
        <f t="shared" si="3"/>
        <v>2036</v>
      </c>
      <c r="ER1" s="2">
        <f t="shared" si="3"/>
        <v>2036</v>
      </c>
      <c r="ES1" s="2">
        <f t="shared" si="3"/>
        <v>2036</v>
      </c>
      <c r="ET1" s="2">
        <f t="shared" si="3"/>
        <v>2036</v>
      </c>
      <c r="EU1" s="2">
        <f t="shared" si="3"/>
        <v>2037</v>
      </c>
      <c r="EV1" s="2">
        <f t="shared" si="3"/>
        <v>2037</v>
      </c>
      <c r="EW1" s="2">
        <f t="shared" si="3"/>
        <v>2037</v>
      </c>
      <c r="EX1" s="2">
        <f t="shared" si="3"/>
        <v>2037</v>
      </c>
      <c r="EY1" s="2">
        <f t="shared" si="3"/>
        <v>2037</v>
      </c>
      <c r="EZ1" s="2">
        <f t="shared" si="3"/>
        <v>2037</v>
      </c>
      <c r="FA1" s="2">
        <f t="shared" si="3"/>
        <v>2037</v>
      </c>
      <c r="FB1" s="2">
        <f t="shared" si="3"/>
        <v>2037</v>
      </c>
      <c r="FC1" s="2">
        <f t="shared" si="3"/>
        <v>2037</v>
      </c>
      <c r="FD1" s="2">
        <f t="shared" si="3"/>
        <v>2037</v>
      </c>
      <c r="FE1" s="2">
        <f t="shared" si="3"/>
        <v>2037</v>
      </c>
      <c r="FF1" s="2">
        <f t="shared" si="3"/>
        <v>2037</v>
      </c>
      <c r="FH1" s="4"/>
      <c r="FI1" s="4"/>
      <c r="FJ1" s="4" t="s">
        <v>0</v>
      </c>
      <c r="FK1" s="4" t="s">
        <v>0</v>
      </c>
      <c r="FL1" s="4" t="s">
        <v>0</v>
      </c>
      <c r="FM1" s="4" t="s">
        <v>0</v>
      </c>
      <c r="FN1" s="4" t="s">
        <v>0</v>
      </c>
      <c r="FO1" s="4" t="s">
        <v>0</v>
      </c>
      <c r="FP1" s="4" t="s">
        <v>0</v>
      </c>
      <c r="FQ1" s="4" t="s">
        <v>0</v>
      </c>
      <c r="FR1" s="4" t="s">
        <v>0</v>
      </c>
      <c r="FS1" s="4" t="s">
        <v>0</v>
      </c>
      <c r="FT1" s="4" t="s">
        <v>0</v>
      </c>
      <c r="FU1" s="4" t="s">
        <v>0</v>
      </c>
      <c r="FV1" s="4" t="s">
        <v>0</v>
      </c>
      <c r="FW1" s="4" t="s">
        <v>0</v>
      </c>
      <c r="FX1" s="4" t="s">
        <v>0</v>
      </c>
      <c r="FY1" s="4" t="s">
        <v>0</v>
      </c>
      <c r="FZ1" s="4" t="s">
        <v>0</v>
      </c>
      <c r="GA1" s="4" t="s">
        <v>0</v>
      </c>
      <c r="GB1" s="4" t="s">
        <v>0</v>
      </c>
      <c r="GC1" s="4" t="s">
        <v>0</v>
      </c>
      <c r="GD1" s="4" t="s">
        <v>0</v>
      </c>
    </row>
    <row r="2" spans="1:186" ht="50.1" customHeight="1" x14ac:dyDescent="0.25">
      <c r="A2" s="5" t="s">
        <v>1</v>
      </c>
      <c r="B2" s="111"/>
      <c r="C2" s="103"/>
      <c r="D2" s="103"/>
      <c r="E2" s="5"/>
      <c r="F2" s="6"/>
      <c r="G2" s="6">
        <v>45658</v>
      </c>
      <c r="H2" s="6">
        <f>EDATE(G2,1)</f>
        <v>45689</v>
      </c>
      <c r="I2" s="6">
        <f t="shared" ref="I2:BT2" si="4">EDATE(H2,1)</f>
        <v>45717</v>
      </c>
      <c r="J2" s="6">
        <f t="shared" si="4"/>
        <v>45748</v>
      </c>
      <c r="K2" s="6">
        <f t="shared" si="4"/>
        <v>45778</v>
      </c>
      <c r="L2" s="6">
        <f t="shared" si="4"/>
        <v>45809</v>
      </c>
      <c r="M2" s="6">
        <f t="shared" si="4"/>
        <v>45839</v>
      </c>
      <c r="N2" s="6">
        <f t="shared" si="4"/>
        <v>45870</v>
      </c>
      <c r="O2" s="6">
        <f t="shared" si="4"/>
        <v>45901</v>
      </c>
      <c r="P2" s="6">
        <f t="shared" si="4"/>
        <v>45931</v>
      </c>
      <c r="Q2" s="6">
        <f t="shared" si="4"/>
        <v>45962</v>
      </c>
      <c r="R2" s="6">
        <f t="shared" si="4"/>
        <v>45992</v>
      </c>
      <c r="S2" s="6">
        <f t="shared" si="4"/>
        <v>46023</v>
      </c>
      <c r="T2" s="6">
        <f t="shared" si="4"/>
        <v>46054</v>
      </c>
      <c r="U2" s="6">
        <f t="shared" si="4"/>
        <v>46082</v>
      </c>
      <c r="V2" s="6">
        <f t="shared" si="4"/>
        <v>46113</v>
      </c>
      <c r="W2" s="6">
        <f t="shared" si="4"/>
        <v>46143</v>
      </c>
      <c r="X2" s="6">
        <f t="shared" si="4"/>
        <v>46174</v>
      </c>
      <c r="Y2" s="6">
        <f t="shared" si="4"/>
        <v>46204</v>
      </c>
      <c r="Z2" s="6">
        <f t="shared" si="4"/>
        <v>46235</v>
      </c>
      <c r="AA2" s="6">
        <f t="shared" si="4"/>
        <v>46266</v>
      </c>
      <c r="AB2" s="6">
        <f t="shared" si="4"/>
        <v>46296</v>
      </c>
      <c r="AC2" s="6">
        <f t="shared" si="4"/>
        <v>46327</v>
      </c>
      <c r="AD2" s="6">
        <f t="shared" si="4"/>
        <v>46357</v>
      </c>
      <c r="AE2" s="6">
        <f t="shared" si="4"/>
        <v>46388</v>
      </c>
      <c r="AF2" s="6">
        <f t="shared" si="4"/>
        <v>46419</v>
      </c>
      <c r="AG2" s="6">
        <f t="shared" si="4"/>
        <v>46447</v>
      </c>
      <c r="AH2" s="6">
        <f t="shared" si="4"/>
        <v>46478</v>
      </c>
      <c r="AI2" s="6">
        <f t="shared" si="4"/>
        <v>46508</v>
      </c>
      <c r="AJ2" s="6">
        <f t="shared" si="4"/>
        <v>46539</v>
      </c>
      <c r="AK2" s="6">
        <f t="shared" si="4"/>
        <v>46569</v>
      </c>
      <c r="AL2" s="6">
        <f t="shared" si="4"/>
        <v>46600</v>
      </c>
      <c r="AM2" s="6">
        <f t="shared" si="4"/>
        <v>46631</v>
      </c>
      <c r="AN2" s="6">
        <f t="shared" si="4"/>
        <v>46661</v>
      </c>
      <c r="AO2" s="6">
        <f t="shared" si="4"/>
        <v>46692</v>
      </c>
      <c r="AP2" s="6">
        <f t="shared" si="4"/>
        <v>46722</v>
      </c>
      <c r="AQ2" s="6">
        <f t="shared" si="4"/>
        <v>46753</v>
      </c>
      <c r="AR2" s="6">
        <f t="shared" si="4"/>
        <v>46784</v>
      </c>
      <c r="AS2" s="6">
        <f t="shared" si="4"/>
        <v>46813</v>
      </c>
      <c r="AT2" s="6">
        <f t="shared" si="4"/>
        <v>46844</v>
      </c>
      <c r="AU2" s="6">
        <f t="shared" si="4"/>
        <v>46874</v>
      </c>
      <c r="AV2" s="6">
        <f t="shared" si="4"/>
        <v>46905</v>
      </c>
      <c r="AW2" s="6">
        <f t="shared" si="4"/>
        <v>46935</v>
      </c>
      <c r="AX2" s="6">
        <f t="shared" si="4"/>
        <v>46966</v>
      </c>
      <c r="AY2" s="6">
        <f t="shared" si="4"/>
        <v>46997</v>
      </c>
      <c r="AZ2" s="6">
        <f t="shared" si="4"/>
        <v>47027</v>
      </c>
      <c r="BA2" s="6">
        <f t="shared" si="4"/>
        <v>47058</v>
      </c>
      <c r="BB2" s="6">
        <f t="shared" si="4"/>
        <v>47088</v>
      </c>
      <c r="BC2" s="6">
        <f t="shared" si="4"/>
        <v>47119</v>
      </c>
      <c r="BD2" s="6">
        <f t="shared" si="4"/>
        <v>47150</v>
      </c>
      <c r="BE2" s="6">
        <f t="shared" si="4"/>
        <v>47178</v>
      </c>
      <c r="BF2" s="6">
        <f t="shared" si="4"/>
        <v>47209</v>
      </c>
      <c r="BG2" s="6">
        <f t="shared" si="4"/>
        <v>47239</v>
      </c>
      <c r="BH2" s="6">
        <f t="shared" si="4"/>
        <v>47270</v>
      </c>
      <c r="BI2" s="6">
        <f t="shared" si="4"/>
        <v>47300</v>
      </c>
      <c r="BJ2" s="6">
        <f t="shared" si="4"/>
        <v>47331</v>
      </c>
      <c r="BK2" s="6">
        <f t="shared" si="4"/>
        <v>47362</v>
      </c>
      <c r="BL2" s="6">
        <f t="shared" si="4"/>
        <v>47392</v>
      </c>
      <c r="BM2" s="6">
        <f t="shared" si="4"/>
        <v>47423</v>
      </c>
      <c r="BN2" s="6">
        <f t="shared" si="4"/>
        <v>47453</v>
      </c>
      <c r="BO2" s="6">
        <f t="shared" si="4"/>
        <v>47484</v>
      </c>
      <c r="BP2" s="6">
        <f t="shared" si="4"/>
        <v>47515</v>
      </c>
      <c r="BQ2" s="6">
        <f t="shared" si="4"/>
        <v>47543</v>
      </c>
      <c r="BR2" s="6">
        <f t="shared" si="4"/>
        <v>47574</v>
      </c>
      <c r="BS2" s="6">
        <f t="shared" si="4"/>
        <v>47604</v>
      </c>
      <c r="BT2" s="6">
        <f t="shared" si="4"/>
        <v>47635</v>
      </c>
      <c r="BU2" s="6">
        <f t="shared" ref="BU2:EF2" si="5">EDATE(BT2,1)</f>
        <v>47665</v>
      </c>
      <c r="BV2" s="6">
        <f t="shared" si="5"/>
        <v>47696</v>
      </c>
      <c r="BW2" s="6">
        <f t="shared" si="5"/>
        <v>47727</v>
      </c>
      <c r="BX2" s="6">
        <f t="shared" si="5"/>
        <v>47757</v>
      </c>
      <c r="BY2" s="6">
        <f t="shared" si="5"/>
        <v>47788</v>
      </c>
      <c r="BZ2" s="6">
        <f t="shared" si="5"/>
        <v>47818</v>
      </c>
      <c r="CA2" s="6">
        <f t="shared" si="5"/>
        <v>47849</v>
      </c>
      <c r="CB2" s="6">
        <f t="shared" si="5"/>
        <v>47880</v>
      </c>
      <c r="CC2" s="6">
        <f t="shared" si="5"/>
        <v>47908</v>
      </c>
      <c r="CD2" s="6">
        <f t="shared" si="5"/>
        <v>47939</v>
      </c>
      <c r="CE2" s="6">
        <f t="shared" si="5"/>
        <v>47969</v>
      </c>
      <c r="CF2" s="6">
        <f t="shared" si="5"/>
        <v>48000</v>
      </c>
      <c r="CG2" s="6">
        <f t="shared" si="5"/>
        <v>48030</v>
      </c>
      <c r="CH2" s="6">
        <f t="shared" si="5"/>
        <v>48061</v>
      </c>
      <c r="CI2" s="6">
        <f t="shared" si="5"/>
        <v>48092</v>
      </c>
      <c r="CJ2" s="6">
        <f t="shared" si="5"/>
        <v>48122</v>
      </c>
      <c r="CK2" s="6">
        <f t="shared" si="5"/>
        <v>48153</v>
      </c>
      <c r="CL2" s="6">
        <f t="shared" si="5"/>
        <v>48183</v>
      </c>
      <c r="CM2" s="6">
        <f t="shared" si="5"/>
        <v>48214</v>
      </c>
      <c r="CN2" s="6">
        <f t="shared" si="5"/>
        <v>48245</v>
      </c>
      <c r="CO2" s="6">
        <f t="shared" si="5"/>
        <v>48274</v>
      </c>
      <c r="CP2" s="6">
        <f t="shared" si="5"/>
        <v>48305</v>
      </c>
      <c r="CQ2" s="6">
        <f t="shared" si="5"/>
        <v>48335</v>
      </c>
      <c r="CR2" s="6">
        <f t="shared" si="5"/>
        <v>48366</v>
      </c>
      <c r="CS2" s="6">
        <f t="shared" si="5"/>
        <v>48396</v>
      </c>
      <c r="CT2" s="6">
        <f t="shared" si="5"/>
        <v>48427</v>
      </c>
      <c r="CU2" s="6">
        <f t="shared" si="5"/>
        <v>48458</v>
      </c>
      <c r="CV2" s="6">
        <f t="shared" si="5"/>
        <v>48488</v>
      </c>
      <c r="CW2" s="6">
        <f t="shared" si="5"/>
        <v>48519</v>
      </c>
      <c r="CX2" s="6">
        <f t="shared" si="5"/>
        <v>48549</v>
      </c>
      <c r="CY2" s="6">
        <f t="shared" si="5"/>
        <v>48580</v>
      </c>
      <c r="CZ2" s="6">
        <f t="shared" si="5"/>
        <v>48611</v>
      </c>
      <c r="DA2" s="6">
        <f t="shared" si="5"/>
        <v>48639</v>
      </c>
      <c r="DB2" s="6">
        <f t="shared" si="5"/>
        <v>48670</v>
      </c>
      <c r="DC2" s="6">
        <f t="shared" si="5"/>
        <v>48700</v>
      </c>
      <c r="DD2" s="6">
        <f t="shared" si="5"/>
        <v>48731</v>
      </c>
      <c r="DE2" s="6">
        <f t="shared" si="5"/>
        <v>48761</v>
      </c>
      <c r="DF2" s="6">
        <f t="shared" si="5"/>
        <v>48792</v>
      </c>
      <c r="DG2" s="6">
        <f t="shared" si="5"/>
        <v>48823</v>
      </c>
      <c r="DH2" s="6">
        <f t="shared" si="5"/>
        <v>48853</v>
      </c>
      <c r="DI2" s="6">
        <f t="shared" si="5"/>
        <v>48884</v>
      </c>
      <c r="DJ2" s="6">
        <f t="shared" si="5"/>
        <v>48914</v>
      </c>
      <c r="DK2" s="6">
        <f t="shared" si="5"/>
        <v>48945</v>
      </c>
      <c r="DL2" s="6">
        <f t="shared" si="5"/>
        <v>48976</v>
      </c>
      <c r="DM2" s="6">
        <f t="shared" si="5"/>
        <v>49004</v>
      </c>
      <c r="DN2" s="6">
        <f t="shared" si="5"/>
        <v>49035</v>
      </c>
      <c r="DO2" s="6">
        <f t="shared" si="5"/>
        <v>49065</v>
      </c>
      <c r="DP2" s="6">
        <f t="shared" si="5"/>
        <v>49096</v>
      </c>
      <c r="DQ2" s="6">
        <f t="shared" si="5"/>
        <v>49126</v>
      </c>
      <c r="DR2" s="6">
        <f t="shared" si="5"/>
        <v>49157</v>
      </c>
      <c r="DS2" s="6">
        <f t="shared" si="5"/>
        <v>49188</v>
      </c>
      <c r="DT2" s="6">
        <f t="shared" si="5"/>
        <v>49218</v>
      </c>
      <c r="DU2" s="6">
        <f t="shared" si="5"/>
        <v>49249</v>
      </c>
      <c r="DV2" s="6">
        <f t="shared" si="5"/>
        <v>49279</v>
      </c>
      <c r="DW2" s="6">
        <f t="shared" si="5"/>
        <v>49310</v>
      </c>
      <c r="DX2" s="6">
        <f t="shared" si="5"/>
        <v>49341</v>
      </c>
      <c r="DY2" s="6">
        <f t="shared" si="5"/>
        <v>49369</v>
      </c>
      <c r="DZ2" s="6">
        <f t="shared" si="5"/>
        <v>49400</v>
      </c>
      <c r="EA2" s="6">
        <f t="shared" si="5"/>
        <v>49430</v>
      </c>
      <c r="EB2" s="6">
        <f t="shared" si="5"/>
        <v>49461</v>
      </c>
      <c r="EC2" s="6">
        <f t="shared" si="5"/>
        <v>49491</v>
      </c>
      <c r="ED2" s="6">
        <f t="shared" si="5"/>
        <v>49522</v>
      </c>
      <c r="EE2" s="6">
        <f t="shared" si="5"/>
        <v>49553</v>
      </c>
      <c r="EF2" s="6">
        <f t="shared" si="5"/>
        <v>49583</v>
      </c>
      <c r="EG2" s="6">
        <f t="shared" ref="EG2:FF2" si="6">EDATE(EF2,1)</f>
        <v>49614</v>
      </c>
      <c r="EH2" s="6">
        <f t="shared" si="6"/>
        <v>49644</v>
      </c>
      <c r="EI2" s="6">
        <f t="shared" si="6"/>
        <v>49675</v>
      </c>
      <c r="EJ2" s="6">
        <f t="shared" si="6"/>
        <v>49706</v>
      </c>
      <c r="EK2" s="6">
        <f t="shared" si="6"/>
        <v>49735</v>
      </c>
      <c r="EL2" s="6">
        <f t="shared" si="6"/>
        <v>49766</v>
      </c>
      <c r="EM2" s="6">
        <f t="shared" si="6"/>
        <v>49796</v>
      </c>
      <c r="EN2" s="6">
        <f t="shared" si="6"/>
        <v>49827</v>
      </c>
      <c r="EO2" s="6">
        <f t="shared" si="6"/>
        <v>49857</v>
      </c>
      <c r="EP2" s="6">
        <f t="shared" si="6"/>
        <v>49888</v>
      </c>
      <c r="EQ2" s="6">
        <f t="shared" si="6"/>
        <v>49919</v>
      </c>
      <c r="ER2" s="6">
        <f t="shared" si="6"/>
        <v>49949</v>
      </c>
      <c r="ES2" s="6">
        <f t="shared" si="6"/>
        <v>49980</v>
      </c>
      <c r="ET2" s="6">
        <f t="shared" si="6"/>
        <v>50010</v>
      </c>
      <c r="EU2" s="6">
        <f t="shared" si="6"/>
        <v>50041</v>
      </c>
      <c r="EV2" s="6">
        <f t="shared" si="6"/>
        <v>50072</v>
      </c>
      <c r="EW2" s="6">
        <f t="shared" si="6"/>
        <v>50100</v>
      </c>
      <c r="EX2" s="6">
        <f t="shared" si="6"/>
        <v>50131</v>
      </c>
      <c r="EY2" s="6">
        <f t="shared" si="6"/>
        <v>50161</v>
      </c>
      <c r="EZ2" s="6">
        <f t="shared" si="6"/>
        <v>50192</v>
      </c>
      <c r="FA2" s="6">
        <f t="shared" si="6"/>
        <v>50222</v>
      </c>
      <c r="FB2" s="6">
        <f t="shared" si="6"/>
        <v>50253</v>
      </c>
      <c r="FC2" s="6">
        <f t="shared" si="6"/>
        <v>50284</v>
      </c>
      <c r="FD2" s="6">
        <f t="shared" si="6"/>
        <v>50314</v>
      </c>
      <c r="FE2" s="6">
        <f t="shared" si="6"/>
        <v>50345</v>
      </c>
      <c r="FF2" s="6">
        <f t="shared" si="6"/>
        <v>50375</v>
      </c>
      <c r="FH2" s="7">
        <v>2024</v>
      </c>
      <c r="FI2" s="7">
        <f t="shared" ref="FI2:GD2" si="7">FH2+1</f>
        <v>2025</v>
      </c>
      <c r="FJ2" s="7">
        <f t="shared" si="7"/>
        <v>2026</v>
      </c>
      <c r="FK2" s="7">
        <f t="shared" si="7"/>
        <v>2027</v>
      </c>
      <c r="FL2" s="7">
        <f t="shared" si="7"/>
        <v>2028</v>
      </c>
      <c r="FM2" s="7">
        <f t="shared" si="7"/>
        <v>2029</v>
      </c>
      <c r="FN2" s="7">
        <f t="shared" si="7"/>
        <v>2030</v>
      </c>
      <c r="FO2" s="7">
        <f t="shared" si="7"/>
        <v>2031</v>
      </c>
      <c r="FP2" s="7">
        <f t="shared" si="7"/>
        <v>2032</v>
      </c>
      <c r="FQ2" s="7">
        <f t="shared" si="7"/>
        <v>2033</v>
      </c>
      <c r="FR2" s="7">
        <f t="shared" si="7"/>
        <v>2034</v>
      </c>
      <c r="FS2" s="7">
        <f t="shared" si="7"/>
        <v>2035</v>
      </c>
      <c r="FT2" s="7">
        <f t="shared" si="7"/>
        <v>2036</v>
      </c>
      <c r="FU2" s="7">
        <f t="shared" si="7"/>
        <v>2037</v>
      </c>
      <c r="FV2" s="7">
        <f t="shared" si="7"/>
        <v>2038</v>
      </c>
      <c r="FW2" s="7">
        <f t="shared" si="7"/>
        <v>2039</v>
      </c>
      <c r="FX2" s="7">
        <f t="shared" si="7"/>
        <v>2040</v>
      </c>
      <c r="FY2" s="7">
        <f t="shared" si="7"/>
        <v>2041</v>
      </c>
      <c r="FZ2" s="7">
        <f t="shared" si="7"/>
        <v>2042</v>
      </c>
      <c r="GA2" s="7">
        <f t="shared" si="7"/>
        <v>2043</v>
      </c>
      <c r="GB2" s="7">
        <f t="shared" si="7"/>
        <v>2044</v>
      </c>
      <c r="GC2" s="7">
        <f t="shared" si="7"/>
        <v>2045</v>
      </c>
      <c r="GD2" s="7">
        <f t="shared" si="7"/>
        <v>2046</v>
      </c>
    </row>
    <row r="3" spans="1:186" ht="20.100000000000001" customHeight="1" x14ac:dyDescent="0.25">
      <c r="C3" s="104"/>
      <c r="D3" s="104"/>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H3" s="10"/>
      <c r="FI3" s="10"/>
      <c r="FJ3" s="10"/>
      <c r="FK3" s="10"/>
      <c r="FL3" s="10"/>
      <c r="FM3" s="10"/>
      <c r="FN3" s="10"/>
      <c r="FO3" s="10"/>
      <c r="FP3" s="10"/>
      <c r="FQ3" s="10"/>
      <c r="FR3" s="10"/>
      <c r="FS3" s="10"/>
      <c r="FT3" s="10"/>
      <c r="FU3" s="10"/>
      <c r="FV3" s="10"/>
      <c r="FW3" s="10"/>
      <c r="FX3" s="10"/>
      <c r="FY3" s="10"/>
      <c r="FZ3" s="10"/>
      <c r="GA3" s="10"/>
      <c r="GB3" s="10"/>
      <c r="GC3" s="10"/>
      <c r="GD3" s="10"/>
    </row>
    <row r="4" spans="1:186" ht="20.100000000000001" customHeight="1" x14ac:dyDescent="0.25">
      <c r="A4" s="11" t="s">
        <v>2</v>
      </c>
      <c r="B4" s="112"/>
      <c r="C4" s="113"/>
      <c r="D4" s="113"/>
      <c r="E4" s="11"/>
      <c r="F4" s="12">
        <f>SUM(G4:DV4)</f>
        <v>-67164420</v>
      </c>
      <c r="G4" s="12">
        <f>G6+G15+G24+G30+G41+G51+G55+G35</f>
        <v>-559703.5</v>
      </c>
      <c r="H4" s="12">
        <f t="shared" ref="H4:BS4" si="8">H6+H15+H24+H30+H41+H51+H55+H35</f>
        <v>-559703.5</v>
      </c>
      <c r="I4" s="12">
        <f t="shared" si="8"/>
        <v>-559703.5</v>
      </c>
      <c r="J4" s="12">
        <f t="shared" si="8"/>
        <v>-559703.5</v>
      </c>
      <c r="K4" s="12">
        <f t="shared" si="8"/>
        <v>-559703.5</v>
      </c>
      <c r="L4" s="12">
        <f t="shared" si="8"/>
        <v>-559703.5</v>
      </c>
      <c r="M4" s="12">
        <f t="shared" si="8"/>
        <v>-559703.5</v>
      </c>
      <c r="N4" s="12">
        <f t="shared" si="8"/>
        <v>-559703.5</v>
      </c>
      <c r="O4" s="12">
        <f t="shared" si="8"/>
        <v>-559703.5</v>
      </c>
      <c r="P4" s="12">
        <f t="shared" si="8"/>
        <v>-559703.5</v>
      </c>
      <c r="Q4" s="12">
        <f t="shared" si="8"/>
        <v>-559703.5</v>
      </c>
      <c r="R4" s="12">
        <f t="shared" si="8"/>
        <v>-559703.5</v>
      </c>
      <c r="S4" s="12">
        <f t="shared" si="8"/>
        <v>-559703.5</v>
      </c>
      <c r="T4" s="12">
        <f t="shared" si="8"/>
        <v>-559703.5</v>
      </c>
      <c r="U4" s="12">
        <f t="shared" si="8"/>
        <v>-559703.5</v>
      </c>
      <c r="V4" s="12">
        <f t="shared" si="8"/>
        <v>-559703.5</v>
      </c>
      <c r="W4" s="12">
        <f t="shared" si="8"/>
        <v>-559703.5</v>
      </c>
      <c r="X4" s="12">
        <f t="shared" si="8"/>
        <v>-559703.5</v>
      </c>
      <c r="Y4" s="12">
        <f t="shared" si="8"/>
        <v>-559703.5</v>
      </c>
      <c r="Z4" s="12">
        <f t="shared" si="8"/>
        <v>-559703.5</v>
      </c>
      <c r="AA4" s="12">
        <f t="shared" si="8"/>
        <v>-559703.5</v>
      </c>
      <c r="AB4" s="12">
        <f t="shared" si="8"/>
        <v>-559703.5</v>
      </c>
      <c r="AC4" s="12">
        <f t="shared" si="8"/>
        <v>-559703.5</v>
      </c>
      <c r="AD4" s="12">
        <f t="shared" si="8"/>
        <v>-559703.5</v>
      </c>
      <c r="AE4" s="12">
        <f t="shared" si="8"/>
        <v>-559703.5</v>
      </c>
      <c r="AF4" s="12">
        <f t="shared" si="8"/>
        <v>-559703.5</v>
      </c>
      <c r="AG4" s="12">
        <f t="shared" si="8"/>
        <v>-559703.5</v>
      </c>
      <c r="AH4" s="12">
        <f t="shared" si="8"/>
        <v>-559703.5</v>
      </c>
      <c r="AI4" s="12">
        <f t="shared" si="8"/>
        <v>-559703.5</v>
      </c>
      <c r="AJ4" s="12">
        <f t="shared" si="8"/>
        <v>-559703.5</v>
      </c>
      <c r="AK4" s="12">
        <f t="shared" si="8"/>
        <v>-559703.5</v>
      </c>
      <c r="AL4" s="12">
        <f t="shared" si="8"/>
        <v>-559703.5</v>
      </c>
      <c r="AM4" s="12">
        <f t="shared" si="8"/>
        <v>-559703.5</v>
      </c>
      <c r="AN4" s="12">
        <f t="shared" si="8"/>
        <v>-559703.5</v>
      </c>
      <c r="AO4" s="12">
        <f t="shared" si="8"/>
        <v>-559703.5</v>
      </c>
      <c r="AP4" s="12">
        <f t="shared" si="8"/>
        <v>-559703.5</v>
      </c>
      <c r="AQ4" s="12">
        <f t="shared" si="8"/>
        <v>-559703.5</v>
      </c>
      <c r="AR4" s="12">
        <f t="shared" si="8"/>
        <v>-559703.5</v>
      </c>
      <c r="AS4" s="12">
        <f t="shared" si="8"/>
        <v>-559703.5</v>
      </c>
      <c r="AT4" s="12">
        <f t="shared" si="8"/>
        <v>-559703.5</v>
      </c>
      <c r="AU4" s="12">
        <f t="shared" si="8"/>
        <v>-559703.5</v>
      </c>
      <c r="AV4" s="12">
        <f t="shared" si="8"/>
        <v>-559703.5</v>
      </c>
      <c r="AW4" s="12">
        <f t="shared" si="8"/>
        <v>-559703.5</v>
      </c>
      <c r="AX4" s="12">
        <f t="shared" si="8"/>
        <v>-559703.5</v>
      </c>
      <c r="AY4" s="12">
        <f t="shared" si="8"/>
        <v>-559703.5</v>
      </c>
      <c r="AZ4" s="12">
        <f t="shared" si="8"/>
        <v>-559703.5</v>
      </c>
      <c r="BA4" s="12">
        <f t="shared" si="8"/>
        <v>-559703.5</v>
      </c>
      <c r="BB4" s="12">
        <f t="shared" si="8"/>
        <v>-559703.5</v>
      </c>
      <c r="BC4" s="12">
        <f t="shared" si="8"/>
        <v>-559703.5</v>
      </c>
      <c r="BD4" s="12">
        <f t="shared" si="8"/>
        <v>-559703.5</v>
      </c>
      <c r="BE4" s="12">
        <f t="shared" si="8"/>
        <v>-559703.5</v>
      </c>
      <c r="BF4" s="12">
        <f t="shared" si="8"/>
        <v>-559703.5</v>
      </c>
      <c r="BG4" s="12">
        <f t="shared" si="8"/>
        <v>-559703.5</v>
      </c>
      <c r="BH4" s="12">
        <f t="shared" si="8"/>
        <v>-559703.5</v>
      </c>
      <c r="BI4" s="12">
        <f t="shared" si="8"/>
        <v>-559703.5</v>
      </c>
      <c r="BJ4" s="12">
        <f t="shared" si="8"/>
        <v>-559703.5</v>
      </c>
      <c r="BK4" s="12">
        <f t="shared" si="8"/>
        <v>-559703.5</v>
      </c>
      <c r="BL4" s="12">
        <f t="shared" si="8"/>
        <v>-559703.5</v>
      </c>
      <c r="BM4" s="12">
        <f t="shared" si="8"/>
        <v>-559703.5</v>
      </c>
      <c r="BN4" s="12">
        <f t="shared" si="8"/>
        <v>-559703.5</v>
      </c>
      <c r="BO4" s="12">
        <f t="shared" si="8"/>
        <v>-559703.5</v>
      </c>
      <c r="BP4" s="12">
        <f t="shared" si="8"/>
        <v>-559703.5</v>
      </c>
      <c r="BQ4" s="12">
        <f t="shared" si="8"/>
        <v>-559703.5</v>
      </c>
      <c r="BR4" s="12">
        <f t="shared" si="8"/>
        <v>-559703.5</v>
      </c>
      <c r="BS4" s="12">
        <f t="shared" si="8"/>
        <v>-559703.5</v>
      </c>
      <c r="BT4" s="12">
        <f t="shared" ref="BT4:DV4" si="9">BT6+BT15+BT24+BT30+BT41+BT51+BT55+BT35</f>
        <v>-559703.5</v>
      </c>
      <c r="BU4" s="12">
        <f t="shared" si="9"/>
        <v>-559703.5</v>
      </c>
      <c r="BV4" s="12">
        <f t="shared" si="9"/>
        <v>-559703.5</v>
      </c>
      <c r="BW4" s="12">
        <f t="shared" si="9"/>
        <v>-559703.5</v>
      </c>
      <c r="BX4" s="12">
        <f t="shared" si="9"/>
        <v>-559703.5</v>
      </c>
      <c r="BY4" s="12">
        <f t="shared" si="9"/>
        <v>-559703.5</v>
      </c>
      <c r="BZ4" s="12">
        <f t="shared" si="9"/>
        <v>-559703.5</v>
      </c>
      <c r="CA4" s="12">
        <f t="shared" si="9"/>
        <v>-559703.5</v>
      </c>
      <c r="CB4" s="12">
        <f t="shared" si="9"/>
        <v>-559703.5</v>
      </c>
      <c r="CC4" s="12">
        <f t="shared" si="9"/>
        <v>-559703.5</v>
      </c>
      <c r="CD4" s="12">
        <f t="shared" si="9"/>
        <v>-559703.5</v>
      </c>
      <c r="CE4" s="12">
        <f t="shared" si="9"/>
        <v>-559703.5</v>
      </c>
      <c r="CF4" s="12">
        <f t="shared" si="9"/>
        <v>-559703.5</v>
      </c>
      <c r="CG4" s="12">
        <f t="shared" si="9"/>
        <v>-559703.5</v>
      </c>
      <c r="CH4" s="12">
        <f t="shared" si="9"/>
        <v>-559703.5</v>
      </c>
      <c r="CI4" s="12">
        <f t="shared" si="9"/>
        <v>-559703.5</v>
      </c>
      <c r="CJ4" s="12">
        <f t="shared" si="9"/>
        <v>-559703.5</v>
      </c>
      <c r="CK4" s="12">
        <f t="shared" si="9"/>
        <v>-559703.5</v>
      </c>
      <c r="CL4" s="12">
        <f t="shared" si="9"/>
        <v>-559703.5</v>
      </c>
      <c r="CM4" s="12">
        <f t="shared" si="9"/>
        <v>-559703.5</v>
      </c>
      <c r="CN4" s="12">
        <f t="shared" si="9"/>
        <v>-559703.5</v>
      </c>
      <c r="CO4" s="12">
        <f t="shared" si="9"/>
        <v>-559703.5</v>
      </c>
      <c r="CP4" s="12">
        <f t="shared" si="9"/>
        <v>-559703.5</v>
      </c>
      <c r="CQ4" s="12">
        <f t="shared" si="9"/>
        <v>-559703.5</v>
      </c>
      <c r="CR4" s="12">
        <f t="shared" si="9"/>
        <v>-559703.5</v>
      </c>
      <c r="CS4" s="12">
        <f t="shared" si="9"/>
        <v>-559703.5</v>
      </c>
      <c r="CT4" s="12">
        <f t="shared" si="9"/>
        <v>-559703.5</v>
      </c>
      <c r="CU4" s="12">
        <f t="shared" si="9"/>
        <v>-559703.5</v>
      </c>
      <c r="CV4" s="12">
        <f t="shared" si="9"/>
        <v>-559703.5</v>
      </c>
      <c r="CW4" s="12">
        <f t="shared" si="9"/>
        <v>-559703.5</v>
      </c>
      <c r="CX4" s="12">
        <f t="shared" si="9"/>
        <v>-559703.5</v>
      </c>
      <c r="CY4" s="12">
        <f t="shared" si="9"/>
        <v>-559703.5</v>
      </c>
      <c r="CZ4" s="12">
        <f t="shared" si="9"/>
        <v>-559703.5</v>
      </c>
      <c r="DA4" s="12">
        <f t="shared" si="9"/>
        <v>-559703.5</v>
      </c>
      <c r="DB4" s="12">
        <f t="shared" si="9"/>
        <v>-559703.5</v>
      </c>
      <c r="DC4" s="12">
        <f t="shared" si="9"/>
        <v>-559703.5</v>
      </c>
      <c r="DD4" s="12">
        <f t="shared" si="9"/>
        <v>-559703.5</v>
      </c>
      <c r="DE4" s="12">
        <f t="shared" si="9"/>
        <v>-559703.5</v>
      </c>
      <c r="DF4" s="12">
        <f t="shared" si="9"/>
        <v>-559703.5</v>
      </c>
      <c r="DG4" s="12">
        <f t="shared" si="9"/>
        <v>-559703.5</v>
      </c>
      <c r="DH4" s="12">
        <f t="shared" si="9"/>
        <v>-559703.5</v>
      </c>
      <c r="DI4" s="12">
        <f t="shared" si="9"/>
        <v>-559703.5</v>
      </c>
      <c r="DJ4" s="12">
        <f t="shared" si="9"/>
        <v>-559703.5</v>
      </c>
      <c r="DK4" s="12">
        <f t="shared" si="9"/>
        <v>-559703.5</v>
      </c>
      <c r="DL4" s="12">
        <f t="shared" si="9"/>
        <v>-559703.5</v>
      </c>
      <c r="DM4" s="12">
        <f t="shared" si="9"/>
        <v>-559703.5</v>
      </c>
      <c r="DN4" s="12">
        <f t="shared" si="9"/>
        <v>-559703.5</v>
      </c>
      <c r="DO4" s="12">
        <f t="shared" si="9"/>
        <v>-559703.5</v>
      </c>
      <c r="DP4" s="12">
        <f t="shared" si="9"/>
        <v>-559703.5</v>
      </c>
      <c r="DQ4" s="12">
        <f t="shared" si="9"/>
        <v>-559703.5</v>
      </c>
      <c r="DR4" s="12">
        <f t="shared" si="9"/>
        <v>-559703.5</v>
      </c>
      <c r="DS4" s="12">
        <f t="shared" si="9"/>
        <v>-559703.5</v>
      </c>
      <c r="DT4" s="12">
        <f t="shared" si="9"/>
        <v>-559703.5</v>
      </c>
      <c r="DU4" s="12">
        <f t="shared" si="9"/>
        <v>-559703.5</v>
      </c>
      <c r="DV4" s="12">
        <f t="shared" si="9"/>
        <v>-559703.5</v>
      </c>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H4" s="12" t="e">
        <f>FH6+FH15+FH24+FH30+FH41+FH51+#REF!+FH55+FH35+#REF!</f>
        <v>#REF!</v>
      </c>
      <c r="FI4" s="12" t="e">
        <f>FI6+FI15+FI24+FI30+FI41+FI51+#REF!+FI55+FI35+#REF!</f>
        <v>#REF!</v>
      </c>
      <c r="FJ4" s="12" t="e">
        <f>FJ6+FJ15+FJ24+FJ30+FJ41+FJ51+#REF!+FJ55+FJ35+#REF!</f>
        <v>#REF!</v>
      </c>
      <c r="FK4" s="12" t="e">
        <f>FK6+FK15+FK24+FK30+FK41+FK51+#REF!+FK55+FK35+#REF!</f>
        <v>#REF!</v>
      </c>
      <c r="FL4" s="12" t="e">
        <f>FL6+FL15+FL24+FL30+FL41+FL51+#REF!+FL55+FL35+#REF!</f>
        <v>#REF!</v>
      </c>
      <c r="FM4" s="12" t="e">
        <f>FM6+FM15+FM24+FM30+FM41+FM51+#REF!+FM55+FM35+#REF!</f>
        <v>#REF!</v>
      </c>
      <c r="FN4" s="12" t="e">
        <f>FN6+FN15+FN24+FN30+FN41+FN51+#REF!+FN55+FN35+#REF!</f>
        <v>#REF!</v>
      </c>
      <c r="FO4" s="12" t="e">
        <f>FO6+FO15+FO24+FO30+FO41+FO51+#REF!+FO55+FO35+#REF!</f>
        <v>#REF!</v>
      </c>
      <c r="FP4" s="12" t="e">
        <f>FP6+FP15+FP24+FP30+FP41+FP51+#REF!+FP55+FP35+#REF!</f>
        <v>#REF!</v>
      </c>
      <c r="FQ4" s="12" t="e">
        <f>FQ6+FQ15+FQ24+FQ30+FQ41+FQ51+#REF!+FQ55+FQ35+#REF!</f>
        <v>#REF!</v>
      </c>
      <c r="FR4" s="12" t="e">
        <f>FR6+FR15+FR24+FR30+FR41+FR51+#REF!+FR55+FR35+#REF!</f>
        <v>#REF!</v>
      </c>
      <c r="FS4" s="12" t="e">
        <f>FS6+FS15+FS24+FS30+FS41+FS51+#REF!+FS55+FS35+#REF!</f>
        <v>#REF!</v>
      </c>
      <c r="FT4" s="12" t="e">
        <f>FT6+FT15+FT24+FT30+FT41+FT51+#REF!+FT55+FT35+#REF!</f>
        <v>#REF!</v>
      </c>
      <c r="FU4" s="12" t="e">
        <f>FU6+FU15+FU24+FU30+FU41+FU51+#REF!+FU55+FU35+#REF!</f>
        <v>#REF!</v>
      </c>
      <c r="FV4" s="12" t="e">
        <f>FV6+FV15+FV24+FV30+FV41+FV51+#REF!+FV55+FV35+#REF!</f>
        <v>#REF!</v>
      </c>
      <c r="FW4" s="12" t="e">
        <f>FW6+FW15+FW24+FW30+FW41+FW51+#REF!+FW55+FW35+#REF!</f>
        <v>#REF!</v>
      </c>
      <c r="FX4" s="12" t="e">
        <f>FX6+FX15+FX24+FX30+FX41+FX51+#REF!+FX55+FX35+#REF!</f>
        <v>#REF!</v>
      </c>
      <c r="FY4" s="12" t="e">
        <f>FY6+FY15+FY24+FY30+FY41+FY51+#REF!+FY55+FY35+#REF!</f>
        <v>#REF!</v>
      </c>
      <c r="FZ4" s="12" t="e">
        <f>FZ6+FZ15+FZ24+FZ30+FZ41+FZ51+#REF!+FZ55+FZ35+#REF!</f>
        <v>#REF!</v>
      </c>
      <c r="GA4" s="12" t="e">
        <f>GA6+GA15+GA24+GA30+GA41+GA51+#REF!+GA55+GA35+#REF!</f>
        <v>#REF!</v>
      </c>
      <c r="GB4" s="12" t="e">
        <f>GB6+GB15+GB24+GB30+GB41+GB51+#REF!+GB55+GB35+#REF!</f>
        <v>#REF!</v>
      </c>
      <c r="GC4" s="12" t="e">
        <f>GC6+GC15+GC24+GC30+GC41+GC51+#REF!+GC55+GC35+#REF!</f>
        <v>#REF!</v>
      </c>
      <c r="GD4" s="12" t="e">
        <f>GD6+GD15+GD24+GD30+GD41+GD51+#REF!+GD55+GD35+#REF!</f>
        <v>#REF!</v>
      </c>
    </row>
    <row r="5" spans="1:186" ht="20.100000000000001" customHeight="1" x14ac:dyDescent="0.25">
      <c r="C5" s="104"/>
      <c r="D5" s="104"/>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H5" s="9"/>
      <c r="FI5" s="9"/>
      <c r="FJ5" s="9"/>
      <c r="FK5" s="9"/>
      <c r="FL5" s="9"/>
      <c r="FM5" s="9"/>
      <c r="FN5" s="9"/>
      <c r="FO5" s="9"/>
      <c r="FP5" s="9"/>
      <c r="FQ5" s="9"/>
      <c r="FR5" s="9"/>
      <c r="FS5" s="9"/>
      <c r="FT5" s="9"/>
      <c r="FU5" s="9"/>
      <c r="FV5" s="9"/>
      <c r="FW5" s="9"/>
      <c r="FX5" s="9"/>
      <c r="FY5" s="9"/>
      <c r="FZ5" s="9"/>
      <c r="GA5" s="9"/>
      <c r="GB5" s="9"/>
      <c r="GC5" s="9"/>
      <c r="GD5" s="9"/>
    </row>
    <row r="6" spans="1:186" ht="20.100000000000001" customHeight="1" x14ac:dyDescent="0.25">
      <c r="A6" s="13" t="s">
        <v>3</v>
      </c>
      <c r="B6" s="105"/>
      <c r="C6" s="106" t="s">
        <v>131</v>
      </c>
      <c r="D6" s="106"/>
      <c r="E6" s="13"/>
      <c r="F6" s="14">
        <f t="shared" ref="F6:F13" si="10">SUM(G6:DV6)</f>
        <v>-3576000</v>
      </c>
      <c r="G6" s="14">
        <f t="shared" ref="G6:AL6" si="11">SUM(G7:G13)</f>
        <v>-29800</v>
      </c>
      <c r="H6" s="14">
        <f t="shared" si="11"/>
        <v>-29800</v>
      </c>
      <c r="I6" s="14">
        <f t="shared" si="11"/>
        <v>-29800</v>
      </c>
      <c r="J6" s="14">
        <f t="shared" si="11"/>
        <v>-29800</v>
      </c>
      <c r="K6" s="14">
        <f t="shared" si="11"/>
        <v>-29800</v>
      </c>
      <c r="L6" s="14">
        <f t="shared" si="11"/>
        <v>-29800</v>
      </c>
      <c r="M6" s="14">
        <f t="shared" si="11"/>
        <v>-29800</v>
      </c>
      <c r="N6" s="14">
        <f t="shared" si="11"/>
        <v>-29800</v>
      </c>
      <c r="O6" s="14">
        <f t="shared" si="11"/>
        <v>-29800</v>
      </c>
      <c r="P6" s="14">
        <f t="shared" si="11"/>
        <v>-29800</v>
      </c>
      <c r="Q6" s="14">
        <f t="shared" si="11"/>
        <v>-29800</v>
      </c>
      <c r="R6" s="14">
        <f t="shared" si="11"/>
        <v>-29800</v>
      </c>
      <c r="S6" s="14">
        <f t="shared" si="11"/>
        <v>-29800</v>
      </c>
      <c r="T6" s="14">
        <f t="shared" si="11"/>
        <v>-29800</v>
      </c>
      <c r="U6" s="14">
        <f t="shared" si="11"/>
        <v>-29800</v>
      </c>
      <c r="V6" s="14">
        <f t="shared" si="11"/>
        <v>-29800</v>
      </c>
      <c r="W6" s="14">
        <f t="shared" si="11"/>
        <v>-29800</v>
      </c>
      <c r="X6" s="14">
        <f t="shared" si="11"/>
        <v>-29800</v>
      </c>
      <c r="Y6" s="14">
        <f t="shared" si="11"/>
        <v>-29800</v>
      </c>
      <c r="Z6" s="14">
        <f t="shared" si="11"/>
        <v>-29800</v>
      </c>
      <c r="AA6" s="14">
        <f t="shared" si="11"/>
        <v>-29800</v>
      </c>
      <c r="AB6" s="14">
        <f t="shared" si="11"/>
        <v>-29800</v>
      </c>
      <c r="AC6" s="14">
        <f t="shared" si="11"/>
        <v>-29800</v>
      </c>
      <c r="AD6" s="14">
        <f t="shared" si="11"/>
        <v>-29800</v>
      </c>
      <c r="AE6" s="14">
        <f t="shared" si="11"/>
        <v>-29800</v>
      </c>
      <c r="AF6" s="14">
        <f t="shared" si="11"/>
        <v>-29800</v>
      </c>
      <c r="AG6" s="14">
        <f t="shared" si="11"/>
        <v>-29800</v>
      </c>
      <c r="AH6" s="14">
        <f t="shared" si="11"/>
        <v>-29800</v>
      </c>
      <c r="AI6" s="14">
        <f t="shared" si="11"/>
        <v>-29800</v>
      </c>
      <c r="AJ6" s="14">
        <f t="shared" si="11"/>
        <v>-29800</v>
      </c>
      <c r="AK6" s="14">
        <f t="shared" si="11"/>
        <v>-29800</v>
      </c>
      <c r="AL6" s="14">
        <f t="shared" si="11"/>
        <v>-29800</v>
      </c>
      <c r="AM6" s="14">
        <f t="shared" ref="AM6:BR6" si="12">SUM(AM7:AM13)</f>
        <v>-29800</v>
      </c>
      <c r="AN6" s="14">
        <f t="shared" si="12"/>
        <v>-29800</v>
      </c>
      <c r="AO6" s="14">
        <f t="shared" si="12"/>
        <v>-29800</v>
      </c>
      <c r="AP6" s="14">
        <f t="shared" si="12"/>
        <v>-29800</v>
      </c>
      <c r="AQ6" s="14">
        <f t="shared" si="12"/>
        <v>-29800</v>
      </c>
      <c r="AR6" s="14">
        <f t="shared" si="12"/>
        <v>-29800</v>
      </c>
      <c r="AS6" s="14">
        <f t="shared" si="12"/>
        <v>-29800</v>
      </c>
      <c r="AT6" s="14">
        <f t="shared" si="12"/>
        <v>-29800</v>
      </c>
      <c r="AU6" s="14">
        <f t="shared" si="12"/>
        <v>-29800</v>
      </c>
      <c r="AV6" s="14">
        <f t="shared" si="12"/>
        <v>-29800</v>
      </c>
      <c r="AW6" s="14">
        <f t="shared" si="12"/>
        <v>-29800</v>
      </c>
      <c r="AX6" s="14">
        <f t="shared" si="12"/>
        <v>-29800</v>
      </c>
      <c r="AY6" s="14">
        <f t="shared" si="12"/>
        <v>-29800</v>
      </c>
      <c r="AZ6" s="14">
        <f t="shared" si="12"/>
        <v>-29800</v>
      </c>
      <c r="BA6" s="14">
        <f t="shared" si="12"/>
        <v>-29800</v>
      </c>
      <c r="BB6" s="14">
        <f t="shared" si="12"/>
        <v>-29800</v>
      </c>
      <c r="BC6" s="14">
        <f t="shared" si="12"/>
        <v>-29800</v>
      </c>
      <c r="BD6" s="14">
        <f t="shared" si="12"/>
        <v>-29800</v>
      </c>
      <c r="BE6" s="14">
        <f t="shared" si="12"/>
        <v>-29800</v>
      </c>
      <c r="BF6" s="14">
        <f t="shared" si="12"/>
        <v>-29800</v>
      </c>
      <c r="BG6" s="14">
        <f t="shared" si="12"/>
        <v>-29800</v>
      </c>
      <c r="BH6" s="14">
        <f t="shared" si="12"/>
        <v>-29800</v>
      </c>
      <c r="BI6" s="14">
        <f t="shared" si="12"/>
        <v>-29800</v>
      </c>
      <c r="BJ6" s="14">
        <f t="shared" si="12"/>
        <v>-29800</v>
      </c>
      <c r="BK6" s="14">
        <f t="shared" si="12"/>
        <v>-29800</v>
      </c>
      <c r="BL6" s="14">
        <f t="shared" si="12"/>
        <v>-29800</v>
      </c>
      <c r="BM6" s="14">
        <f t="shared" si="12"/>
        <v>-29800</v>
      </c>
      <c r="BN6" s="14">
        <f t="shared" si="12"/>
        <v>-29800</v>
      </c>
      <c r="BO6" s="14">
        <f t="shared" si="12"/>
        <v>-29800</v>
      </c>
      <c r="BP6" s="14">
        <f t="shared" si="12"/>
        <v>-29800</v>
      </c>
      <c r="BQ6" s="14">
        <f t="shared" si="12"/>
        <v>-29800</v>
      </c>
      <c r="BR6" s="14">
        <f t="shared" si="12"/>
        <v>-29800</v>
      </c>
      <c r="BS6" s="14">
        <f t="shared" ref="BS6:CX6" si="13">SUM(BS7:BS13)</f>
        <v>-29800</v>
      </c>
      <c r="BT6" s="14">
        <f t="shared" si="13"/>
        <v>-29800</v>
      </c>
      <c r="BU6" s="14">
        <f t="shared" si="13"/>
        <v>-29800</v>
      </c>
      <c r="BV6" s="14">
        <f t="shared" si="13"/>
        <v>-29800</v>
      </c>
      <c r="BW6" s="14">
        <f t="shared" si="13"/>
        <v>-29800</v>
      </c>
      <c r="BX6" s="14">
        <f t="shared" si="13"/>
        <v>-29800</v>
      </c>
      <c r="BY6" s="14">
        <f t="shared" si="13"/>
        <v>-29800</v>
      </c>
      <c r="BZ6" s="14">
        <f t="shared" si="13"/>
        <v>-29800</v>
      </c>
      <c r="CA6" s="14">
        <f t="shared" si="13"/>
        <v>-29800</v>
      </c>
      <c r="CB6" s="14">
        <f t="shared" si="13"/>
        <v>-29800</v>
      </c>
      <c r="CC6" s="14">
        <f t="shared" si="13"/>
        <v>-29800</v>
      </c>
      <c r="CD6" s="14">
        <f t="shared" si="13"/>
        <v>-29800</v>
      </c>
      <c r="CE6" s="14">
        <f t="shared" si="13"/>
        <v>-29800</v>
      </c>
      <c r="CF6" s="14">
        <f t="shared" si="13"/>
        <v>-29800</v>
      </c>
      <c r="CG6" s="14">
        <f t="shared" si="13"/>
        <v>-29800</v>
      </c>
      <c r="CH6" s="14">
        <f t="shared" si="13"/>
        <v>-29800</v>
      </c>
      <c r="CI6" s="14">
        <f t="shared" si="13"/>
        <v>-29800</v>
      </c>
      <c r="CJ6" s="14">
        <f t="shared" si="13"/>
        <v>-29800</v>
      </c>
      <c r="CK6" s="14">
        <f t="shared" si="13"/>
        <v>-29800</v>
      </c>
      <c r="CL6" s="14">
        <f t="shared" si="13"/>
        <v>-29800</v>
      </c>
      <c r="CM6" s="14">
        <f t="shared" si="13"/>
        <v>-29800</v>
      </c>
      <c r="CN6" s="14">
        <f t="shared" si="13"/>
        <v>-29800</v>
      </c>
      <c r="CO6" s="14">
        <f t="shared" si="13"/>
        <v>-29800</v>
      </c>
      <c r="CP6" s="14">
        <f t="shared" si="13"/>
        <v>-29800</v>
      </c>
      <c r="CQ6" s="14">
        <f t="shared" si="13"/>
        <v>-29800</v>
      </c>
      <c r="CR6" s="14">
        <f t="shared" si="13"/>
        <v>-29800</v>
      </c>
      <c r="CS6" s="14">
        <f t="shared" si="13"/>
        <v>-29800</v>
      </c>
      <c r="CT6" s="14">
        <f t="shared" si="13"/>
        <v>-29800</v>
      </c>
      <c r="CU6" s="14">
        <f t="shared" si="13"/>
        <v>-29800</v>
      </c>
      <c r="CV6" s="14">
        <f t="shared" si="13"/>
        <v>-29800</v>
      </c>
      <c r="CW6" s="14">
        <f t="shared" si="13"/>
        <v>-29800</v>
      </c>
      <c r="CX6" s="14">
        <f t="shared" si="13"/>
        <v>-29800</v>
      </c>
      <c r="CY6" s="14">
        <f t="shared" ref="CY6:DV6" si="14">SUM(CY7:CY13)</f>
        <v>-29800</v>
      </c>
      <c r="CZ6" s="14">
        <f t="shared" si="14"/>
        <v>-29800</v>
      </c>
      <c r="DA6" s="14">
        <f t="shared" si="14"/>
        <v>-29800</v>
      </c>
      <c r="DB6" s="14">
        <f t="shared" si="14"/>
        <v>-29800</v>
      </c>
      <c r="DC6" s="14">
        <f t="shared" si="14"/>
        <v>-29800</v>
      </c>
      <c r="DD6" s="14">
        <f t="shared" si="14"/>
        <v>-29800</v>
      </c>
      <c r="DE6" s="14">
        <f t="shared" si="14"/>
        <v>-29800</v>
      </c>
      <c r="DF6" s="14">
        <f t="shared" si="14"/>
        <v>-29800</v>
      </c>
      <c r="DG6" s="14">
        <f t="shared" si="14"/>
        <v>-29800</v>
      </c>
      <c r="DH6" s="14">
        <f t="shared" si="14"/>
        <v>-29800</v>
      </c>
      <c r="DI6" s="14">
        <f t="shared" si="14"/>
        <v>-29800</v>
      </c>
      <c r="DJ6" s="14">
        <f t="shared" si="14"/>
        <v>-29800</v>
      </c>
      <c r="DK6" s="14">
        <f t="shared" si="14"/>
        <v>-29800</v>
      </c>
      <c r="DL6" s="14">
        <f t="shared" si="14"/>
        <v>-29800</v>
      </c>
      <c r="DM6" s="14">
        <f t="shared" si="14"/>
        <v>-29800</v>
      </c>
      <c r="DN6" s="14">
        <f t="shared" si="14"/>
        <v>-29800</v>
      </c>
      <c r="DO6" s="14">
        <f t="shared" si="14"/>
        <v>-29800</v>
      </c>
      <c r="DP6" s="14">
        <f t="shared" si="14"/>
        <v>-29800</v>
      </c>
      <c r="DQ6" s="14">
        <f t="shared" si="14"/>
        <v>-29800</v>
      </c>
      <c r="DR6" s="14">
        <f t="shared" si="14"/>
        <v>-29800</v>
      </c>
      <c r="DS6" s="14">
        <f t="shared" si="14"/>
        <v>-29800</v>
      </c>
      <c r="DT6" s="14">
        <f t="shared" si="14"/>
        <v>-29800</v>
      </c>
      <c r="DU6" s="14">
        <f t="shared" si="14"/>
        <v>-29800</v>
      </c>
      <c r="DV6" s="14">
        <f t="shared" si="14"/>
        <v>-29800</v>
      </c>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H6" s="14">
        <f t="shared" ref="FH6:GD6" si="15">SUM(FH7:FH13)</f>
        <v>0</v>
      </c>
      <c r="FI6" s="14">
        <f t="shared" si="15"/>
        <v>-357600</v>
      </c>
      <c r="FJ6" s="14">
        <f t="shared" si="15"/>
        <v>-357600</v>
      </c>
      <c r="FK6" s="14">
        <f t="shared" si="15"/>
        <v>-357600</v>
      </c>
      <c r="FL6" s="14">
        <f t="shared" si="15"/>
        <v>-357600</v>
      </c>
      <c r="FM6" s="14">
        <f t="shared" si="15"/>
        <v>-357600</v>
      </c>
      <c r="FN6" s="14">
        <f t="shared" si="15"/>
        <v>-357600</v>
      </c>
      <c r="FO6" s="14">
        <f t="shared" si="15"/>
        <v>-357600</v>
      </c>
      <c r="FP6" s="14">
        <f t="shared" si="15"/>
        <v>-357600</v>
      </c>
      <c r="FQ6" s="14">
        <f t="shared" si="15"/>
        <v>-357600</v>
      </c>
      <c r="FR6" s="14">
        <f t="shared" si="15"/>
        <v>-357600</v>
      </c>
      <c r="FS6" s="14">
        <f t="shared" si="15"/>
        <v>0</v>
      </c>
      <c r="FT6" s="14">
        <f t="shared" si="15"/>
        <v>0</v>
      </c>
      <c r="FU6" s="14">
        <f t="shared" si="15"/>
        <v>0</v>
      </c>
      <c r="FV6" s="14">
        <f t="shared" si="15"/>
        <v>0</v>
      </c>
      <c r="FW6" s="14">
        <f t="shared" si="15"/>
        <v>0</v>
      </c>
      <c r="FX6" s="14">
        <f t="shared" si="15"/>
        <v>0</v>
      </c>
      <c r="FY6" s="14">
        <f t="shared" si="15"/>
        <v>0</v>
      </c>
      <c r="FZ6" s="14">
        <f t="shared" si="15"/>
        <v>0</v>
      </c>
      <c r="GA6" s="14">
        <f t="shared" si="15"/>
        <v>0</v>
      </c>
      <c r="GB6" s="14">
        <f t="shared" si="15"/>
        <v>0</v>
      </c>
      <c r="GC6" s="14">
        <f t="shared" si="15"/>
        <v>0</v>
      </c>
      <c r="GD6" s="14">
        <f t="shared" si="15"/>
        <v>0</v>
      </c>
    </row>
    <row r="7" spans="1:186" ht="20.100000000000001" customHeight="1" outlineLevel="1" x14ac:dyDescent="0.25">
      <c r="A7" s="15" t="s">
        <v>4</v>
      </c>
      <c r="C7" s="107">
        <v>15000</v>
      </c>
      <c r="D7" s="107"/>
      <c r="E7" s="15"/>
      <c r="F7" s="16">
        <f t="shared" si="10"/>
        <v>-1800000</v>
      </c>
      <c r="G7" s="16">
        <f t="shared" ref="G7:AL7" si="16">-$C7*G62</f>
        <v>-15000</v>
      </c>
      <c r="H7" s="16">
        <f t="shared" si="16"/>
        <v>-15000</v>
      </c>
      <c r="I7" s="16">
        <f t="shared" si="16"/>
        <v>-15000</v>
      </c>
      <c r="J7" s="16">
        <f t="shared" si="16"/>
        <v>-15000</v>
      </c>
      <c r="K7" s="16">
        <f t="shared" si="16"/>
        <v>-15000</v>
      </c>
      <c r="L7" s="16">
        <f t="shared" si="16"/>
        <v>-15000</v>
      </c>
      <c r="M7" s="16">
        <f t="shared" si="16"/>
        <v>-15000</v>
      </c>
      <c r="N7" s="16">
        <f t="shared" si="16"/>
        <v>-15000</v>
      </c>
      <c r="O7" s="16">
        <f t="shared" si="16"/>
        <v>-15000</v>
      </c>
      <c r="P7" s="16">
        <f t="shared" si="16"/>
        <v>-15000</v>
      </c>
      <c r="Q7" s="16">
        <f t="shared" si="16"/>
        <v>-15000</v>
      </c>
      <c r="R7" s="16">
        <f t="shared" si="16"/>
        <v>-15000</v>
      </c>
      <c r="S7" s="16">
        <f t="shared" si="16"/>
        <v>-15000</v>
      </c>
      <c r="T7" s="16">
        <f t="shared" si="16"/>
        <v>-15000</v>
      </c>
      <c r="U7" s="16">
        <f t="shared" si="16"/>
        <v>-15000</v>
      </c>
      <c r="V7" s="16">
        <f t="shared" si="16"/>
        <v>-15000</v>
      </c>
      <c r="W7" s="16">
        <f t="shared" si="16"/>
        <v>-15000</v>
      </c>
      <c r="X7" s="16">
        <f t="shared" si="16"/>
        <v>-15000</v>
      </c>
      <c r="Y7" s="16">
        <f t="shared" si="16"/>
        <v>-15000</v>
      </c>
      <c r="Z7" s="16">
        <f t="shared" si="16"/>
        <v>-15000</v>
      </c>
      <c r="AA7" s="16">
        <f t="shared" si="16"/>
        <v>-15000</v>
      </c>
      <c r="AB7" s="16">
        <f t="shared" si="16"/>
        <v>-15000</v>
      </c>
      <c r="AC7" s="16">
        <f t="shared" si="16"/>
        <v>-15000</v>
      </c>
      <c r="AD7" s="16">
        <f t="shared" si="16"/>
        <v>-15000</v>
      </c>
      <c r="AE7" s="16">
        <f t="shared" si="16"/>
        <v>-15000</v>
      </c>
      <c r="AF7" s="16">
        <f t="shared" si="16"/>
        <v>-15000</v>
      </c>
      <c r="AG7" s="16">
        <f t="shared" si="16"/>
        <v>-15000</v>
      </c>
      <c r="AH7" s="16">
        <f t="shared" si="16"/>
        <v>-15000</v>
      </c>
      <c r="AI7" s="16">
        <f t="shared" si="16"/>
        <v>-15000</v>
      </c>
      <c r="AJ7" s="16">
        <f t="shared" si="16"/>
        <v>-15000</v>
      </c>
      <c r="AK7" s="16">
        <f t="shared" si="16"/>
        <v>-15000</v>
      </c>
      <c r="AL7" s="16">
        <f t="shared" si="16"/>
        <v>-15000</v>
      </c>
      <c r="AM7" s="16">
        <f t="shared" ref="AM7:BR7" si="17">-$C7*AM62</f>
        <v>-15000</v>
      </c>
      <c r="AN7" s="16">
        <f t="shared" si="17"/>
        <v>-15000</v>
      </c>
      <c r="AO7" s="16">
        <f t="shared" si="17"/>
        <v>-15000</v>
      </c>
      <c r="AP7" s="16">
        <f t="shared" si="17"/>
        <v>-15000</v>
      </c>
      <c r="AQ7" s="16">
        <f t="shared" si="17"/>
        <v>-15000</v>
      </c>
      <c r="AR7" s="16">
        <f t="shared" si="17"/>
        <v>-15000</v>
      </c>
      <c r="AS7" s="16">
        <f t="shared" si="17"/>
        <v>-15000</v>
      </c>
      <c r="AT7" s="16">
        <f t="shared" si="17"/>
        <v>-15000</v>
      </c>
      <c r="AU7" s="16">
        <f t="shared" si="17"/>
        <v>-15000</v>
      </c>
      <c r="AV7" s="16">
        <f t="shared" si="17"/>
        <v>-15000</v>
      </c>
      <c r="AW7" s="16">
        <f t="shared" si="17"/>
        <v>-15000</v>
      </c>
      <c r="AX7" s="16">
        <f t="shared" si="17"/>
        <v>-15000</v>
      </c>
      <c r="AY7" s="16">
        <f t="shared" si="17"/>
        <v>-15000</v>
      </c>
      <c r="AZ7" s="16">
        <f t="shared" si="17"/>
        <v>-15000</v>
      </c>
      <c r="BA7" s="16">
        <f t="shared" si="17"/>
        <v>-15000</v>
      </c>
      <c r="BB7" s="16">
        <f t="shared" si="17"/>
        <v>-15000</v>
      </c>
      <c r="BC7" s="16">
        <f t="shared" si="17"/>
        <v>-15000</v>
      </c>
      <c r="BD7" s="16">
        <f t="shared" si="17"/>
        <v>-15000</v>
      </c>
      <c r="BE7" s="16">
        <f t="shared" si="17"/>
        <v>-15000</v>
      </c>
      <c r="BF7" s="16">
        <f t="shared" si="17"/>
        <v>-15000</v>
      </c>
      <c r="BG7" s="16">
        <f t="shared" si="17"/>
        <v>-15000</v>
      </c>
      <c r="BH7" s="16">
        <f t="shared" si="17"/>
        <v>-15000</v>
      </c>
      <c r="BI7" s="16">
        <f t="shared" si="17"/>
        <v>-15000</v>
      </c>
      <c r="BJ7" s="16">
        <f t="shared" si="17"/>
        <v>-15000</v>
      </c>
      <c r="BK7" s="16">
        <f t="shared" si="17"/>
        <v>-15000</v>
      </c>
      <c r="BL7" s="16">
        <f t="shared" si="17"/>
        <v>-15000</v>
      </c>
      <c r="BM7" s="16">
        <f t="shared" si="17"/>
        <v>-15000</v>
      </c>
      <c r="BN7" s="16">
        <f t="shared" si="17"/>
        <v>-15000</v>
      </c>
      <c r="BO7" s="16">
        <f t="shared" si="17"/>
        <v>-15000</v>
      </c>
      <c r="BP7" s="16">
        <f t="shared" si="17"/>
        <v>-15000</v>
      </c>
      <c r="BQ7" s="16">
        <f t="shared" si="17"/>
        <v>-15000</v>
      </c>
      <c r="BR7" s="16">
        <f t="shared" si="17"/>
        <v>-15000</v>
      </c>
      <c r="BS7" s="16">
        <f t="shared" ref="BS7:CX7" si="18">-$C7*BS62</f>
        <v>-15000</v>
      </c>
      <c r="BT7" s="16">
        <f t="shared" si="18"/>
        <v>-15000</v>
      </c>
      <c r="BU7" s="16">
        <f t="shared" si="18"/>
        <v>-15000</v>
      </c>
      <c r="BV7" s="16">
        <f t="shared" si="18"/>
        <v>-15000</v>
      </c>
      <c r="BW7" s="16">
        <f t="shared" si="18"/>
        <v>-15000</v>
      </c>
      <c r="BX7" s="16">
        <f t="shared" si="18"/>
        <v>-15000</v>
      </c>
      <c r="BY7" s="16">
        <f t="shared" si="18"/>
        <v>-15000</v>
      </c>
      <c r="BZ7" s="16">
        <f t="shared" si="18"/>
        <v>-15000</v>
      </c>
      <c r="CA7" s="16">
        <f t="shared" si="18"/>
        <v>-15000</v>
      </c>
      <c r="CB7" s="16">
        <f t="shared" si="18"/>
        <v>-15000</v>
      </c>
      <c r="CC7" s="16">
        <f t="shared" si="18"/>
        <v>-15000</v>
      </c>
      <c r="CD7" s="16">
        <f t="shared" si="18"/>
        <v>-15000</v>
      </c>
      <c r="CE7" s="16">
        <f t="shared" si="18"/>
        <v>-15000</v>
      </c>
      <c r="CF7" s="16">
        <f t="shared" si="18"/>
        <v>-15000</v>
      </c>
      <c r="CG7" s="16">
        <f t="shared" si="18"/>
        <v>-15000</v>
      </c>
      <c r="CH7" s="16">
        <f t="shared" si="18"/>
        <v>-15000</v>
      </c>
      <c r="CI7" s="16">
        <f t="shared" si="18"/>
        <v>-15000</v>
      </c>
      <c r="CJ7" s="16">
        <f t="shared" si="18"/>
        <v>-15000</v>
      </c>
      <c r="CK7" s="16">
        <f t="shared" si="18"/>
        <v>-15000</v>
      </c>
      <c r="CL7" s="16">
        <f t="shared" si="18"/>
        <v>-15000</v>
      </c>
      <c r="CM7" s="16">
        <f t="shared" si="18"/>
        <v>-15000</v>
      </c>
      <c r="CN7" s="16">
        <f t="shared" si="18"/>
        <v>-15000</v>
      </c>
      <c r="CO7" s="16">
        <f t="shared" si="18"/>
        <v>-15000</v>
      </c>
      <c r="CP7" s="16">
        <f t="shared" si="18"/>
        <v>-15000</v>
      </c>
      <c r="CQ7" s="16">
        <f t="shared" si="18"/>
        <v>-15000</v>
      </c>
      <c r="CR7" s="16">
        <f t="shared" si="18"/>
        <v>-15000</v>
      </c>
      <c r="CS7" s="16">
        <f t="shared" si="18"/>
        <v>-15000</v>
      </c>
      <c r="CT7" s="16">
        <f t="shared" si="18"/>
        <v>-15000</v>
      </c>
      <c r="CU7" s="16">
        <f t="shared" si="18"/>
        <v>-15000</v>
      </c>
      <c r="CV7" s="16">
        <f t="shared" si="18"/>
        <v>-15000</v>
      </c>
      <c r="CW7" s="16">
        <f t="shared" si="18"/>
        <v>-15000</v>
      </c>
      <c r="CX7" s="16">
        <f t="shared" si="18"/>
        <v>-15000</v>
      </c>
      <c r="CY7" s="16">
        <f t="shared" ref="CY7:DV7" si="19">-$C7*CY62</f>
        <v>-15000</v>
      </c>
      <c r="CZ7" s="16">
        <f t="shared" si="19"/>
        <v>-15000</v>
      </c>
      <c r="DA7" s="16">
        <f t="shared" si="19"/>
        <v>-15000</v>
      </c>
      <c r="DB7" s="16">
        <f t="shared" si="19"/>
        <v>-15000</v>
      </c>
      <c r="DC7" s="16">
        <f t="shared" si="19"/>
        <v>-15000</v>
      </c>
      <c r="DD7" s="16">
        <f t="shared" si="19"/>
        <v>-15000</v>
      </c>
      <c r="DE7" s="16">
        <f t="shared" si="19"/>
        <v>-15000</v>
      </c>
      <c r="DF7" s="16">
        <f t="shared" si="19"/>
        <v>-15000</v>
      </c>
      <c r="DG7" s="16">
        <f t="shared" si="19"/>
        <v>-15000</v>
      </c>
      <c r="DH7" s="16">
        <f t="shared" si="19"/>
        <v>-15000</v>
      </c>
      <c r="DI7" s="16">
        <f t="shared" si="19"/>
        <v>-15000</v>
      </c>
      <c r="DJ7" s="16">
        <f t="shared" si="19"/>
        <v>-15000</v>
      </c>
      <c r="DK7" s="16">
        <f t="shared" si="19"/>
        <v>-15000</v>
      </c>
      <c r="DL7" s="16">
        <f t="shared" si="19"/>
        <v>-15000</v>
      </c>
      <c r="DM7" s="16">
        <f t="shared" si="19"/>
        <v>-15000</v>
      </c>
      <c r="DN7" s="16">
        <f t="shared" si="19"/>
        <v>-15000</v>
      </c>
      <c r="DO7" s="16">
        <f t="shared" si="19"/>
        <v>-15000</v>
      </c>
      <c r="DP7" s="16">
        <f t="shared" si="19"/>
        <v>-15000</v>
      </c>
      <c r="DQ7" s="16">
        <f t="shared" si="19"/>
        <v>-15000</v>
      </c>
      <c r="DR7" s="16">
        <f t="shared" si="19"/>
        <v>-15000</v>
      </c>
      <c r="DS7" s="16">
        <f t="shared" si="19"/>
        <v>-15000</v>
      </c>
      <c r="DT7" s="16">
        <f t="shared" si="19"/>
        <v>-15000</v>
      </c>
      <c r="DU7" s="16">
        <f t="shared" si="19"/>
        <v>-15000</v>
      </c>
      <c r="DV7" s="16">
        <f t="shared" si="19"/>
        <v>-15000</v>
      </c>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H7" s="16">
        <f t="shared" ref="FH7:FQ13" si="20">SUMIF($G$1:$FF$1,FH$2,$G7:$FF7)</f>
        <v>0</v>
      </c>
      <c r="FI7" s="16">
        <f t="shared" si="20"/>
        <v>-180000</v>
      </c>
      <c r="FJ7" s="16">
        <f t="shared" si="20"/>
        <v>-180000</v>
      </c>
      <c r="FK7" s="16">
        <f t="shared" si="20"/>
        <v>-180000</v>
      </c>
      <c r="FL7" s="16">
        <f t="shared" si="20"/>
        <v>-180000</v>
      </c>
      <c r="FM7" s="16">
        <f t="shared" si="20"/>
        <v>-180000</v>
      </c>
      <c r="FN7" s="16">
        <f t="shared" si="20"/>
        <v>-180000</v>
      </c>
      <c r="FO7" s="16">
        <f t="shared" si="20"/>
        <v>-180000</v>
      </c>
      <c r="FP7" s="16">
        <f t="shared" si="20"/>
        <v>-180000</v>
      </c>
      <c r="FQ7" s="16">
        <f t="shared" si="20"/>
        <v>-180000</v>
      </c>
      <c r="FR7" s="16">
        <f t="shared" ref="FR7:GD13" si="21">SUMIF($G$1:$FF$1,FR$2,$G7:$FF7)</f>
        <v>-180000</v>
      </c>
      <c r="FS7" s="16">
        <f t="shared" si="21"/>
        <v>0</v>
      </c>
      <c r="FT7" s="16">
        <f t="shared" si="21"/>
        <v>0</v>
      </c>
      <c r="FU7" s="16">
        <f t="shared" si="21"/>
        <v>0</v>
      </c>
      <c r="FV7" s="16">
        <f t="shared" si="21"/>
        <v>0</v>
      </c>
      <c r="FW7" s="16">
        <f t="shared" si="21"/>
        <v>0</v>
      </c>
      <c r="FX7" s="16">
        <f t="shared" si="21"/>
        <v>0</v>
      </c>
      <c r="FY7" s="16">
        <f t="shared" si="21"/>
        <v>0</v>
      </c>
      <c r="FZ7" s="16">
        <f t="shared" si="21"/>
        <v>0</v>
      </c>
      <c r="GA7" s="16">
        <f t="shared" si="21"/>
        <v>0</v>
      </c>
      <c r="GB7" s="16">
        <f t="shared" si="21"/>
        <v>0</v>
      </c>
      <c r="GC7" s="16">
        <f t="shared" si="21"/>
        <v>0</v>
      </c>
      <c r="GD7" s="16">
        <f t="shared" si="21"/>
        <v>0</v>
      </c>
    </row>
    <row r="8" spans="1:186" ht="20.100000000000001" customHeight="1" outlineLevel="1" x14ac:dyDescent="0.25">
      <c r="A8" s="15" t="s">
        <v>9</v>
      </c>
      <c r="C8" s="107">
        <v>1500</v>
      </c>
      <c r="D8" s="107"/>
      <c r="E8" s="15"/>
      <c r="F8" s="16">
        <f t="shared" si="10"/>
        <v>-180000</v>
      </c>
      <c r="G8" s="16">
        <f t="shared" ref="G8:AL8" si="22">-$C8*G63</f>
        <v>-1500</v>
      </c>
      <c r="H8" s="16">
        <f t="shared" si="22"/>
        <v>-1500</v>
      </c>
      <c r="I8" s="16">
        <f t="shared" si="22"/>
        <v>-1500</v>
      </c>
      <c r="J8" s="16">
        <f t="shared" si="22"/>
        <v>-1500</v>
      </c>
      <c r="K8" s="16">
        <f t="shared" si="22"/>
        <v>-1500</v>
      </c>
      <c r="L8" s="16">
        <f t="shared" si="22"/>
        <v>-1500</v>
      </c>
      <c r="M8" s="16">
        <f t="shared" si="22"/>
        <v>-1500</v>
      </c>
      <c r="N8" s="16">
        <f t="shared" si="22"/>
        <v>-1500</v>
      </c>
      <c r="O8" s="16">
        <f t="shared" si="22"/>
        <v>-1500</v>
      </c>
      <c r="P8" s="16">
        <f t="shared" si="22"/>
        <v>-1500</v>
      </c>
      <c r="Q8" s="16">
        <f t="shared" si="22"/>
        <v>-1500</v>
      </c>
      <c r="R8" s="16">
        <f t="shared" si="22"/>
        <v>-1500</v>
      </c>
      <c r="S8" s="16">
        <f t="shared" si="22"/>
        <v>-1500</v>
      </c>
      <c r="T8" s="16">
        <f t="shared" si="22"/>
        <v>-1500</v>
      </c>
      <c r="U8" s="16">
        <f t="shared" si="22"/>
        <v>-1500</v>
      </c>
      <c r="V8" s="16">
        <f t="shared" si="22"/>
        <v>-1500</v>
      </c>
      <c r="W8" s="16">
        <f t="shared" si="22"/>
        <v>-1500</v>
      </c>
      <c r="X8" s="16">
        <f t="shared" si="22"/>
        <v>-1500</v>
      </c>
      <c r="Y8" s="16">
        <f t="shared" si="22"/>
        <v>-1500</v>
      </c>
      <c r="Z8" s="16">
        <f t="shared" si="22"/>
        <v>-1500</v>
      </c>
      <c r="AA8" s="16">
        <f t="shared" si="22"/>
        <v>-1500</v>
      </c>
      <c r="AB8" s="16">
        <f t="shared" si="22"/>
        <v>-1500</v>
      </c>
      <c r="AC8" s="16">
        <f t="shared" si="22"/>
        <v>-1500</v>
      </c>
      <c r="AD8" s="16">
        <f t="shared" si="22"/>
        <v>-1500</v>
      </c>
      <c r="AE8" s="16">
        <f t="shared" si="22"/>
        <v>-1500</v>
      </c>
      <c r="AF8" s="16">
        <f t="shared" si="22"/>
        <v>-1500</v>
      </c>
      <c r="AG8" s="16">
        <f t="shared" si="22"/>
        <v>-1500</v>
      </c>
      <c r="AH8" s="16">
        <f t="shared" si="22"/>
        <v>-1500</v>
      </c>
      <c r="AI8" s="16">
        <f t="shared" si="22"/>
        <v>-1500</v>
      </c>
      <c r="AJ8" s="16">
        <f t="shared" si="22"/>
        <v>-1500</v>
      </c>
      <c r="AK8" s="16">
        <f t="shared" si="22"/>
        <v>-1500</v>
      </c>
      <c r="AL8" s="16">
        <f t="shared" si="22"/>
        <v>-1500</v>
      </c>
      <c r="AM8" s="16">
        <f t="shared" ref="AM8:BR8" si="23">-$C8*AM63</f>
        <v>-1500</v>
      </c>
      <c r="AN8" s="16">
        <f t="shared" si="23"/>
        <v>-1500</v>
      </c>
      <c r="AO8" s="16">
        <f t="shared" si="23"/>
        <v>-1500</v>
      </c>
      <c r="AP8" s="16">
        <f t="shared" si="23"/>
        <v>-1500</v>
      </c>
      <c r="AQ8" s="16">
        <f t="shared" si="23"/>
        <v>-1500</v>
      </c>
      <c r="AR8" s="16">
        <f t="shared" si="23"/>
        <v>-1500</v>
      </c>
      <c r="AS8" s="16">
        <f t="shared" si="23"/>
        <v>-1500</v>
      </c>
      <c r="AT8" s="16">
        <f t="shared" si="23"/>
        <v>-1500</v>
      </c>
      <c r="AU8" s="16">
        <f t="shared" si="23"/>
        <v>-1500</v>
      </c>
      <c r="AV8" s="16">
        <f t="shared" si="23"/>
        <v>-1500</v>
      </c>
      <c r="AW8" s="16">
        <f t="shared" si="23"/>
        <v>-1500</v>
      </c>
      <c r="AX8" s="16">
        <f t="shared" si="23"/>
        <v>-1500</v>
      </c>
      <c r="AY8" s="16">
        <f t="shared" si="23"/>
        <v>-1500</v>
      </c>
      <c r="AZ8" s="16">
        <f t="shared" si="23"/>
        <v>-1500</v>
      </c>
      <c r="BA8" s="16">
        <f t="shared" si="23"/>
        <v>-1500</v>
      </c>
      <c r="BB8" s="16">
        <f t="shared" si="23"/>
        <v>-1500</v>
      </c>
      <c r="BC8" s="16">
        <f t="shared" si="23"/>
        <v>-1500</v>
      </c>
      <c r="BD8" s="16">
        <f t="shared" si="23"/>
        <v>-1500</v>
      </c>
      <c r="BE8" s="16">
        <f t="shared" si="23"/>
        <v>-1500</v>
      </c>
      <c r="BF8" s="16">
        <f t="shared" si="23"/>
        <v>-1500</v>
      </c>
      <c r="BG8" s="16">
        <f t="shared" si="23"/>
        <v>-1500</v>
      </c>
      <c r="BH8" s="16">
        <f t="shared" si="23"/>
        <v>-1500</v>
      </c>
      <c r="BI8" s="16">
        <f t="shared" si="23"/>
        <v>-1500</v>
      </c>
      <c r="BJ8" s="16">
        <f t="shared" si="23"/>
        <v>-1500</v>
      </c>
      <c r="BK8" s="16">
        <f t="shared" si="23"/>
        <v>-1500</v>
      </c>
      <c r="BL8" s="16">
        <f t="shared" si="23"/>
        <v>-1500</v>
      </c>
      <c r="BM8" s="16">
        <f t="shared" si="23"/>
        <v>-1500</v>
      </c>
      <c r="BN8" s="16">
        <f t="shared" si="23"/>
        <v>-1500</v>
      </c>
      <c r="BO8" s="16">
        <f t="shared" si="23"/>
        <v>-1500</v>
      </c>
      <c r="BP8" s="16">
        <f t="shared" si="23"/>
        <v>-1500</v>
      </c>
      <c r="BQ8" s="16">
        <f t="shared" si="23"/>
        <v>-1500</v>
      </c>
      <c r="BR8" s="16">
        <f t="shared" si="23"/>
        <v>-1500</v>
      </c>
      <c r="BS8" s="16">
        <f t="shared" ref="BS8:CX8" si="24">-$C8*BS63</f>
        <v>-1500</v>
      </c>
      <c r="BT8" s="16">
        <f t="shared" si="24"/>
        <v>-1500</v>
      </c>
      <c r="BU8" s="16">
        <f t="shared" si="24"/>
        <v>-1500</v>
      </c>
      <c r="BV8" s="16">
        <f t="shared" si="24"/>
        <v>-1500</v>
      </c>
      <c r="BW8" s="16">
        <f t="shared" si="24"/>
        <v>-1500</v>
      </c>
      <c r="BX8" s="16">
        <f t="shared" si="24"/>
        <v>-1500</v>
      </c>
      <c r="BY8" s="16">
        <f t="shared" si="24"/>
        <v>-1500</v>
      </c>
      <c r="BZ8" s="16">
        <f t="shared" si="24"/>
        <v>-1500</v>
      </c>
      <c r="CA8" s="16">
        <f t="shared" si="24"/>
        <v>-1500</v>
      </c>
      <c r="CB8" s="16">
        <f t="shared" si="24"/>
        <v>-1500</v>
      </c>
      <c r="CC8" s="16">
        <f t="shared" si="24"/>
        <v>-1500</v>
      </c>
      <c r="CD8" s="16">
        <f t="shared" si="24"/>
        <v>-1500</v>
      </c>
      <c r="CE8" s="16">
        <f t="shared" si="24"/>
        <v>-1500</v>
      </c>
      <c r="CF8" s="16">
        <f t="shared" si="24"/>
        <v>-1500</v>
      </c>
      <c r="CG8" s="16">
        <f t="shared" si="24"/>
        <v>-1500</v>
      </c>
      <c r="CH8" s="16">
        <f t="shared" si="24"/>
        <v>-1500</v>
      </c>
      <c r="CI8" s="16">
        <f t="shared" si="24"/>
        <v>-1500</v>
      </c>
      <c r="CJ8" s="16">
        <f t="shared" si="24"/>
        <v>-1500</v>
      </c>
      <c r="CK8" s="16">
        <f t="shared" si="24"/>
        <v>-1500</v>
      </c>
      <c r="CL8" s="16">
        <f t="shared" si="24"/>
        <v>-1500</v>
      </c>
      <c r="CM8" s="16">
        <f t="shared" si="24"/>
        <v>-1500</v>
      </c>
      <c r="CN8" s="16">
        <f t="shared" si="24"/>
        <v>-1500</v>
      </c>
      <c r="CO8" s="16">
        <f t="shared" si="24"/>
        <v>-1500</v>
      </c>
      <c r="CP8" s="16">
        <f t="shared" si="24"/>
        <v>-1500</v>
      </c>
      <c r="CQ8" s="16">
        <f t="shared" si="24"/>
        <v>-1500</v>
      </c>
      <c r="CR8" s="16">
        <f t="shared" si="24"/>
        <v>-1500</v>
      </c>
      <c r="CS8" s="16">
        <f t="shared" si="24"/>
        <v>-1500</v>
      </c>
      <c r="CT8" s="16">
        <f t="shared" si="24"/>
        <v>-1500</v>
      </c>
      <c r="CU8" s="16">
        <f t="shared" si="24"/>
        <v>-1500</v>
      </c>
      <c r="CV8" s="16">
        <f t="shared" si="24"/>
        <v>-1500</v>
      </c>
      <c r="CW8" s="16">
        <f t="shared" si="24"/>
        <v>-1500</v>
      </c>
      <c r="CX8" s="16">
        <f t="shared" si="24"/>
        <v>-1500</v>
      </c>
      <c r="CY8" s="16">
        <f t="shared" ref="CY8:DV8" si="25">-$C8*CY63</f>
        <v>-1500</v>
      </c>
      <c r="CZ8" s="16">
        <f t="shared" si="25"/>
        <v>-1500</v>
      </c>
      <c r="DA8" s="16">
        <f t="shared" si="25"/>
        <v>-1500</v>
      </c>
      <c r="DB8" s="16">
        <f t="shared" si="25"/>
        <v>-1500</v>
      </c>
      <c r="DC8" s="16">
        <f t="shared" si="25"/>
        <v>-1500</v>
      </c>
      <c r="DD8" s="16">
        <f t="shared" si="25"/>
        <v>-1500</v>
      </c>
      <c r="DE8" s="16">
        <f t="shared" si="25"/>
        <v>-1500</v>
      </c>
      <c r="DF8" s="16">
        <f t="shared" si="25"/>
        <v>-1500</v>
      </c>
      <c r="DG8" s="16">
        <f t="shared" si="25"/>
        <v>-1500</v>
      </c>
      <c r="DH8" s="16">
        <f t="shared" si="25"/>
        <v>-1500</v>
      </c>
      <c r="DI8" s="16">
        <f t="shared" si="25"/>
        <v>-1500</v>
      </c>
      <c r="DJ8" s="16">
        <f t="shared" si="25"/>
        <v>-1500</v>
      </c>
      <c r="DK8" s="16">
        <f t="shared" si="25"/>
        <v>-1500</v>
      </c>
      <c r="DL8" s="16">
        <f t="shared" si="25"/>
        <v>-1500</v>
      </c>
      <c r="DM8" s="16">
        <f t="shared" si="25"/>
        <v>-1500</v>
      </c>
      <c r="DN8" s="16">
        <f t="shared" si="25"/>
        <v>-1500</v>
      </c>
      <c r="DO8" s="16">
        <f t="shared" si="25"/>
        <v>-1500</v>
      </c>
      <c r="DP8" s="16">
        <f t="shared" si="25"/>
        <v>-1500</v>
      </c>
      <c r="DQ8" s="16">
        <f t="shared" si="25"/>
        <v>-1500</v>
      </c>
      <c r="DR8" s="16">
        <f t="shared" si="25"/>
        <v>-1500</v>
      </c>
      <c r="DS8" s="16">
        <f t="shared" si="25"/>
        <v>-1500</v>
      </c>
      <c r="DT8" s="16">
        <f t="shared" si="25"/>
        <v>-1500</v>
      </c>
      <c r="DU8" s="16">
        <f t="shared" si="25"/>
        <v>-1500</v>
      </c>
      <c r="DV8" s="16">
        <f t="shared" si="25"/>
        <v>-1500</v>
      </c>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H8" s="16">
        <f t="shared" si="20"/>
        <v>0</v>
      </c>
      <c r="FI8" s="16">
        <f t="shared" si="20"/>
        <v>-18000</v>
      </c>
      <c r="FJ8" s="16">
        <f t="shared" si="20"/>
        <v>-18000</v>
      </c>
      <c r="FK8" s="16">
        <f t="shared" si="20"/>
        <v>-18000</v>
      </c>
      <c r="FL8" s="16">
        <f t="shared" si="20"/>
        <v>-18000</v>
      </c>
      <c r="FM8" s="16">
        <f t="shared" si="20"/>
        <v>-18000</v>
      </c>
      <c r="FN8" s="16">
        <f t="shared" si="20"/>
        <v>-18000</v>
      </c>
      <c r="FO8" s="16">
        <f t="shared" si="20"/>
        <v>-18000</v>
      </c>
      <c r="FP8" s="16">
        <f t="shared" si="20"/>
        <v>-18000</v>
      </c>
      <c r="FQ8" s="16">
        <f t="shared" si="20"/>
        <v>-18000</v>
      </c>
      <c r="FR8" s="16">
        <f t="shared" si="21"/>
        <v>-18000</v>
      </c>
      <c r="FS8" s="16">
        <f t="shared" si="21"/>
        <v>0</v>
      </c>
      <c r="FT8" s="16">
        <f t="shared" si="21"/>
        <v>0</v>
      </c>
      <c r="FU8" s="16">
        <f t="shared" si="21"/>
        <v>0</v>
      </c>
      <c r="FV8" s="16">
        <f t="shared" si="21"/>
        <v>0</v>
      </c>
      <c r="FW8" s="16">
        <f t="shared" si="21"/>
        <v>0</v>
      </c>
      <c r="FX8" s="16">
        <f t="shared" si="21"/>
        <v>0</v>
      </c>
      <c r="FY8" s="16">
        <f t="shared" si="21"/>
        <v>0</v>
      </c>
      <c r="FZ8" s="16">
        <f t="shared" si="21"/>
        <v>0</v>
      </c>
      <c r="GA8" s="16">
        <f t="shared" si="21"/>
        <v>0</v>
      </c>
      <c r="GB8" s="16">
        <f t="shared" si="21"/>
        <v>0</v>
      </c>
      <c r="GC8" s="16">
        <f t="shared" si="21"/>
        <v>0</v>
      </c>
      <c r="GD8" s="16">
        <f t="shared" si="21"/>
        <v>0</v>
      </c>
    </row>
    <row r="9" spans="1:186" ht="20.100000000000001" customHeight="1" outlineLevel="1" x14ac:dyDescent="0.25">
      <c r="A9" s="15" t="s">
        <v>8</v>
      </c>
      <c r="C9" s="107">
        <v>5000</v>
      </c>
      <c r="D9" s="107"/>
      <c r="E9" s="15"/>
      <c r="F9" s="16">
        <f t="shared" si="10"/>
        <v>-600000</v>
      </c>
      <c r="G9" s="16">
        <f t="shared" ref="G9:AL9" si="26">-$C9*G64</f>
        <v>-5000</v>
      </c>
      <c r="H9" s="16">
        <f t="shared" si="26"/>
        <v>-5000</v>
      </c>
      <c r="I9" s="16">
        <f t="shared" si="26"/>
        <v>-5000</v>
      </c>
      <c r="J9" s="16">
        <f t="shared" si="26"/>
        <v>-5000</v>
      </c>
      <c r="K9" s="16">
        <f t="shared" si="26"/>
        <v>-5000</v>
      </c>
      <c r="L9" s="16">
        <f t="shared" si="26"/>
        <v>-5000</v>
      </c>
      <c r="M9" s="16">
        <f t="shared" si="26"/>
        <v>-5000</v>
      </c>
      <c r="N9" s="16">
        <f t="shared" si="26"/>
        <v>-5000</v>
      </c>
      <c r="O9" s="16">
        <f t="shared" si="26"/>
        <v>-5000</v>
      </c>
      <c r="P9" s="16">
        <f t="shared" si="26"/>
        <v>-5000</v>
      </c>
      <c r="Q9" s="16">
        <f t="shared" si="26"/>
        <v>-5000</v>
      </c>
      <c r="R9" s="16">
        <f t="shared" si="26"/>
        <v>-5000</v>
      </c>
      <c r="S9" s="16">
        <f t="shared" si="26"/>
        <v>-5000</v>
      </c>
      <c r="T9" s="16">
        <f t="shared" si="26"/>
        <v>-5000</v>
      </c>
      <c r="U9" s="16">
        <f t="shared" si="26"/>
        <v>-5000</v>
      </c>
      <c r="V9" s="16">
        <f t="shared" si="26"/>
        <v>-5000</v>
      </c>
      <c r="W9" s="16">
        <f t="shared" si="26"/>
        <v>-5000</v>
      </c>
      <c r="X9" s="16">
        <f t="shared" si="26"/>
        <v>-5000</v>
      </c>
      <c r="Y9" s="16">
        <f t="shared" si="26"/>
        <v>-5000</v>
      </c>
      <c r="Z9" s="16">
        <f t="shared" si="26"/>
        <v>-5000</v>
      </c>
      <c r="AA9" s="16">
        <f t="shared" si="26"/>
        <v>-5000</v>
      </c>
      <c r="AB9" s="16">
        <f t="shared" si="26"/>
        <v>-5000</v>
      </c>
      <c r="AC9" s="16">
        <f t="shared" si="26"/>
        <v>-5000</v>
      </c>
      <c r="AD9" s="16">
        <f t="shared" si="26"/>
        <v>-5000</v>
      </c>
      <c r="AE9" s="16">
        <f t="shared" si="26"/>
        <v>-5000</v>
      </c>
      <c r="AF9" s="16">
        <f t="shared" si="26"/>
        <v>-5000</v>
      </c>
      <c r="AG9" s="16">
        <f t="shared" si="26"/>
        <v>-5000</v>
      </c>
      <c r="AH9" s="16">
        <f t="shared" si="26"/>
        <v>-5000</v>
      </c>
      <c r="AI9" s="16">
        <f t="shared" si="26"/>
        <v>-5000</v>
      </c>
      <c r="AJ9" s="16">
        <f t="shared" si="26"/>
        <v>-5000</v>
      </c>
      <c r="AK9" s="16">
        <f t="shared" si="26"/>
        <v>-5000</v>
      </c>
      <c r="AL9" s="16">
        <f t="shared" si="26"/>
        <v>-5000</v>
      </c>
      <c r="AM9" s="16">
        <f t="shared" ref="AM9:BR9" si="27">-$C9*AM64</f>
        <v>-5000</v>
      </c>
      <c r="AN9" s="16">
        <f t="shared" si="27"/>
        <v>-5000</v>
      </c>
      <c r="AO9" s="16">
        <f t="shared" si="27"/>
        <v>-5000</v>
      </c>
      <c r="AP9" s="16">
        <f t="shared" si="27"/>
        <v>-5000</v>
      </c>
      <c r="AQ9" s="16">
        <f t="shared" si="27"/>
        <v>-5000</v>
      </c>
      <c r="AR9" s="16">
        <f t="shared" si="27"/>
        <v>-5000</v>
      </c>
      <c r="AS9" s="16">
        <f t="shared" si="27"/>
        <v>-5000</v>
      </c>
      <c r="AT9" s="16">
        <f t="shared" si="27"/>
        <v>-5000</v>
      </c>
      <c r="AU9" s="16">
        <f t="shared" si="27"/>
        <v>-5000</v>
      </c>
      <c r="AV9" s="16">
        <f t="shared" si="27"/>
        <v>-5000</v>
      </c>
      <c r="AW9" s="16">
        <f t="shared" si="27"/>
        <v>-5000</v>
      </c>
      <c r="AX9" s="16">
        <f t="shared" si="27"/>
        <v>-5000</v>
      </c>
      <c r="AY9" s="16">
        <f t="shared" si="27"/>
        <v>-5000</v>
      </c>
      <c r="AZ9" s="16">
        <f t="shared" si="27"/>
        <v>-5000</v>
      </c>
      <c r="BA9" s="16">
        <f t="shared" si="27"/>
        <v>-5000</v>
      </c>
      <c r="BB9" s="16">
        <f t="shared" si="27"/>
        <v>-5000</v>
      </c>
      <c r="BC9" s="16">
        <f t="shared" si="27"/>
        <v>-5000</v>
      </c>
      <c r="BD9" s="16">
        <f t="shared" si="27"/>
        <v>-5000</v>
      </c>
      <c r="BE9" s="16">
        <f t="shared" si="27"/>
        <v>-5000</v>
      </c>
      <c r="BF9" s="16">
        <f t="shared" si="27"/>
        <v>-5000</v>
      </c>
      <c r="BG9" s="16">
        <f t="shared" si="27"/>
        <v>-5000</v>
      </c>
      <c r="BH9" s="16">
        <f t="shared" si="27"/>
        <v>-5000</v>
      </c>
      <c r="BI9" s="16">
        <f t="shared" si="27"/>
        <v>-5000</v>
      </c>
      <c r="BJ9" s="16">
        <f t="shared" si="27"/>
        <v>-5000</v>
      </c>
      <c r="BK9" s="16">
        <f t="shared" si="27"/>
        <v>-5000</v>
      </c>
      <c r="BL9" s="16">
        <f t="shared" si="27"/>
        <v>-5000</v>
      </c>
      <c r="BM9" s="16">
        <f t="shared" si="27"/>
        <v>-5000</v>
      </c>
      <c r="BN9" s="16">
        <f t="shared" si="27"/>
        <v>-5000</v>
      </c>
      <c r="BO9" s="16">
        <f t="shared" si="27"/>
        <v>-5000</v>
      </c>
      <c r="BP9" s="16">
        <f t="shared" si="27"/>
        <v>-5000</v>
      </c>
      <c r="BQ9" s="16">
        <f t="shared" si="27"/>
        <v>-5000</v>
      </c>
      <c r="BR9" s="16">
        <f t="shared" si="27"/>
        <v>-5000</v>
      </c>
      <c r="BS9" s="16">
        <f t="shared" ref="BS9:CX9" si="28">-$C9*BS64</f>
        <v>-5000</v>
      </c>
      <c r="BT9" s="16">
        <f t="shared" si="28"/>
        <v>-5000</v>
      </c>
      <c r="BU9" s="16">
        <f t="shared" si="28"/>
        <v>-5000</v>
      </c>
      <c r="BV9" s="16">
        <f t="shared" si="28"/>
        <v>-5000</v>
      </c>
      <c r="BW9" s="16">
        <f t="shared" si="28"/>
        <v>-5000</v>
      </c>
      <c r="BX9" s="16">
        <f t="shared" si="28"/>
        <v>-5000</v>
      </c>
      <c r="BY9" s="16">
        <f t="shared" si="28"/>
        <v>-5000</v>
      </c>
      <c r="BZ9" s="16">
        <f t="shared" si="28"/>
        <v>-5000</v>
      </c>
      <c r="CA9" s="16">
        <f t="shared" si="28"/>
        <v>-5000</v>
      </c>
      <c r="CB9" s="16">
        <f t="shared" si="28"/>
        <v>-5000</v>
      </c>
      <c r="CC9" s="16">
        <f t="shared" si="28"/>
        <v>-5000</v>
      </c>
      <c r="CD9" s="16">
        <f t="shared" si="28"/>
        <v>-5000</v>
      </c>
      <c r="CE9" s="16">
        <f t="shared" si="28"/>
        <v>-5000</v>
      </c>
      <c r="CF9" s="16">
        <f t="shared" si="28"/>
        <v>-5000</v>
      </c>
      <c r="CG9" s="16">
        <f t="shared" si="28"/>
        <v>-5000</v>
      </c>
      <c r="CH9" s="16">
        <f t="shared" si="28"/>
        <v>-5000</v>
      </c>
      <c r="CI9" s="16">
        <f t="shared" si="28"/>
        <v>-5000</v>
      </c>
      <c r="CJ9" s="16">
        <f t="shared" si="28"/>
        <v>-5000</v>
      </c>
      <c r="CK9" s="16">
        <f t="shared" si="28"/>
        <v>-5000</v>
      </c>
      <c r="CL9" s="16">
        <f t="shared" si="28"/>
        <v>-5000</v>
      </c>
      <c r="CM9" s="16">
        <f t="shared" si="28"/>
        <v>-5000</v>
      </c>
      <c r="CN9" s="16">
        <f t="shared" si="28"/>
        <v>-5000</v>
      </c>
      <c r="CO9" s="16">
        <f t="shared" si="28"/>
        <v>-5000</v>
      </c>
      <c r="CP9" s="16">
        <f t="shared" si="28"/>
        <v>-5000</v>
      </c>
      <c r="CQ9" s="16">
        <f t="shared" si="28"/>
        <v>-5000</v>
      </c>
      <c r="CR9" s="16">
        <f t="shared" si="28"/>
        <v>-5000</v>
      </c>
      <c r="CS9" s="16">
        <f t="shared" si="28"/>
        <v>-5000</v>
      </c>
      <c r="CT9" s="16">
        <f t="shared" si="28"/>
        <v>-5000</v>
      </c>
      <c r="CU9" s="16">
        <f t="shared" si="28"/>
        <v>-5000</v>
      </c>
      <c r="CV9" s="16">
        <f t="shared" si="28"/>
        <v>-5000</v>
      </c>
      <c r="CW9" s="16">
        <f t="shared" si="28"/>
        <v>-5000</v>
      </c>
      <c r="CX9" s="16">
        <f t="shared" si="28"/>
        <v>-5000</v>
      </c>
      <c r="CY9" s="16">
        <f t="shared" ref="CY9:DV9" si="29">-$C9*CY64</f>
        <v>-5000</v>
      </c>
      <c r="CZ9" s="16">
        <f t="shared" si="29"/>
        <v>-5000</v>
      </c>
      <c r="DA9" s="16">
        <f t="shared" si="29"/>
        <v>-5000</v>
      </c>
      <c r="DB9" s="16">
        <f t="shared" si="29"/>
        <v>-5000</v>
      </c>
      <c r="DC9" s="16">
        <f t="shared" si="29"/>
        <v>-5000</v>
      </c>
      <c r="DD9" s="16">
        <f t="shared" si="29"/>
        <v>-5000</v>
      </c>
      <c r="DE9" s="16">
        <f t="shared" si="29"/>
        <v>-5000</v>
      </c>
      <c r="DF9" s="16">
        <f t="shared" si="29"/>
        <v>-5000</v>
      </c>
      <c r="DG9" s="16">
        <f t="shared" si="29"/>
        <v>-5000</v>
      </c>
      <c r="DH9" s="16">
        <f t="shared" si="29"/>
        <v>-5000</v>
      </c>
      <c r="DI9" s="16">
        <f t="shared" si="29"/>
        <v>-5000</v>
      </c>
      <c r="DJ9" s="16">
        <f t="shared" si="29"/>
        <v>-5000</v>
      </c>
      <c r="DK9" s="16">
        <f t="shared" si="29"/>
        <v>-5000</v>
      </c>
      <c r="DL9" s="16">
        <f t="shared" si="29"/>
        <v>-5000</v>
      </c>
      <c r="DM9" s="16">
        <f t="shared" si="29"/>
        <v>-5000</v>
      </c>
      <c r="DN9" s="16">
        <f t="shared" si="29"/>
        <v>-5000</v>
      </c>
      <c r="DO9" s="16">
        <f t="shared" si="29"/>
        <v>-5000</v>
      </c>
      <c r="DP9" s="16">
        <f t="shared" si="29"/>
        <v>-5000</v>
      </c>
      <c r="DQ9" s="16">
        <f t="shared" si="29"/>
        <v>-5000</v>
      </c>
      <c r="DR9" s="16">
        <f t="shared" si="29"/>
        <v>-5000</v>
      </c>
      <c r="DS9" s="16">
        <f t="shared" si="29"/>
        <v>-5000</v>
      </c>
      <c r="DT9" s="16">
        <f t="shared" si="29"/>
        <v>-5000</v>
      </c>
      <c r="DU9" s="16">
        <f t="shared" si="29"/>
        <v>-5000</v>
      </c>
      <c r="DV9" s="16">
        <f t="shared" si="29"/>
        <v>-5000</v>
      </c>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H9" s="16">
        <f t="shared" si="20"/>
        <v>0</v>
      </c>
      <c r="FI9" s="16">
        <f t="shared" si="20"/>
        <v>-60000</v>
      </c>
      <c r="FJ9" s="16">
        <f t="shared" si="20"/>
        <v>-60000</v>
      </c>
      <c r="FK9" s="16">
        <f t="shared" si="20"/>
        <v>-60000</v>
      </c>
      <c r="FL9" s="16">
        <f t="shared" si="20"/>
        <v>-60000</v>
      </c>
      <c r="FM9" s="16">
        <f t="shared" si="20"/>
        <v>-60000</v>
      </c>
      <c r="FN9" s="16">
        <f t="shared" si="20"/>
        <v>-60000</v>
      </c>
      <c r="FO9" s="16">
        <f t="shared" si="20"/>
        <v>-60000</v>
      </c>
      <c r="FP9" s="16">
        <f t="shared" si="20"/>
        <v>-60000</v>
      </c>
      <c r="FQ9" s="16">
        <f t="shared" si="20"/>
        <v>-60000</v>
      </c>
      <c r="FR9" s="16">
        <f t="shared" si="21"/>
        <v>-60000</v>
      </c>
      <c r="FS9" s="16">
        <f t="shared" si="21"/>
        <v>0</v>
      </c>
      <c r="FT9" s="16">
        <f t="shared" si="21"/>
        <v>0</v>
      </c>
      <c r="FU9" s="16">
        <f t="shared" si="21"/>
        <v>0</v>
      </c>
      <c r="FV9" s="16">
        <f t="shared" si="21"/>
        <v>0</v>
      </c>
      <c r="FW9" s="16">
        <f t="shared" si="21"/>
        <v>0</v>
      </c>
      <c r="FX9" s="16">
        <f t="shared" si="21"/>
        <v>0</v>
      </c>
      <c r="FY9" s="16">
        <f t="shared" si="21"/>
        <v>0</v>
      </c>
      <c r="FZ9" s="16">
        <f t="shared" si="21"/>
        <v>0</v>
      </c>
      <c r="GA9" s="16">
        <f t="shared" si="21"/>
        <v>0</v>
      </c>
      <c r="GB9" s="16">
        <f t="shared" si="21"/>
        <v>0</v>
      </c>
      <c r="GC9" s="16">
        <f t="shared" si="21"/>
        <v>0</v>
      </c>
      <c r="GD9" s="16">
        <f t="shared" si="21"/>
        <v>0</v>
      </c>
    </row>
    <row r="10" spans="1:186" ht="20.100000000000001" customHeight="1" outlineLevel="1" x14ac:dyDescent="0.25">
      <c r="A10" s="15" t="s">
        <v>5</v>
      </c>
      <c r="C10" s="107">
        <v>800</v>
      </c>
      <c r="D10" s="107"/>
      <c r="E10" s="15"/>
      <c r="F10" s="16">
        <f t="shared" si="10"/>
        <v>-96000</v>
      </c>
      <c r="G10" s="16">
        <f t="shared" ref="G10:AL10" si="30">-$C10*G65</f>
        <v>-800</v>
      </c>
      <c r="H10" s="16">
        <f t="shared" si="30"/>
        <v>-800</v>
      </c>
      <c r="I10" s="16">
        <f t="shared" si="30"/>
        <v>-800</v>
      </c>
      <c r="J10" s="16">
        <f t="shared" si="30"/>
        <v>-800</v>
      </c>
      <c r="K10" s="16">
        <f t="shared" si="30"/>
        <v>-800</v>
      </c>
      <c r="L10" s="16">
        <f t="shared" si="30"/>
        <v>-800</v>
      </c>
      <c r="M10" s="16">
        <f t="shared" si="30"/>
        <v>-800</v>
      </c>
      <c r="N10" s="16">
        <f t="shared" si="30"/>
        <v>-800</v>
      </c>
      <c r="O10" s="16">
        <f t="shared" si="30"/>
        <v>-800</v>
      </c>
      <c r="P10" s="16">
        <f t="shared" si="30"/>
        <v>-800</v>
      </c>
      <c r="Q10" s="16">
        <f t="shared" si="30"/>
        <v>-800</v>
      </c>
      <c r="R10" s="16">
        <f t="shared" si="30"/>
        <v>-800</v>
      </c>
      <c r="S10" s="16">
        <f t="shared" si="30"/>
        <v>-800</v>
      </c>
      <c r="T10" s="16">
        <f t="shared" si="30"/>
        <v>-800</v>
      </c>
      <c r="U10" s="16">
        <f t="shared" si="30"/>
        <v>-800</v>
      </c>
      <c r="V10" s="16">
        <f t="shared" si="30"/>
        <v>-800</v>
      </c>
      <c r="W10" s="16">
        <f t="shared" si="30"/>
        <v>-800</v>
      </c>
      <c r="X10" s="16">
        <f t="shared" si="30"/>
        <v>-800</v>
      </c>
      <c r="Y10" s="16">
        <f t="shared" si="30"/>
        <v>-800</v>
      </c>
      <c r="Z10" s="16">
        <f t="shared" si="30"/>
        <v>-800</v>
      </c>
      <c r="AA10" s="16">
        <f t="shared" si="30"/>
        <v>-800</v>
      </c>
      <c r="AB10" s="16">
        <f t="shared" si="30"/>
        <v>-800</v>
      </c>
      <c r="AC10" s="16">
        <f t="shared" si="30"/>
        <v>-800</v>
      </c>
      <c r="AD10" s="16">
        <f t="shared" si="30"/>
        <v>-800</v>
      </c>
      <c r="AE10" s="16">
        <f t="shared" si="30"/>
        <v>-800</v>
      </c>
      <c r="AF10" s="16">
        <f t="shared" si="30"/>
        <v>-800</v>
      </c>
      <c r="AG10" s="16">
        <f t="shared" si="30"/>
        <v>-800</v>
      </c>
      <c r="AH10" s="16">
        <f t="shared" si="30"/>
        <v>-800</v>
      </c>
      <c r="AI10" s="16">
        <f t="shared" si="30"/>
        <v>-800</v>
      </c>
      <c r="AJ10" s="16">
        <f t="shared" si="30"/>
        <v>-800</v>
      </c>
      <c r="AK10" s="16">
        <f t="shared" si="30"/>
        <v>-800</v>
      </c>
      <c r="AL10" s="16">
        <f t="shared" si="30"/>
        <v>-800</v>
      </c>
      <c r="AM10" s="16">
        <f t="shared" ref="AM10:BR10" si="31">-$C10*AM65</f>
        <v>-800</v>
      </c>
      <c r="AN10" s="16">
        <f t="shared" si="31"/>
        <v>-800</v>
      </c>
      <c r="AO10" s="16">
        <f t="shared" si="31"/>
        <v>-800</v>
      </c>
      <c r="AP10" s="16">
        <f t="shared" si="31"/>
        <v>-800</v>
      </c>
      <c r="AQ10" s="16">
        <f t="shared" si="31"/>
        <v>-800</v>
      </c>
      <c r="AR10" s="16">
        <f t="shared" si="31"/>
        <v>-800</v>
      </c>
      <c r="AS10" s="16">
        <f t="shared" si="31"/>
        <v>-800</v>
      </c>
      <c r="AT10" s="16">
        <f t="shared" si="31"/>
        <v>-800</v>
      </c>
      <c r="AU10" s="16">
        <f t="shared" si="31"/>
        <v>-800</v>
      </c>
      <c r="AV10" s="16">
        <f t="shared" si="31"/>
        <v>-800</v>
      </c>
      <c r="AW10" s="16">
        <f t="shared" si="31"/>
        <v>-800</v>
      </c>
      <c r="AX10" s="16">
        <f t="shared" si="31"/>
        <v>-800</v>
      </c>
      <c r="AY10" s="16">
        <f t="shared" si="31"/>
        <v>-800</v>
      </c>
      <c r="AZ10" s="16">
        <f t="shared" si="31"/>
        <v>-800</v>
      </c>
      <c r="BA10" s="16">
        <f t="shared" si="31"/>
        <v>-800</v>
      </c>
      <c r="BB10" s="16">
        <f t="shared" si="31"/>
        <v>-800</v>
      </c>
      <c r="BC10" s="16">
        <f t="shared" si="31"/>
        <v>-800</v>
      </c>
      <c r="BD10" s="16">
        <f t="shared" si="31"/>
        <v>-800</v>
      </c>
      <c r="BE10" s="16">
        <f t="shared" si="31"/>
        <v>-800</v>
      </c>
      <c r="BF10" s="16">
        <f t="shared" si="31"/>
        <v>-800</v>
      </c>
      <c r="BG10" s="16">
        <f t="shared" si="31"/>
        <v>-800</v>
      </c>
      <c r="BH10" s="16">
        <f t="shared" si="31"/>
        <v>-800</v>
      </c>
      <c r="BI10" s="16">
        <f t="shared" si="31"/>
        <v>-800</v>
      </c>
      <c r="BJ10" s="16">
        <f t="shared" si="31"/>
        <v>-800</v>
      </c>
      <c r="BK10" s="16">
        <f t="shared" si="31"/>
        <v>-800</v>
      </c>
      <c r="BL10" s="16">
        <f t="shared" si="31"/>
        <v>-800</v>
      </c>
      <c r="BM10" s="16">
        <f t="shared" si="31"/>
        <v>-800</v>
      </c>
      <c r="BN10" s="16">
        <f t="shared" si="31"/>
        <v>-800</v>
      </c>
      <c r="BO10" s="16">
        <f t="shared" si="31"/>
        <v>-800</v>
      </c>
      <c r="BP10" s="16">
        <f t="shared" si="31"/>
        <v>-800</v>
      </c>
      <c r="BQ10" s="16">
        <f t="shared" si="31"/>
        <v>-800</v>
      </c>
      <c r="BR10" s="16">
        <f t="shared" si="31"/>
        <v>-800</v>
      </c>
      <c r="BS10" s="16">
        <f t="shared" ref="BS10:CX10" si="32">-$C10*BS65</f>
        <v>-800</v>
      </c>
      <c r="BT10" s="16">
        <f t="shared" si="32"/>
        <v>-800</v>
      </c>
      <c r="BU10" s="16">
        <f t="shared" si="32"/>
        <v>-800</v>
      </c>
      <c r="BV10" s="16">
        <f t="shared" si="32"/>
        <v>-800</v>
      </c>
      <c r="BW10" s="16">
        <f t="shared" si="32"/>
        <v>-800</v>
      </c>
      <c r="BX10" s="16">
        <f t="shared" si="32"/>
        <v>-800</v>
      </c>
      <c r="BY10" s="16">
        <f t="shared" si="32"/>
        <v>-800</v>
      </c>
      <c r="BZ10" s="16">
        <f t="shared" si="32"/>
        <v>-800</v>
      </c>
      <c r="CA10" s="16">
        <f t="shared" si="32"/>
        <v>-800</v>
      </c>
      <c r="CB10" s="16">
        <f t="shared" si="32"/>
        <v>-800</v>
      </c>
      <c r="CC10" s="16">
        <f t="shared" si="32"/>
        <v>-800</v>
      </c>
      <c r="CD10" s="16">
        <f t="shared" si="32"/>
        <v>-800</v>
      </c>
      <c r="CE10" s="16">
        <f t="shared" si="32"/>
        <v>-800</v>
      </c>
      <c r="CF10" s="16">
        <f t="shared" si="32"/>
        <v>-800</v>
      </c>
      <c r="CG10" s="16">
        <f t="shared" si="32"/>
        <v>-800</v>
      </c>
      <c r="CH10" s="16">
        <f t="shared" si="32"/>
        <v>-800</v>
      </c>
      <c r="CI10" s="16">
        <f t="shared" si="32"/>
        <v>-800</v>
      </c>
      <c r="CJ10" s="16">
        <f t="shared" si="32"/>
        <v>-800</v>
      </c>
      <c r="CK10" s="16">
        <f t="shared" si="32"/>
        <v>-800</v>
      </c>
      <c r="CL10" s="16">
        <f t="shared" si="32"/>
        <v>-800</v>
      </c>
      <c r="CM10" s="16">
        <f t="shared" si="32"/>
        <v>-800</v>
      </c>
      <c r="CN10" s="16">
        <f t="shared" si="32"/>
        <v>-800</v>
      </c>
      <c r="CO10" s="16">
        <f t="shared" si="32"/>
        <v>-800</v>
      </c>
      <c r="CP10" s="16">
        <f t="shared" si="32"/>
        <v>-800</v>
      </c>
      <c r="CQ10" s="16">
        <f t="shared" si="32"/>
        <v>-800</v>
      </c>
      <c r="CR10" s="16">
        <f t="shared" si="32"/>
        <v>-800</v>
      </c>
      <c r="CS10" s="16">
        <f t="shared" si="32"/>
        <v>-800</v>
      </c>
      <c r="CT10" s="16">
        <f t="shared" si="32"/>
        <v>-800</v>
      </c>
      <c r="CU10" s="16">
        <f t="shared" si="32"/>
        <v>-800</v>
      </c>
      <c r="CV10" s="16">
        <f t="shared" si="32"/>
        <v>-800</v>
      </c>
      <c r="CW10" s="16">
        <f t="shared" si="32"/>
        <v>-800</v>
      </c>
      <c r="CX10" s="16">
        <f t="shared" si="32"/>
        <v>-800</v>
      </c>
      <c r="CY10" s="16">
        <f t="shared" ref="CY10:DV10" si="33">-$C10*CY65</f>
        <v>-800</v>
      </c>
      <c r="CZ10" s="16">
        <f t="shared" si="33"/>
        <v>-800</v>
      </c>
      <c r="DA10" s="16">
        <f t="shared" si="33"/>
        <v>-800</v>
      </c>
      <c r="DB10" s="16">
        <f t="shared" si="33"/>
        <v>-800</v>
      </c>
      <c r="DC10" s="16">
        <f t="shared" si="33"/>
        <v>-800</v>
      </c>
      <c r="DD10" s="16">
        <f t="shared" si="33"/>
        <v>-800</v>
      </c>
      <c r="DE10" s="16">
        <f t="shared" si="33"/>
        <v>-800</v>
      </c>
      <c r="DF10" s="16">
        <f t="shared" si="33"/>
        <v>-800</v>
      </c>
      <c r="DG10" s="16">
        <f t="shared" si="33"/>
        <v>-800</v>
      </c>
      <c r="DH10" s="16">
        <f t="shared" si="33"/>
        <v>-800</v>
      </c>
      <c r="DI10" s="16">
        <f t="shared" si="33"/>
        <v>-800</v>
      </c>
      <c r="DJ10" s="16">
        <f t="shared" si="33"/>
        <v>-800</v>
      </c>
      <c r="DK10" s="16">
        <f t="shared" si="33"/>
        <v>-800</v>
      </c>
      <c r="DL10" s="16">
        <f t="shared" si="33"/>
        <v>-800</v>
      </c>
      <c r="DM10" s="16">
        <f t="shared" si="33"/>
        <v>-800</v>
      </c>
      <c r="DN10" s="16">
        <f t="shared" si="33"/>
        <v>-800</v>
      </c>
      <c r="DO10" s="16">
        <f t="shared" si="33"/>
        <v>-800</v>
      </c>
      <c r="DP10" s="16">
        <f t="shared" si="33"/>
        <v>-800</v>
      </c>
      <c r="DQ10" s="16">
        <f t="shared" si="33"/>
        <v>-800</v>
      </c>
      <c r="DR10" s="16">
        <f t="shared" si="33"/>
        <v>-800</v>
      </c>
      <c r="DS10" s="16">
        <f t="shared" si="33"/>
        <v>-800</v>
      </c>
      <c r="DT10" s="16">
        <f t="shared" si="33"/>
        <v>-800</v>
      </c>
      <c r="DU10" s="16">
        <f t="shared" si="33"/>
        <v>-800</v>
      </c>
      <c r="DV10" s="16">
        <f t="shared" si="33"/>
        <v>-800</v>
      </c>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H10" s="16">
        <f t="shared" si="20"/>
        <v>0</v>
      </c>
      <c r="FI10" s="16">
        <f t="shared" si="20"/>
        <v>-9600</v>
      </c>
      <c r="FJ10" s="16">
        <f t="shared" si="20"/>
        <v>-9600</v>
      </c>
      <c r="FK10" s="16">
        <f t="shared" si="20"/>
        <v>-9600</v>
      </c>
      <c r="FL10" s="16">
        <f t="shared" si="20"/>
        <v>-9600</v>
      </c>
      <c r="FM10" s="16">
        <f t="shared" si="20"/>
        <v>-9600</v>
      </c>
      <c r="FN10" s="16">
        <f t="shared" si="20"/>
        <v>-9600</v>
      </c>
      <c r="FO10" s="16">
        <f t="shared" si="20"/>
        <v>-9600</v>
      </c>
      <c r="FP10" s="16">
        <f t="shared" si="20"/>
        <v>-9600</v>
      </c>
      <c r="FQ10" s="16">
        <f t="shared" si="20"/>
        <v>-9600</v>
      </c>
      <c r="FR10" s="16">
        <f t="shared" si="21"/>
        <v>-9600</v>
      </c>
      <c r="FS10" s="16">
        <f t="shared" si="21"/>
        <v>0</v>
      </c>
      <c r="FT10" s="16">
        <f t="shared" si="21"/>
        <v>0</v>
      </c>
      <c r="FU10" s="16">
        <f t="shared" si="21"/>
        <v>0</v>
      </c>
      <c r="FV10" s="16">
        <f t="shared" si="21"/>
        <v>0</v>
      </c>
      <c r="FW10" s="16">
        <f t="shared" si="21"/>
        <v>0</v>
      </c>
      <c r="FX10" s="16">
        <f t="shared" si="21"/>
        <v>0</v>
      </c>
      <c r="FY10" s="16">
        <f t="shared" si="21"/>
        <v>0</v>
      </c>
      <c r="FZ10" s="16">
        <f t="shared" si="21"/>
        <v>0</v>
      </c>
      <c r="GA10" s="16">
        <f t="shared" si="21"/>
        <v>0</v>
      </c>
      <c r="GB10" s="16">
        <f t="shared" si="21"/>
        <v>0</v>
      </c>
      <c r="GC10" s="16">
        <f t="shared" si="21"/>
        <v>0</v>
      </c>
      <c r="GD10" s="16">
        <f t="shared" si="21"/>
        <v>0</v>
      </c>
    </row>
    <row r="11" spans="1:186" ht="20.100000000000001" customHeight="1" outlineLevel="1" x14ac:dyDescent="0.25">
      <c r="A11" s="15" t="s">
        <v>6</v>
      </c>
      <c r="C11" s="107">
        <v>1500</v>
      </c>
      <c r="D11" s="107"/>
      <c r="E11" s="15"/>
      <c r="F11" s="16">
        <f t="shared" si="10"/>
        <v>-180000</v>
      </c>
      <c r="G11" s="16">
        <f t="shared" ref="G11:AL11" si="34">-$C11*G66</f>
        <v>-1500</v>
      </c>
      <c r="H11" s="16">
        <f t="shared" si="34"/>
        <v>-1500</v>
      </c>
      <c r="I11" s="16">
        <f t="shared" si="34"/>
        <v>-1500</v>
      </c>
      <c r="J11" s="16">
        <f t="shared" si="34"/>
        <v>-1500</v>
      </c>
      <c r="K11" s="16">
        <f t="shared" si="34"/>
        <v>-1500</v>
      </c>
      <c r="L11" s="16">
        <f t="shared" si="34"/>
        <v>-1500</v>
      </c>
      <c r="M11" s="16">
        <f t="shared" si="34"/>
        <v>-1500</v>
      </c>
      <c r="N11" s="16">
        <f t="shared" si="34"/>
        <v>-1500</v>
      </c>
      <c r="O11" s="16">
        <f t="shared" si="34"/>
        <v>-1500</v>
      </c>
      <c r="P11" s="16">
        <f t="shared" si="34"/>
        <v>-1500</v>
      </c>
      <c r="Q11" s="16">
        <f t="shared" si="34"/>
        <v>-1500</v>
      </c>
      <c r="R11" s="16">
        <f t="shared" si="34"/>
        <v>-1500</v>
      </c>
      <c r="S11" s="16">
        <f t="shared" si="34"/>
        <v>-1500</v>
      </c>
      <c r="T11" s="16">
        <f t="shared" si="34"/>
        <v>-1500</v>
      </c>
      <c r="U11" s="16">
        <f t="shared" si="34"/>
        <v>-1500</v>
      </c>
      <c r="V11" s="16">
        <f t="shared" si="34"/>
        <v>-1500</v>
      </c>
      <c r="W11" s="16">
        <f t="shared" si="34"/>
        <v>-1500</v>
      </c>
      <c r="X11" s="16">
        <f t="shared" si="34"/>
        <v>-1500</v>
      </c>
      <c r="Y11" s="16">
        <f t="shared" si="34"/>
        <v>-1500</v>
      </c>
      <c r="Z11" s="16">
        <f t="shared" si="34"/>
        <v>-1500</v>
      </c>
      <c r="AA11" s="16">
        <f t="shared" si="34"/>
        <v>-1500</v>
      </c>
      <c r="AB11" s="16">
        <f t="shared" si="34"/>
        <v>-1500</v>
      </c>
      <c r="AC11" s="16">
        <f t="shared" si="34"/>
        <v>-1500</v>
      </c>
      <c r="AD11" s="16">
        <f t="shared" si="34"/>
        <v>-1500</v>
      </c>
      <c r="AE11" s="16">
        <f t="shared" si="34"/>
        <v>-1500</v>
      </c>
      <c r="AF11" s="16">
        <f t="shared" si="34"/>
        <v>-1500</v>
      </c>
      <c r="AG11" s="16">
        <f t="shared" si="34"/>
        <v>-1500</v>
      </c>
      <c r="AH11" s="16">
        <f t="shared" si="34"/>
        <v>-1500</v>
      </c>
      <c r="AI11" s="16">
        <f t="shared" si="34"/>
        <v>-1500</v>
      </c>
      <c r="AJ11" s="16">
        <f t="shared" si="34"/>
        <v>-1500</v>
      </c>
      <c r="AK11" s="16">
        <f t="shared" si="34"/>
        <v>-1500</v>
      </c>
      <c r="AL11" s="16">
        <f t="shared" si="34"/>
        <v>-1500</v>
      </c>
      <c r="AM11" s="16">
        <f t="shared" ref="AM11:BR11" si="35">-$C11*AM66</f>
        <v>-1500</v>
      </c>
      <c r="AN11" s="16">
        <f t="shared" si="35"/>
        <v>-1500</v>
      </c>
      <c r="AO11" s="16">
        <f t="shared" si="35"/>
        <v>-1500</v>
      </c>
      <c r="AP11" s="16">
        <f t="shared" si="35"/>
        <v>-1500</v>
      </c>
      <c r="AQ11" s="16">
        <f t="shared" si="35"/>
        <v>-1500</v>
      </c>
      <c r="AR11" s="16">
        <f t="shared" si="35"/>
        <v>-1500</v>
      </c>
      <c r="AS11" s="16">
        <f t="shared" si="35"/>
        <v>-1500</v>
      </c>
      <c r="AT11" s="16">
        <f t="shared" si="35"/>
        <v>-1500</v>
      </c>
      <c r="AU11" s="16">
        <f t="shared" si="35"/>
        <v>-1500</v>
      </c>
      <c r="AV11" s="16">
        <f t="shared" si="35"/>
        <v>-1500</v>
      </c>
      <c r="AW11" s="16">
        <f t="shared" si="35"/>
        <v>-1500</v>
      </c>
      <c r="AX11" s="16">
        <f t="shared" si="35"/>
        <v>-1500</v>
      </c>
      <c r="AY11" s="16">
        <f t="shared" si="35"/>
        <v>-1500</v>
      </c>
      <c r="AZ11" s="16">
        <f t="shared" si="35"/>
        <v>-1500</v>
      </c>
      <c r="BA11" s="16">
        <f t="shared" si="35"/>
        <v>-1500</v>
      </c>
      <c r="BB11" s="16">
        <f t="shared" si="35"/>
        <v>-1500</v>
      </c>
      <c r="BC11" s="16">
        <f t="shared" si="35"/>
        <v>-1500</v>
      </c>
      <c r="BD11" s="16">
        <f t="shared" si="35"/>
        <v>-1500</v>
      </c>
      <c r="BE11" s="16">
        <f t="shared" si="35"/>
        <v>-1500</v>
      </c>
      <c r="BF11" s="16">
        <f t="shared" si="35"/>
        <v>-1500</v>
      </c>
      <c r="BG11" s="16">
        <f t="shared" si="35"/>
        <v>-1500</v>
      </c>
      <c r="BH11" s="16">
        <f t="shared" si="35"/>
        <v>-1500</v>
      </c>
      <c r="BI11" s="16">
        <f t="shared" si="35"/>
        <v>-1500</v>
      </c>
      <c r="BJ11" s="16">
        <f t="shared" si="35"/>
        <v>-1500</v>
      </c>
      <c r="BK11" s="16">
        <f t="shared" si="35"/>
        <v>-1500</v>
      </c>
      <c r="BL11" s="16">
        <f t="shared" si="35"/>
        <v>-1500</v>
      </c>
      <c r="BM11" s="16">
        <f t="shared" si="35"/>
        <v>-1500</v>
      </c>
      <c r="BN11" s="16">
        <f t="shared" si="35"/>
        <v>-1500</v>
      </c>
      <c r="BO11" s="16">
        <f t="shared" si="35"/>
        <v>-1500</v>
      </c>
      <c r="BP11" s="16">
        <f t="shared" si="35"/>
        <v>-1500</v>
      </c>
      <c r="BQ11" s="16">
        <f t="shared" si="35"/>
        <v>-1500</v>
      </c>
      <c r="BR11" s="16">
        <f t="shared" si="35"/>
        <v>-1500</v>
      </c>
      <c r="BS11" s="16">
        <f t="shared" ref="BS11:CX11" si="36">-$C11*BS66</f>
        <v>-1500</v>
      </c>
      <c r="BT11" s="16">
        <f t="shared" si="36"/>
        <v>-1500</v>
      </c>
      <c r="BU11" s="16">
        <f t="shared" si="36"/>
        <v>-1500</v>
      </c>
      <c r="BV11" s="16">
        <f t="shared" si="36"/>
        <v>-1500</v>
      </c>
      <c r="BW11" s="16">
        <f t="shared" si="36"/>
        <v>-1500</v>
      </c>
      <c r="BX11" s="16">
        <f t="shared" si="36"/>
        <v>-1500</v>
      </c>
      <c r="BY11" s="16">
        <f t="shared" si="36"/>
        <v>-1500</v>
      </c>
      <c r="BZ11" s="16">
        <f t="shared" si="36"/>
        <v>-1500</v>
      </c>
      <c r="CA11" s="16">
        <f t="shared" si="36"/>
        <v>-1500</v>
      </c>
      <c r="CB11" s="16">
        <f t="shared" si="36"/>
        <v>-1500</v>
      </c>
      <c r="CC11" s="16">
        <f t="shared" si="36"/>
        <v>-1500</v>
      </c>
      <c r="CD11" s="16">
        <f t="shared" si="36"/>
        <v>-1500</v>
      </c>
      <c r="CE11" s="16">
        <f t="shared" si="36"/>
        <v>-1500</v>
      </c>
      <c r="CF11" s="16">
        <f t="shared" si="36"/>
        <v>-1500</v>
      </c>
      <c r="CG11" s="16">
        <f t="shared" si="36"/>
        <v>-1500</v>
      </c>
      <c r="CH11" s="16">
        <f t="shared" si="36"/>
        <v>-1500</v>
      </c>
      <c r="CI11" s="16">
        <f t="shared" si="36"/>
        <v>-1500</v>
      </c>
      <c r="CJ11" s="16">
        <f t="shared" si="36"/>
        <v>-1500</v>
      </c>
      <c r="CK11" s="16">
        <f t="shared" si="36"/>
        <v>-1500</v>
      </c>
      <c r="CL11" s="16">
        <f t="shared" si="36"/>
        <v>-1500</v>
      </c>
      <c r="CM11" s="16">
        <f t="shared" si="36"/>
        <v>-1500</v>
      </c>
      <c r="CN11" s="16">
        <f t="shared" si="36"/>
        <v>-1500</v>
      </c>
      <c r="CO11" s="16">
        <f t="shared" si="36"/>
        <v>-1500</v>
      </c>
      <c r="CP11" s="16">
        <f t="shared" si="36"/>
        <v>-1500</v>
      </c>
      <c r="CQ11" s="16">
        <f t="shared" si="36"/>
        <v>-1500</v>
      </c>
      <c r="CR11" s="16">
        <f t="shared" si="36"/>
        <v>-1500</v>
      </c>
      <c r="CS11" s="16">
        <f t="shared" si="36"/>
        <v>-1500</v>
      </c>
      <c r="CT11" s="16">
        <f t="shared" si="36"/>
        <v>-1500</v>
      </c>
      <c r="CU11" s="16">
        <f t="shared" si="36"/>
        <v>-1500</v>
      </c>
      <c r="CV11" s="16">
        <f t="shared" si="36"/>
        <v>-1500</v>
      </c>
      <c r="CW11" s="16">
        <f t="shared" si="36"/>
        <v>-1500</v>
      </c>
      <c r="CX11" s="16">
        <f t="shared" si="36"/>
        <v>-1500</v>
      </c>
      <c r="CY11" s="16">
        <f t="shared" ref="CY11:DV11" si="37">-$C11*CY66</f>
        <v>-1500</v>
      </c>
      <c r="CZ11" s="16">
        <f t="shared" si="37"/>
        <v>-1500</v>
      </c>
      <c r="DA11" s="16">
        <f t="shared" si="37"/>
        <v>-1500</v>
      </c>
      <c r="DB11" s="16">
        <f t="shared" si="37"/>
        <v>-1500</v>
      </c>
      <c r="DC11" s="16">
        <f t="shared" si="37"/>
        <v>-1500</v>
      </c>
      <c r="DD11" s="16">
        <f t="shared" si="37"/>
        <v>-1500</v>
      </c>
      <c r="DE11" s="16">
        <f t="shared" si="37"/>
        <v>-1500</v>
      </c>
      <c r="DF11" s="16">
        <f t="shared" si="37"/>
        <v>-1500</v>
      </c>
      <c r="DG11" s="16">
        <f t="shared" si="37"/>
        <v>-1500</v>
      </c>
      <c r="DH11" s="16">
        <f t="shared" si="37"/>
        <v>-1500</v>
      </c>
      <c r="DI11" s="16">
        <f t="shared" si="37"/>
        <v>-1500</v>
      </c>
      <c r="DJ11" s="16">
        <f t="shared" si="37"/>
        <v>-1500</v>
      </c>
      <c r="DK11" s="16">
        <f t="shared" si="37"/>
        <v>-1500</v>
      </c>
      <c r="DL11" s="16">
        <f t="shared" si="37"/>
        <v>-1500</v>
      </c>
      <c r="DM11" s="16">
        <f t="shared" si="37"/>
        <v>-1500</v>
      </c>
      <c r="DN11" s="16">
        <f t="shared" si="37"/>
        <v>-1500</v>
      </c>
      <c r="DO11" s="16">
        <f t="shared" si="37"/>
        <v>-1500</v>
      </c>
      <c r="DP11" s="16">
        <f t="shared" si="37"/>
        <v>-1500</v>
      </c>
      <c r="DQ11" s="16">
        <f t="shared" si="37"/>
        <v>-1500</v>
      </c>
      <c r="DR11" s="16">
        <f t="shared" si="37"/>
        <v>-1500</v>
      </c>
      <c r="DS11" s="16">
        <f t="shared" si="37"/>
        <v>-1500</v>
      </c>
      <c r="DT11" s="16">
        <f t="shared" si="37"/>
        <v>-1500</v>
      </c>
      <c r="DU11" s="16">
        <f t="shared" si="37"/>
        <v>-1500</v>
      </c>
      <c r="DV11" s="16">
        <f t="shared" si="37"/>
        <v>-1500</v>
      </c>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H11" s="16">
        <f t="shared" si="20"/>
        <v>0</v>
      </c>
      <c r="FI11" s="16">
        <f t="shared" si="20"/>
        <v>-18000</v>
      </c>
      <c r="FJ11" s="16">
        <f t="shared" si="20"/>
        <v>-18000</v>
      </c>
      <c r="FK11" s="16">
        <f t="shared" si="20"/>
        <v>-18000</v>
      </c>
      <c r="FL11" s="16">
        <f t="shared" si="20"/>
        <v>-18000</v>
      </c>
      <c r="FM11" s="16">
        <f t="shared" si="20"/>
        <v>-18000</v>
      </c>
      <c r="FN11" s="16">
        <f t="shared" si="20"/>
        <v>-18000</v>
      </c>
      <c r="FO11" s="16">
        <f t="shared" si="20"/>
        <v>-18000</v>
      </c>
      <c r="FP11" s="16">
        <f t="shared" si="20"/>
        <v>-18000</v>
      </c>
      <c r="FQ11" s="16">
        <f t="shared" si="20"/>
        <v>-18000</v>
      </c>
      <c r="FR11" s="16">
        <f t="shared" si="21"/>
        <v>-18000</v>
      </c>
      <c r="FS11" s="16">
        <f t="shared" si="21"/>
        <v>0</v>
      </c>
      <c r="FT11" s="16">
        <f t="shared" si="21"/>
        <v>0</v>
      </c>
      <c r="FU11" s="16">
        <f t="shared" si="21"/>
        <v>0</v>
      </c>
      <c r="FV11" s="16">
        <f t="shared" si="21"/>
        <v>0</v>
      </c>
      <c r="FW11" s="16">
        <f t="shared" si="21"/>
        <v>0</v>
      </c>
      <c r="FX11" s="16">
        <f t="shared" si="21"/>
        <v>0</v>
      </c>
      <c r="FY11" s="16">
        <f t="shared" si="21"/>
        <v>0</v>
      </c>
      <c r="FZ11" s="16">
        <f t="shared" si="21"/>
        <v>0</v>
      </c>
      <c r="GA11" s="16">
        <f t="shared" si="21"/>
        <v>0</v>
      </c>
      <c r="GB11" s="16">
        <f t="shared" si="21"/>
        <v>0</v>
      </c>
      <c r="GC11" s="16">
        <f t="shared" si="21"/>
        <v>0</v>
      </c>
      <c r="GD11" s="16">
        <f t="shared" si="21"/>
        <v>0</v>
      </c>
    </row>
    <row r="12" spans="1:186" ht="20.100000000000001" customHeight="1" outlineLevel="1" x14ac:dyDescent="0.25">
      <c r="A12" s="15" t="s">
        <v>94</v>
      </c>
      <c r="C12" s="107">
        <v>1000</v>
      </c>
      <c r="D12" s="107"/>
      <c r="E12" s="15"/>
      <c r="F12" s="16">
        <f t="shared" si="10"/>
        <v>-120000</v>
      </c>
      <c r="G12" s="16">
        <f t="shared" ref="G12:AL12" si="38">-$C12*G67</f>
        <v>-1000</v>
      </c>
      <c r="H12" s="16">
        <f t="shared" si="38"/>
        <v>-1000</v>
      </c>
      <c r="I12" s="16">
        <f t="shared" si="38"/>
        <v>-1000</v>
      </c>
      <c r="J12" s="16">
        <f t="shared" si="38"/>
        <v>-1000</v>
      </c>
      <c r="K12" s="16">
        <f t="shared" si="38"/>
        <v>-1000</v>
      </c>
      <c r="L12" s="16">
        <f t="shared" si="38"/>
        <v>-1000</v>
      </c>
      <c r="M12" s="16">
        <f t="shared" si="38"/>
        <v>-1000</v>
      </c>
      <c r="N12" s="16">
        <f t="shared" si="38"/>
        <v>-1000</v>
      </c>
      <c r="O12" s="16">
        <f t="shared" si="38"/>
        <v>-1000</v>
      </c>
      <c r="P12" s="16">
        <f t="shared" si="38"/>
        <v>-1000</v>
      </c>
      <c r="Q12" s="16">
        <f t="shared" si="38"/>
        <v>-1000</v>
      </c>
      <c r="R12" s="16">
        <f t="shared" si="38"/>
        <v>-1000</v>
      </c>
      <c r="S12" s="16">
        <f t="shared" si="38"/>
        <v>-1000</v>
      </c>
      <c r="T12" s="16">
        <f t="shared" si="38"/>
        <v>-1000</v>
      </c>
      <c r="U12" s="16">
        <f t="shared" si="38"/>
        <v>-1000</v>
      </c>
      <c r="V12" s="16">
        <f t="shared" si="38"/>
        <v>-1000</v>
      </c>
      <c r="W12" s="16">
        <f t="shared" si="38"/>
        <v>-1000</v>
      </c>
      <c r="X12" s="16">
        <f t="shared" si="38"/>
        <v>-1000</v>
      </c>
      <c r="Y12" s="16">
        <f t="shared" si="38"/>
        <v>-1000</v>
      </c>
      <c r="Z12" s="16">
        <f t="shared" si="38"/>
        <v>-1000</v>
      </c>
      <c r="AA12" s="16">
        <f t="shared" si="38"/>
        <v>-1000</v>
      </c>
      <c r="AB12" s="16">
        <f t="shared" si="38"/>
        <v>-1000</v>
      </c>
      <c r="AC12" s="16">
        <f t="shared" si="38"/>
        <v>-1000</v>
      </c>
      <c r="AD12" s="16">
        <f t="shared" si="38"/>
        <v>-1000</v>
      </c>
      <c r="AE12" s="16">
        <f t="shared" si="38"/>
        <v>-1000</v>
      </c>
      <c r="AF12" s="16">
        <f t="shared" si="38"/>
        <v>-1000</v>
      </c>
      <c r="AG12" s="16">
        <f t="shared" si="38"/>
        <v>-1000</v>
      </c>
      <c r="AH12" s="16">
        <f t="shared" si="38"/>
        <v>-1000</v>
      </c>
      <c r="AI12" s="16">
        <f t="shared" si="38"/>
        <v>-1000</v>
      </c>
      <c r="AJ12" s="16">
        <f t="shared" si="38"/>
        <v>-1000</v>
      </c>
      <c r="AK12" s="16">
        <f t="shared" si="38"/>
        <v>-1000</v>
      </c>
      <c r="AL12" s="16">
        <f t="shared" si="38"/>
        <v>-1000</v>
      </c>
      <c r="AM12" s="16">
        <f t="shared" ref="AM12:BR12" si="39">-$C12*AM67</f>
        <v>-1000</v>
      </c>
      <c r="AN12" s="16">
        <f t="shared" si="39"/>
        <v>-1000</v>
      </c>
      <c r="AO12" s="16">
        <f t="shared" si="39"/>
        <v>-1000</v>
      </c>
      <c r="AP12" s="16">
        <f t="shared" si="39"/>
        <v>-1000</v>
      </c>
      <c r="AQ12" s="16">
        <f t="shared" si="39"/>
        <v>-1000</v>
      </c>
      <c r="AR12" s="16">
        <f t="shared" si="39"/>
        <v>-1000</v>
      </c>
      <c r="AS12" s="16">
        <f t="shared" si="39"/>
        <v>-1000</v>
      </c>
      <c r="AT12" s="16">
        <f t="shared" si="39"/>
        <v>-1000</v>
      </c>
      <c r="AU12" s="16">
        <f t="shared" si="39"/>
        <v>-1000</v>
      </c>
      <c r="AV12" s="16">
        <f t="shared" si="39"/>
        <v>-1000</v>
      </c>
      <c r="AW12" s="16">
        <f t="shared" si="39"/>
        <v>-1000</v>
      </c>
      <c r="AX12" s="16">
        <f t="shared" si="39"/>
        <v>-1000</v>
      </c>
      <c r="AY12" s="16">
        <f t="shared" si="39"/>
        <v>-1000</v>
      </c>
      <c r="AZ12" s="16">
        <f t="shared" si="39"/>
        <v>-1000</v>
      </c>
      <c r="BA12" s="16">
        <f t="shared" si="39"/>
        <v>-1000</v>
      </c>
      <c r="BB12" s="16">
        <f t="shared" si="39"/>
        <v>-1000</v>
      </c>
      <c r="BC12" s="16">
        <f t="shared" si="39"/>
        <v>-1000</v>
      </c>
      <c r="BD12" s="16">
        <f t="shared" si="39"/>
        <v>-1000</v>
      </c>
      <c r="BE12" s="16">
        <f t="shared" si="39"/>
        <v>-1000</v>
      </c>
      <c r="BF12" s="16">
        <f t="shared" si="39"/>
        <v>-1000</v>
      </c>
      <c r="BG12" s="16">
        <f t="shared" si="39"/>
        <v>-1000</v>
      </c>
      <c r="BH12" s="16">
        <f t="shared" si="39"/>
        <v>-1000</v>
      </c>
      <c r="BI12" s="16">
        <f t="shared" si="39"/>
        <v>-1000</v>
      </c>
      <c r="BJ12" s="16">
        <f t="shared" si="39"/>
        <v>-1000</v>
      </c>
      <c r="BK12" s="16">
        <f t="shared" si="39"/>
        <v>-1000</v>
      </c>
      <c r="BL12" s="16">
        <f t="shared" si="39"/>
        <v>-1000</v>
      </c>
      <c r="BM12" s="16">
        <f t="shared" si="39"/>
        <v>-1000</v>
      </c>
      <c r="BN12" s="16">
        <f t="shared" si="39"/>
        <v>-1000</v>
      </c>
      <c r="BO12" s="16">
        <f t="shared" si="39"/>
        <v>-1000</v>
      </c>
      <c r="BP12" s="16">
        <f t="shared" si="39"/>
        <v>-1000</v>
      </c>
      <c r="BQ12" s="16">
        <f t="shared" si="39"/>
        <v>-1000</v>
      </c>
      <c r="BR12" s="16">
        <f t="shared" si="39"/>
        <v>-1000</v>
      </c>
      <c r="BS12" s="16">
        <f t="shared" ref="BS12:CX12" si="40">-$C12*BS67</f>
        <v>-1000</v>
      </c>
      <c r="BT12" s="16">
        <f t="shared" si="40"/>
        <v>-1000</v>
      </c>
      <c r="BU12" s="16">
        <f t="shared" si="40"/>
        <v>-1000</v>
      </c>
      <c r="BV12" s="16">
        <f t="shared" si="40"/>
        <v>-1000</v>
      </c>
      <c r="BW12" s="16">
        <f t="shared" si="40"/>
        <v>-1000</v>
      </c>
      <c r="BX12" s="16">
        <f t="shared" si="40"/>
        <v>-1000</v>
      </c>
      <c r="BY12" s="16">
        <f t="shared" si="40"/>
        <v>-1000</v>
      </c>
      <c r="BZ12" s="16">
        <f t="shared" si="40"/>
        <v>-1000</v>
      </c>
      <c r="CA12" s="16">
        <f t="shared" si="40"/>
        <v>-1000</v>
      </c>
      <c r="CB12" s="16">
        <f t="shared" si="40"/>
        <v>-1000</v>
      </c>
      <c r="CC12" s="16">
        <f t="shared" si="40"/>
        <v>-1000</v>
      </c>
      <c r="CD12" s="16">
        <f t="shared" si="40"/>
        <v>-1000</v>
      </c>
      <c r="CE12" s="16">
        <f t="shared" si="40"/>
        <v>-1000</v>
      </c>
      <c r="CF12" s="16">
        <f t="shared" si="40"/>
        <v>-1000</v>
      </c>
      <c r="CG12" s="16">
        <f t="shared" si="40"/>
        <v>-1000</v>
      </c>
      <c r="CH12" s="16">
        <f t="shared" si="40"/>
        <v>-1000</v>
      </c>
      <c r="CI12" s="16">
        <f t="shared" si="40"/>
        <v>-1000</v>
      </c>
      <c r="CJ12" s="16">
        <f t="shared" si="40"/>
        <v>-1000</v>
      </c>
      <c r="CK12" s="16">
        <f t="shared" si="40"/>
        <v>-1000</v>
      </c>
      <c r="CL12" s="16">
        <f t="shared" si="40"/>
        <v>-1000</v>
      </c>
      <c r="CM12" s="16">
        <f t="shared" si="40"/>
        <v>-1000</v>
      </c>
      <c r="CN12" s="16">
        <f t="shared" si="40"/>
        <v>-1000</v>
      </c>
      <c r="CO12" s="16">
        <f t="shared" si="40"/>
        <v>-1000</v>
      </c>
      <c r="CP12" s="16">
        <f t="shared" si="40"/>
        <v>-1000</v>
      </c>
      <c r="CQ12" s="16">
        <f t="shared" si="40"/>
        <v>-1000</v>
      </c>
      <c r="CR12" s="16">
        <f t="shared" si="40"/>
        <v>-1000</v>
      </c>
      <c r="CS12" s="16">
        <f t="shared" si="40"/>
        <v>-1000</v>
      </c>
      <c r="CT12" s="16">
        <f t="shared" si="40"/>
        <v>-1000</v>
      </c>
      <c r="CU12" s="16">
        <f t="shared" si="40"/>
        <v>-1000</v>
      </c>
      <c r="CV12" s="16">
        <f t="shared" si="40"/>
        <v>-1000</v>
      </c>
      <c r="CW12" s="16">
        <f t="shared" si="40"/>
        <v>-1000</v>
      </c>
      <c r="CX12" s="16">
        <f t="shared" si="40"/>
        <v>-1000</v>
      </c>
      <c r="CY12" s="16">
        <f t="shared" ref="CY12:DV12" si="41">-$C12*CY67</f>
        <v>-1000</v>
      </c>
      <c r="CZ12" s="16">
        <f t="shared" si="41"/>
        <v>-1000</v>
      </c>
      <c r="DA12" s="16">
        <f t="shared" si="41"/>
        <v>-1000</v>
      </c>
      <c r="DB12" s="16">
        <f t="shared" si="41"/>
        <v>-1000</v>
      </c>
      <c r="DC12" s="16">
        <f t="shared" si="41"/>
        <v>-1000</v>
      </c>
      <c r="DD12" s="16">
        <f t="shared" si="41"/>
        <v>-1000</v>
      </c>
      <c r="DE12" s="16">
        <f t="shared" si="41"/>
        <v>-1000</v>
      </c>
      <c r="DF12" s="16">
        <f t="shared" si="41"/>
        <v>-1000</v>
      </c>
      <c r="DG12" s="16">
        <f t="shared" si="41"/>
        <v>-1000</v>
      </c>
      <c r="DH12" s="16">
        <f t="shared" si="41"/>
        <v>-1000</v>
      </c>
      <c r="DI12" s="16">
        <f t="shared" si="41"/>
        <v>-1000</v>
      </c>
      <c r="DJ12" s="16">
        <f t="shared" si="41"/>
        <v>-1000</v>
      </c>
      <c r="DK12" s="16">
        <f t="shared" si="41"/>
        <v>-1000</v>
      </c>
      <c r="DL12" s="16">
        <f t="shared" si="41"/>
        <v>-1000</v>
      </c>
      <c r="DM12" s="16">
        <f t="shared" si="41"/>
        <v>-1000</v>
      </c>
      <c r="DN12" s="16">
        <f t="shared" si="41"/>
        <v>-1000</v>
      </c>
      <c r="DO12" s="16">
        <f t="shared" si="41"/>
        <v>-1000</v>
      </c>
      <c r="DP12" s="16">
        <f t="shared" si="41"/>
        <v>-1000</v>
      </c>
      <c r="DQ12" s="16">
        <f t="shared" si="41"/>
        <v>-1000</v>
      </c>
      <c r="DR12" s="16">
        <f t="shared" si="41"/>
        <v>-1000</v>
      </c>
      <c r="DS12" s="16">
        <f t="shared" si="41"/>
        <v>-1000</v>
      </c>
      <c r="DT12" s="16">
        <f t="shared" si="41"/>
        <v>-1000</v>
      </c>
      <c r="DU12" s="16">
        <f t="shared" si="41"/>
        <v>-1000</v>
      </c>
      <c r="DV12" s="16">
        <f t="shared" si="41"/>
        <v>-1000</v>
      </c>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H12" s="16">
        <f t="shared" si="20"/>
        <v>0</v>
      </c>
      <c r="FI12" s="16">
        <f t="shared" si="20"/>
        <v>-12000</v>
      </c>
      <c r="FJ12" s="16">
        <f t="shared" si="20"/>
        <v>-12000</v>
      </c>
      <c r="FK12" s="16">
        <f t="shared" si="20"/>
        <v>-12000</v>
      </c>
      <c r="FL12" s="16">
        <f t="shared" si="20"/>
        <v>-12000</v>
      </c>
      <c r="FM12" s="16">
        <f t="shared" si="20"/>
        <v>-12000</v>
      </c>
      <c r="FN12" s="16">
        <f t="shared" si="20"/>
        <v>-12000</v>
      </c>
      <c r="FO12" s="16">
        <f t="shared" si="20"/>
        <v>-12000</v>
      </c>
      <c r="FP12" s="16">
        <f t="shared" si="20"/>
        <v>-12000</v>
      </c>
      <c r="FQ12" s="16">
        <f t="shared" si="20"/>
        <v>-12000</v>
      </c>
      <c r="FR12" s="16">
        <f t="shared" si="21"/>
        <v>-12000</v>
      </c>
      <c r="FS12" s="16">
        <f t="shared" si="21"/>
        <v>0</v>
      </c>
      <c r="FT12" s="16">
        <f t="shared" si="21"/>
        <v>0</v>
      </c>
      <c r="FU12" s="16">
        <f t="shared" si="21"/>
        <v>0</v>
      </c>
      <c r="FV12" s="16">
        <f t="shared" si="21"/>
        <v>0</v>
      </c>
      <c r="FW12" s="16">
        <f t="shared" si="21"/>
        <v>0</v>
      </c>
      <c r="FX12" s="16">
        <f t="shared" si="21"/>
        <v>0</v>
      </c>
      <c r="FY12" s="16">
        <f t="shared" si="21"/>
        <v>0</v>
      </c>
      <c r="FZ12" s="16">
        <f t="shared" si="21"/>
        <v>0</v>
      </c>
      <c r="GA12" s="16">
        <f t="shared" si="21"/>
        <v>0</v>
      </c>
      <c r="GB12" s="16">
        <f t="shared" si="21"/>
        <v>0</v>
      </c>
      <c r="GC12" s="16">
        <f t="shared" si="21"/>
        <v>0</v>
      </c>
      <c r="GD12" s="16">
        <f t="shared" si="21"/>
        <v>0</v>
      </c>
    </row>
    <row r="13" spans="1:186" ht="20.100000000000001" customHeight="1" outlineLevel="1" x14ac:dyDescent="0.25">
      <c r="A13" s="15" t="s">
        <v>90</v>
      </c>
      <c r="C13" s="107">
        <v>5000</v>
      </c>
      <c r="D13" s="107"/>
      <c r="E13" s="15"/>
      <c r="F13" s="16">
        <f t="shared" si="10"/>
        <v>-600000</v>
      </c>
      <c r="G13" s="16">
        <f t="shared" ref="G13:AL13" si="42">-$C13*G68</f>
        <v>-5000</v>
      </c>
      <c r="H13" s="16">
        <f t="shared" si="42"/>
        <v>-5000</v>
      </c>
      <c r="I13" s="16">
        <f t="shared" si="42"/>
        <v>-5000</v>
      </c>
      <c r="J13" s="16">
        <f t="shared" si="42"/>
        <v>-5000</v>
      </c>
      <c r="K13" s="16">
        <f t="shared" si="42"/>
        <v>-5000</v>
      </c>
      <c r="L13" s="16">
        <f t="shared" si="42"/>
        <v>-5000</v>
      </c>
      <c r="M13" s="16">
        <f t="shared" si="42"/>
        <v>-5000</v>
      </c>
      <c r="N13" s="16">
        <f t="shared" si="42"/>
        <v>-5000</v>
      </c>
      <c r="O13" s="16">
        <f t="shared" si="42"/>
        <v>-5000</v>
      </c>
      <c r="P13" s="16">
        <f t="shared" si="42"/>
        <v>-5000</v>
      </c>
      <c r="Q13" s="16">
        <f t="shared" si="42"/>
        <v>-5000</v>
      </c>
      <c r="R13" s="16">
        <f t="shared" si="42"/>
        <v>-5000</v>
      </c>
      <c r="S13" s="16">
        <f t="shared" si="42"/>
        <v>-5000</v>
      </c>
      <c r="T13" s="16">
        <f t="shared" si="42"/>
        <v>-5000</v>
      </c>
      <c r="U13" s="16">
        <f t="shared" si="42"/>
        <v>-5000</v>
      </c>
      <c r="V13" s="16">
        <f t="shared" si="42"/>
        <v>-5000</v>
      </c>
      <c r="W13" s="16">
        <f t="shared" si="42"/>
        <v>-5000</v>
      </c>
      <c r="X13" s="16">
        <f t="shared" si="42"/>
        <v>-5000</v>
      </c>
      <c r="Y13" s="16">
        <f t="shared" si="42"/>
        <v>-5000</v>
      </c>
      <c r="Z13" s="16">
        <f t="shared" si="42"/>
        <v>-5000</v>
      </c>
      <c r="AA13" s="16">
        <f t="shared" si="42"/>
        <v>-5000</v>
      </c>
      <c r="AB13" s="16">
        <f t="shared" si="42"/>
        <v>-5000</v>
      </c>
      <c r="AC13" s="16">
        <f t="shared" si="42"/>
        <v>-5000</v>
      </c>
      <c r="AD13" s="16">
        <f t="shared" si="42"/>
        <v>-5000</v>
      </c>
      <c r="AE13" s="16">
        <f t="shared" si="42"/>
        <v>-5000</v>
      </c>
      <c r="AF13" s="16">
        <f t="shared" si="42"/>
        <v>-5000</v>
      </c>
      <c r="AG13" s="16">
        <f t="shared" si="42"/>
        <v>-5000</v>
      </c>
      <c r="AH13" s="16">
        <f t="shared" si="42"/>
        <v>-5000</v>
      </c>
      <c r="AI13" s="16">
        <f t="shared" si="42"/>
        <v>-5000</v>
      </c>
      <c r="AJ13" s="16">
        <f t="shared" si="42"/>
        <v>-5000</v>
      </c>
      <c r="AK13" s="16">
        <f t="shared" si="42"/>
        <v>-5000</v>
      </c>
      <c r="AL13" s="16">
        <f t="shared" si="42"/>
        <v>-5000</v>
      </c>
      <c r="AM13" s="16">
        <f t="shared" ref="AM13:BR13" si="43">-$C13*AM68</f>
        <v>-5000</v>
      </c>
      <c r="AN13" s="16">
        <f t="shared" si="43"/>
        <v>-5000</v>
      </c>
      <c r="AO13" s="16">
        <f t="shared" si="43"/>
        <v>-5000</v>
      </c>
      <c r="AP13" s="16">
        <f t="shared" si="43"/>
        <v>-5000</v>
      </c>
      <c r="AQ13" s="16">
        <f t="shared" si="43"/>
        <v>-5000</v>
      </c>
      <c r="AR13" s="16">
        <f t="shared" si="43"/>
        <v>-5000</v>
      </c>
      <c r="AS13" s="16">
        <f t="shared" si="43"/>
        <v>-5000</v>
      </c>
      <c r="AT13" s="16">
        <f t="shared" si="43"/>
        <v>-5000</v>
      </c>
      <c r="AU13" s="16">
        <f t="shared" si="43"/>
        <v>-5000</v>
      </c>
      <c r="AV13" s="16">
        <f t="shared" si="43"/>
        <v>-5000</v>
      </c>
      <c r="AW13" s="16">
        <f t="shared" si="43"/>
        <v>-5000</v>
      </c>
      <c r="AX13" s="16">
        <f t="shared" si="43"/>
        <v>-5000</v>
      </c>
      <c r="AY13" s="16">
        <f t="shared" si="43"/>
        <v>-5000</v>
      </c>
      <c r="AZ13" s="16">
        <f t="shared" si="43"/>
        <v>-5000</v>
      </c>
      <c r="BA13" s="16">
        <f t="shared" si="43"/>
        <v>-5000</v>
      </c>
      <c r="BB13" s="16">
        <f t="shared" si="43"/>
        <v>-5000</v>
      </c>
      <c r="BC13" s="16">
        <f t="shared" si="43"/>
        <v>-5000</v>
      </c>
      <c r="BD13" s="16">
        <f t="shared" si="43"/>
        <v>-5000</v>
      </c>
      <c r="BE13" s="16">
        <f t="shared" si="43"/>
        <v>-5000</v>
      </c>
      <c r="BF13" s="16">
        <f t="shared" si="43"/>
        <v>-5000</v>
      </c>
      <c r="BG13" s="16">
        <f t="shared" si="43"/>
        <v>-5000</v>
      </c>
      <c r="BH13" s="16">
        <f t="shared" si="43"/>
        <v>-5000</v>
      </c>
      <c r="BI13" s="16">
        <f t="shared" si="43"/>
        <v>-5000</v>
      </c>
      <c r="BJ13" s="16">
        <f t="shared" si="43"/>
        <v>-5000</v>
      </c>
      <c r="BK13" s="16">
        <f t="shared" si="43"/>
        <v>-5000</v>
      </c>
      <c r="BL13" s="16">
        <f t="shared" si="43"/>
        <v>-5000</v>
      </c>
      <c r="BM13" s="16">
        <f t="shared" si="43"/>
        <v>-5000</v>
      </c>
      <c r="BN13" s="16">
        <f t="shared" si="43"/>
        <v>-5000</v>
      </c>
      <c r="BO13" s="16">
        <f t="shared" si="43"/>
        <v>-5000</v>
      </c>
      <c r="BP13" s="16">
        <f t="shared" si="43"/>
        <v>-5000</v>
      </c>
      <c r="BQ13" s="16">
        <f t="shared" si="43"/>
        <v>-5000</v>
      </c>
      <c r="BR13" s="16">
        <f t="shared" si="43"/>
        <v>-5000</v>
      </c>
      <c r="BS13" s="16">
        <f t="shared" ref="BS13:CX13" si="44">-$C13*BS68</f>
        <v>-5000</v>
      </c>
      <c r="BT13" s="16">
        <f t="shared" si="44"/>
        <v>-5000</v>
      </c>
      <c r="BU13" s="16">
        <f t="shared" si="44"/>
        <v>-5000</v>
      </c>
      <c r="BV13" s="16">
        <f t="shared" si="44"/>
        <v>-5000</v>
      </c>
      <c r="BW13" s="16">
        <f t="shared" si="44"/>
        <v>-5000</v>
      </c>
      <c r="BX13" s="16">
        <f t="shared" si="44"/>
        <v>-5000</v>
      </c>
      <c r="BY13" s="16">
        <f t="shared" si="44"/>
        <v>-5000</v>
      </c>
      <c r="BZ13" s="16">
        <f t="shared" si="44"/>
        <v>-5000</v>
      </c>
      <c r="CA13" s="16">
        <f t="shared" si="44"/>
        <v>-5000</v>
      </c>
      <c r="CB13" s="16">
        <f t="shared" si="44"/>
        <v>-5000</v>
      </c>
      <c r="CC13" s="16">
        <f t="shared" si="44"/>
        <v>-5000</v>
      </c>
      <c r="CD13" s="16">
        <f t="shared" si="44"/>
        <v>-5000</v>
      </c>
      <c r="CE13" s="16">
        <f t="shared" si="44"/>
        <v>-5000</v>
      </c>
      <c r="CF13" s="16">
        <f t="shared" si="44"/>
        <v>-5000</v>
      </c>
      <c r="CG13" s="16">
        <f t="shared" si="44"/>
        <v>-5000</v>
      </c>
      <c r="CH13" s="16">
        <f t="shared" si="44"/>
        <v>-5000</v>
      </c>
      <c r="CI13" s="16">
        <f t="shared" si="44"/>
        <v>-5000</v>
      </c>
      <c r="CJ13" s="16">
        <f t="shared" si="44"/>
        <v>-5000</v>
      </c>
      <c r="CK13" s="16">
        <f t="shared" si="44"/>
        <v>-5000</v>
      </c>
      <c r="CL13" s="16">
        <f t="shared" si="44"/>
        <v>-5000</v>
      </c>
      <c r="CM13" s="16">
        <f t="shared" si="44"/>
        <v>-5000</v>
      </c>
      <c r="CN13" s="16">
        <f t="shared" si="44"/>
        <v>-5000</v>
      </c>
      <c r="CO13" s="16">
        <f t="shared" si="44"/>
        <v>-5000</v>
      </c>
      <c r="CP13" s="16">
        <f t="shared" si="44"/>
        <v>-5000</v>
      </c>
      <c r="CQ13" s="16">
        <f t="shared" si="44"/>
        <v>-5000</v>
      </c>
      <c r="CR13" s="16">
        <f t="shared" si="44"/>
        <v>-5000</v>
      </c>
      <c r="CS13" s="16">
        <f t="shared" si="44"/>
        <v>-5000</v>
      </c>
      <c r="CT13" s="16">
        <f t="shared" si="44"/>
        <v>-5000</v>
      </c>
      <c r="CU13" s="16">
        <f t="shared" si="44"/>
        <v>-5000</v>
      </c>
      <c r="CV13" s="16">
        <f t="shared" si="44"/>
        <v>-5000</v>
      </c>
      <c r="CW13" s="16">
        <f t="shared" si="44"/>
        <v>-5000</v>
      </c>
      <c r="CX13" s="16">
        <f t="shared" si="44"/>
        <v>-5000</v>
      </c>
      <c r="CY13" s="16">
        <f t="shared" ref="CY13:DV13" si="45">-$C13*CY68</f>
        <v>-5000</v>
      </c>
      <c r="CZ13" s="16">
        <f t="shared" si="45"/>
        <v>-5000</v>
      </c>
      <c r="DA13" s="16">
        <f t="shared" si="45"/>
        <v>-5000</v>
      </c>
      <c r="DB13" s="16">
        <f t="shared" si="45"/>
        <v>-5000</v>
      </c>
      <c r="DC13" s="16">
        <f t="shared" si="45"/>
        <v>-5000</v>
      </c>
      <c r="DD13" s="16">
        <f t="shared" si="45"/>
        <v>-5000</v>
      </c>
      <c r="DE13" s="16">
        <f t="shared" si="45"/>
        <v>-5000</v>
      </c>
      <c r="DF13" s="16">
        <f t="shared" si="45"/>
        <v>-5000</v>
      </c>
      <c r="DG13" s="16">
        <f t="shared" si="45"/>
        <v>-5000</v>
      </c>
      <c r="DH13" s="16">
        <f t="shared" si="45"/>
        <v>-5000</v>
      </c>
      <c r="DI13" s="16">
        <f t="shared" si="45"/>
        <v>-5000</v>
      </c>
      <c r="DJ13" s="16">
        <f t="shared" si="45"/>
        <v>-5000</v>
      </c>
      <c r="DK13" s="16">
        <f t="shared" si="45"/>
        <v>-5000</v>
      </c>
      <c r="DL13" s="16">
        <f t="shared" si="45"/>
        <v>-5000</v>
      </c>
      <c r="DM13" s="16">
        <f t="shared" si="45"/>
        <v>-5000</v>
      </c>
      <c r="DN13" s="16">
        <f t="shared" si="45"/>
        <v>-5000</v>
      </c>
      <c r="DO13" s="16">
        <f t="shared" si="45"/>
        <v>-5000</v>
      </c>
      <c r="DP13" s="16">
        <f t="shared" si="45"/>
        <v>-5000</v>
      </c>
      <c r="DQ13" s="16">
        <f t="shared" si="45"/>
        <v>-5000</v>
      </c>
      <c r="DR13" s="16">
        <f t="shared" si="45"/>
        <v>-5000</v>
      </c>
      <c r="DS13" s="16">
        <f t="shared" si="45"/>
        <v>-5000</v>
      </c>
      <c r="DT13" s="16">
        <f t="shared" si="45"/>
        <v>-5000</v>
      </c>
      <c r="DU13" s="16">
        <f t="shared" si="45"/>
        <v>-5000</v>
      </c>
      <c r="DV13" s="16">
        <f t="shared" si="45"/>
        <v>-5000</v>
      </c>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H13" s="16">
        <f t="shared" si="20"/>
        <v>0</v>
      </c>
      <c r="FI13" s="16">
        <f t="shared" si="20"/>
        <v>-60000</v>
      </c>
      <c r="FJ13" s="16">
        <f t="shared" si="20"/>
        <v>-60000</v>
      </c>
      <c r="FK13" s="16">
        <f t="shared" si="20"/>
        <v>-60000</v>
      </c>
      <c r="FL13" s="16">
        <f t="shared" si="20"/>
        <v>-60000</v>
      </c>
      <c r="FM13" s="16">
        <f t="shared" si="20"/>
        <v>-60000</v>
      </c>
      <c r="FN13" s="16">
        <f t="shared" si="20"/>
        <v>-60000</v>
      </c>
      <c r="FO13" s="16">
        <f t="shared" si="20"/>
        <v>-60000</v>
      </c>
      <c r="FP13" s="16">
        <f t="shared" si="20"/>
        <v>-60000</v>
      </c>
      <c r="FQ13" s="16">
        <f t="shared" si="20"/>
        <v>-60000</v>
      </c>
      <c r="FR13" s="16">
        <f t="shared" si="21"/>
        <v>-60000</v>
      </c>
      <c r="FS13" s="16">
        <f t="shared" si="21"/>
        <v>0</v>
      </c>
      <c r="FT13" s="16">
        <f t="shared" si="21"/>
        <v>0</v>
      </c>
      <c r="FU13" s="16">
        <f t="shared" si="21"/>
        <v>0</v>
      </c>
      <c r="FV13" s="16">
        <f t="shared" si="21"/>
        <v>0</v>
      </c>
      <c r="FW13" s="16">
        <f t="shared" si="21"/>
        <v>0</v>
      </c>
      <c r="FX13" s="16">
        <f t="shared" si="21"/>
        <v>0</v>
      </c>
      <c r="FY13" s="16">
        <f t="shared" si="21"/>
        <v>0</v>
      </c>
      <c r="FZ13" s="16">
        <f t="shared" si="21"/>
        <v>0</v>
      </c>
      <c r="GA13" s="16">
        <f t="shared" si="21"/>
        <v>0</v>
      </c>
      <c r="GB13" s="16">
        <f t="shared" si="21"/>
        <v>0</v>
      </c>
      <c r="GC13" s="16">
        <f t="shared" si="21"/>
        <v>0</v>
      </c>
      <c r="GD13" s="16">
        <f t="shared" si="21"/>
        <v>0</v>
      </c>
    </row>
    <row r="14" spans="1:186" ht="20.100000000000001" customHeight="1" x14ac:dyDescent="0.25"/>
    <row r="15" spans="1:186" ht="35.1" customHeight="1" x14ac:dyDescent="0.25">
      <c r="A15" s="13" t="s">
        <v>69</v>
      </c>
      <c r="B15" s="108" t="s">
        <v>128</v>
      </c>
      <c r="C15" s="109" t="s">
        <v>129</v>
      </c>
      <c r="D15" s="109" t="s">
        <v>130</v>
      </c>
      <c r="E15" s="13"/>
      <c r="F15" s="14">
        <f t="shared" ref="F15:F22" si="46">SUM(G15:DV15)</f>
        <v>-9184800</v>
      </c>
      <c r="G15" s="14">
        <f t="shared" ref="G15:AL15" si="47">SUM(G16:G22)</f>
        <v>-76540</v>
      </c>
      <c r="H15" s="14">
        <f t="shared" si="47"/>
        <v>-76540</v>
      </c>
      <c r="I15" s="14">
        <f t="shared" si="47"/>
        <v>-76540</v>
      </c>
      <c r="J15" s="14">
        <f t="shared" si="47"/>
        <v>-76540</v>
      </c>
      <c r="K15" s="14">
        <f t="shared" si="47"/>
        <v>-76540</v>
      </c>
      <c r="L15" s="14">
        <f t="shared" si="47"/>
        <v>-76540</v>
      </c>
      <c r="M15" s="14">
        <f t="shared" si="47"/>
        <v>-76540</v>
      </c>
      <c r="N15" s="14">
        <f t="shared" si="47"/>
        <v>-76540</v>
      </c>
      <c r="O15" s="14">
        <f t="shared" si="47"/>
        <v>-76540</v>
      </c>
      <c r="P15" s="14">
        <f t="shared" si="47"/>
        <v>-76540</v>
      </c>
      <c r="Q15" s="14">
        <f t="shared" si="47"/>
        <v>-76540</v>
      </c>
      <c r="R15" s="14">
        <f t="shared" si="47"/>
        <v>-76540</v>
      </c>
      <c r="S15" s="14">
        <f t="shared" si="47"/>
        <v>-76540</v>
      </c>
      <c r="T15" s="14">
        <f t="shared" si="47"/>
        <v>-76540</v>
      </c>
      <c r="U15" s="14">
        <f t="shared" si="47"/>
        <v>-76540</v>
      </c>
      <c r="V15" s="14">
        <f t="shared" si="47"/>
        <v>-76540</v>
      </c>
      <c r="W15" s="14">
        <f t="shared" si="47"/>
        <v>-76540</v>
      </c>
      <c r="X15" s="14">
        <f t="shared" si="47"/>
        <v>-76540</v>
      </c>
      <c r="Y15" s="14">
        <f t="shared" si="47"/>
        <v>-76540</v>
      </c>
      <c r="Z15" s="14">
        <f t="shared" si="47"/>
        <v>-76540</v>
      </c>
      <c r="AA15" s="14">
        <f t="shared" si="47"/>
        <v>-76540</v>
      </c>
      <c r="AB15" s="14">
        <f t="shared" si="47"/>
        <v>-76540</v>
      </c>
      <c r="AC15" s="14">
        <f t="shared" si="47"/>
        <v>-76540</v>
      </c>
      <c r="AD15" s="14">
        <f t="shared" si="47"/>
        <v>-76540</v>
      </c>
      <c r="AE15" s="14">
        <f t="shared" si="47"/>
        <v>-76540</v>
      </c>
      <c r="AF15" s="14">
        <f t="shared" si="47"/>
        <v>-76540</v>
      </c>
      <c r="AG15" s="14">
        <f t="shared" si="47"/>
        <v>-76540</v>
      </c>
      <c r="AH15" s="14">
        <f t="shared" si="47"/>
        <v>-76540</v>
      </c>
      <c r="AI15" s="14">
        <f t="shared" si="47"/>
        <v>-76540</v>
      </c>
      <c r="AJ15" s="14">
        <f t="shared" si="47"/>
        <v>-76540</v>
      </c>
      <c r="AK15" s="14">
        <f t="shared" si="47"/>
        <v>-76540</v>
      </c>
      <c r="AL15" s="14">
        <f t="shared" si="47"/>
        <v>-76540</v>
      </c>
      <c r="AM15" s="14">
        <f t="shared" ref="AM15:BN15" si="48">SUM(AM16:AM22)</f>
        <v>-76540</v>
      </c>
      <c r="AN15" s="14">
        <f t="shared" si="48"/>
        <v>-76540</v>
      </c>
      <c r="AO15" s="14">
        <f t="shared" si="48"/>
        <v>-76540</v>
      </c>
      <c r="AP15" s="14">
        <f t="shared" si="48"/>
        <v>-76540</v>
      </c>
      <c r="AQ15" s="14">
        <f t="shared" si="48"/>
        <v>-76540</v>
      </c>
      <c r="AR15" s="14">
        <f t="shared" si="48"/>
        <v>-76540</v>
      </c>
      <c r="AS15" s="14">
        <f t="shared" si="48"/>
        <v>-76540</v>
      </c>
      <c r="AT15" s="14">
        <f t="shared" si="48"/>
        <v>-76540</v>
      </c>
      <c r="AU15" s="14">
        <f t="shared" si="48"/>
        <v>-76540</v>
      </c>
      <c r="AV15" s="14">
        <f t="shared" si="48"/>
        <v>-76540</v>
      </c>
      <c r="AW15" s="14">
        <f t="shared" si="48"/>
        <v>-76540</v>
      </c>
      <c r="AX15" s="14">
        <f t="shared" si="48"/>
        <v>-76540</v>
      </c>
      <c r="AY15" s="14">
        <f t="shared" si="48"/>
        <v>-76540</v>
      </c>
      <c r="AZ15" s="14">
        <f t="shared" si="48"/>
        <v>-76540</v>
      </c>
      <c r="BA15" s="14">
        <f t="shared" si="48"/>
        <v>-76540</v>
      </c>
      <c r="BB15" s="14">
        <f t="shared" si="48"/>
        <v>-76540</v>
      </c>
      <c r="BC15" s="14">
        <f t="shared" si="48"/>
        <v>-76540</v>
      </c>
      <c r="BD15" s="14">
        <f t="shared" si="48"/>
        <v>-76540</v>
      </c>
      <c r="BE15" s="14">
        <f t="shared" si="48"/>
        <v>-76540</v>
      </c>
      <c r="BF15" s="14">
        <f t="shared" si="48"/>
        <v>-76540</v>
      </c>
      <c r="BG15" s="14">
        <f t="shared" si="48"/>
        <v>-76540</v>
      </c>
      <c r="BH15" s="14">
        <f t="shared" si="48"/>
        <v>-76540</v>
      </c>
      <c r="BI15" s="14">
        <f t="shared" si="48"/>
        <v>-76540</v>
      </c>
      <c r="BJ15" s="14">
        <f t="shared" si="48"/>
        <v>-76540</v>
      </c>
      <c r="BK15" s="14">
        <f t="shared" si="48"/>
        <v>-76540</v>
      </c>
      <c r="BL15" s="14">
        <f t="shared" si="48"/>
        <v>-76540</v>
      </c>
      <c r="BM15" s="14">
        <f t="shared" si="48"/>
        <v>-76540</v>
      </c>
      <c r="BN15" s="14">
        <f t="shared" si="48"/>
        <v>-76540</v>
      </c>
      <c r="BO15" s="14">
        <f t="shared" ref="BO15:DV15" si="49">SUM(BO16:BO22)</f>
        <v>-76540</v>
      </c>
      <c r="BP15" s="14">
        <f t="shared" si="49"/>
        <v>-76540</v>
      </c>
      <c r="BQ15" s="14">
        <f t="shared" si="49"/>
        <v>-76540</v>
      </c>
      <c r="BR15" s="14">
        <f t="shared" si="49"/>
        <v>-76540</v>
      </c>
      <c r="BS15" s="14">
        <f t="shared" si="49"/>
        <v>-76540</v>
      </c>
      <c r="BT15" s="14">
        <f t="shared" si="49"/>
        <v>-76540</v>
      </c>
      <c r="BU15" s="14">
        <f t="shared" si="49"/>
        <v>-76540</v>
      </c>
      <c r="BV15" s="14">
        <f t="shared" si="49"/>
        <v>-76540</v>
      </c>
      <c r="BW15" s="14">
        <f t="shared" si="49"/>
        <v>-76540</v>
      </c>
      <c r="BX15" s="14">
        <f t="shared" si="49"/>
        <v>-76540</v>
      </c>
      <c r="BY15" s="14">
        <f t="shared" si="49"/>
        <v>-76540</v>
      </c>
      <c r="BZ15" s="14">
        <f t="shared" si="49"/>
        <v>-76540</v>
      </c>
      <c r="CA15" s="14">
        <f t="shared" si="49"/>
        <v>-76540</v>
      </c>
      <c r="CB15" s="14">
        <f t="shared" si="49"/>
        <v>-76540</v>
      </c>
      <c r="CC15" s="14">
        <f t="shared" si="49"/>
        <v>-76540</v>
      </c>
      <c r="CD15" s="14">
        <f t="shared" si="49"/>
        <v>-76540</v>
      </c>
      <c r="CE15" s="14">
        <f t="shared" si="49"/>
        <v>-76540</v>
      </c>
      <c r="CF15" s="14">
        <f t="shared" si="49"/>
        <v>-76540</v>
      </c>
      <c r="CG15" s="14">
        <f t="shared" si="49"/>
        <v>-76540</v>
      </c>
      <c r="CH15" s="14">
        <f t="shared" si="49"/>
        <v>-76540</v>
      </c>
      <c r="CI15" s="14">
        <f t="shared" si="49"/>
        <v>-76540</v>
      </c>
      <c r="CJ15" s="14">
        <f t="shared" si="49"/>
        <v>-76540</v>
      </c>
      <c r="CK15" s="14">
        <f t="shared" si="49"/>
        <v>-76540</v>
      </c>
      <c r="CL15" s="14">
        <f t="shared" si="49"/>
        <v>-76540</v>
      </c>
      <c r="CM15" s="14">
        <f t="shared" si="49"/>
        <v>-76540</v>
      </c>
      <c r="CN15" s="14">
        <f t="shared" si="49"/>
        <v>-76540</v>
      </c>
      <c r="CO15" s="14">
        <f t="shared" si="49"/>
        <v>-76540</v>
      </c>
      <c r="CP15" s="14">
        <f t="shared" si="49"/>
        <v>-76540</v>
      </c>
      <c r="CQ15" s="14">
        <f t="shared" si="49"/>
        <v>-76540</v>
      </c>
      <c r="CR15" s="14">
        <f t="shared" si="49"/>
        <v>-76540</v>
      </c>
      <c r="CS15" s="14">
        <f t="shared" si="49"/>
        <v>-76540</v>
      </c>
      <c r="CT15" s="14">
        <f t="shared" si="49"/>
        <v>-76540</v>
      </c>
      <c r="CU15" s="14">
        <f t="shared" si="49"/>
        <v>-76540</v>
      </c>
      <c r="CV15" s="14">
        <f t="shared" si="49"/>
        <v>-76540</v>
      </c>
      <c r="CW15" s="14">
        <f t="shared" si="49"/>
        <v>-76540</v>
      </c>
      <c r="CX15" s="14">
        <f t="shared" si="49"/>
        <v>-76540</v>
      </c>
      <c r="CY15" s="14">
        <f t="shared" si="49"/>
        <v>-76540</v>
      </c>
      <c r="CZ15" s="14">
        <f t="shared" si="49"/>
        <v>-76540</v>
      </c>
      <c r="DA15" s="14">
        <f t="shared" si="49"/>
        <v>-76540</v>
      </c>
      <c r="DB15" s="14">
        <f t="shared" si="49"/>
        <v>-76540</v>
      </c>
      <c r="DC15" s="14">
        <f t="shared" si="49"/>
        <v>-76540</v>
      </c>
      <c r="DD15" s="14">
        <f t="shared" si="49"/>
        <v>-76540</v>
      </c>
      <c r="DE15" s="14">
        <f t="shared" si="49"/>
        <v>-76540</v>
      </c>
      <c r="DF15" s="14">
        <f t="shared" si="49"/>
        <v>-76540</v>
      </c>
      <c r="DG15" s="14">
        <f t="shared" si="49"/>
        <v>-76540</v>
      </c>
      <c r="DH15" s="14">
        <f t="shared" si="49"/>
        <v>-76540</v>
      </c>
      <c r="DI15" s="14">
        <f t="shared" si="49"/>
        <v>-76540</v>
      </c>
      <c r="DJ15" s="14">
        <f t="shared" si="49"/>
        <v>-76540</v>
      </c>
      <c r="DK15" s="14">
        <f t="shared" si="49"/>
        <v>-76540</v>
      </c>
      <c r="DL15" s="14">
        <f t="shared" si="49"/>
        <v>-76540</v>
      </c>
      <c r="DM15" s="14">
        <f t="shared" si="49"/>
        <v>-76540</v>
      </c>
      <c r="DN15" s="14">
        <f t="shared" si="49"/>
        <v>-76540</v>
      </c>
      <c r="DO15" s="14">
        <f t="shared" si="49"/>
        <v>-76540</v>
      </c>
      <c r="DP15" s="14">
        <f t="shared" si="49"/>
        <v>-76540</v>
      </c>
      <c r="DQ15" s="14">
        <f t="shared" si="49"/>
        <v>-76540</v>
      </c>
      <c r="DR15" s="14">
        <f t="shared" si="49"/>
        <v>-76540</v>
      </c>
      <c r="DS15" s="14">
        <f t="shared" si="49"/>
        <v>-76540</v>
      </c>
      <c r="DT15" s="14">
        <f t="shared" si="49"/>
        <v>-76540</v>
      </c>
      <c r="DU15" s="14">
        <f t="shared" si="49"/>
        <v>-76540</v>
      </c>
      <c r="DV15" s="14">
        <f t="shared" si="49"/>
        <v>-76540</v>
      </c>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H15" s="14">
        <f>SUM(FH16:FH22)</f>
        <v>0</v>
      </c>
      <c r="FI15" s="14">
        <f t="shared" ref="FI15:GD15" si="50">SUM(FI16:FI22)</f>
        <v>-918480</v>
      </c>
      <c r="FJ15" s="14">
        <f t="shared" si="50"/>
        <v>-918480</v>
      </c>
      <c r="FK15" s="14">
        <f t="shared" si="50"/>
        <v>-918480</v>
      </c>
      <c r="FL15" s="14">
        <f t="shared" si="50"/>
        <v>-918480</v>
      </c>
      <c r="FM15" s="14">
        <f t="shared" si="50"/>
        <v>-918480</v>
      </c>
      <c r="FN15" s="14">
        <f t="shared" si="50"/>
        <v>-918480</v>
      </c>
      <c r="FO15" s="14">
        <f t="shared" si="50"/>
        <v>-918480</v>
      </c>
      <c r="FP15" s="14">
        <f t="shared" si="50"/>
        <v>-918480</v>
      </c>
      <c r="FQ15" s="14">
        <f t="shared" si="50"/>
        <v>-918480</v>
      </c>
      <c r="FR15" s="14">
        <f t="shared" si="50"/>
        <v>-918480</v>
      </c>
      <c r="FS15" s="14">
        <f t="shared" si="50"/>
        <v>0</v>
      </c>
      <c r="FT15" s="14">
        <f t="shared" si="50"/>
        <v>0</v>
      </c>
      <c r="FU15" s="14">
        <f t="shared" si="50"/>
        <v>0</v>
      </c>
      <c r="FV15" s="14">
        <f t="shared" si="50"/>
        <v>0</v>
      </c>
      <c r="FW15" s="14">
        <f t="shared" si="50"/>
        <v>0</v>
      </c>
      <c r="FX15" s="14">
        <f t="shared" si="50"/>
        <v>0</v>
      </c>
      <c r="FY15" s="14">
        <f t="shared" si="50"/>
        <v>0</v>
      </c>
      <c r="FZ15" s="14">
        <f t="shared" si="50"/>
        <v>0</v>
      </c>
      <c r="GA15" s="14">
        <f t="shared" si="50"/>
        <v>0</v>
      </c>
      <c r="GB15" s="14">
        <f t="shared" si="50"/>
        <v>0</v>
      </c>
      <c r="GC15" s="14">
        <f t="shared" si="50"/>
        <v>0</v>
      </c>
      <c r="GD15" s="14">
        <f t="shared" si="50"/>
        <v>0</v>
      </c>
    </row>
    <row r="16" spans="1:186" ht="20.100000000000001" customHeight="1" outlineLevel="1" x14ac:dyDescent="0.25">
      <c r="A16" s="15" t="s">
        <v>114</v>
      </c>
      <c r="B16" s="107">
        <v>18000</v>
      </c>
      <c r="C16" s="107">
        <f>B16*72%</f>
        <v>12960</v>
      </c>
      <c r="D16" s="107">
        <f>C16+B16</f>
        <v>30960</v>
      </c>
      <c r="E16" s="15"/>
      <c r="F16" s="16">
        <f t="shared" si="46"/>
        <v>-3715200</v>
      </c>
      <c r="G16" s="16">
        <f t="shared" ref="G16:AL16" si="51">-$D16*G71</f>
        <v>-30960</v>
      </c>
      <c r="H16" s="16">
        <f t="shared" si="51"/>
        <v>-30960</v>
      </c>
      <c r="I16" s="16">
        <f t="shared" si="51"/>
        <v>-30960</v>
      </c>
      <c r="J16" s="16">
        <f t="shared" si="51"/>
        <v>-30960</v>
      </c>
      <c r="K16" s="16">
        <f t="shared" si="51"/>
        <v>-30960</v>
      </c>
      <c r="L16" s="16">
        <f t="shared" si="51"/>
        <v>-30960</v>
      </c>
      <c r="M16" s="16">
        <f t="shared" si="51"/>
        <v>-30960</v>
      </c>
      <c r="N16" s="16">
        <f t="shared" si="51"/>
        <v>-30960</v>
      </c>
      <c r="O16" s="16">
        <f t="shared" si="51"/>
        <v>-30960</v>
      </c>
      <c r="P16" s="16">
        <f t="shared" si="51"/>
        <v>-30960</v>
      </c>
      <c r="Q16" s="16">
        <f t="shared" si="51"/>
        <v>-30960</v>
      </c>
      <c r="R16" s="16">
        <f t="shared" si="51"/>
        <v>-30960</v>
      </c>
      <c r="S16" s="16">
        <f t="shared" si="51"/>
        <v>-30960</v>
      </c>
      <c r="T16" s="16">
        <f t="shared" si="51"/>
        <v>-30960</v>
      </c>
      <c r="U16" s="16">
        <f t="shared" si="51"/>
        <v>-30960</v>
      </c>
      <c r="V16" s="16">
        <f t="shared" si="51"/>
        <v>-30960</v>
      </c>
      <c r="W16" s="16">
        <f t="shared" si="51"/>
        <v>-30960</v>
      </c>
      <c r="X16" s="16">
        <f t="shared" si="51"/>
        <v>-30960</v>
      </c>
      <c r="Y16" s="16">
        <f t="shared" si="51"/>
        <v>-30960</v>
      </c>
      <c r="Z16" s="16">
        <f t="shared" si="51"/>
        <v>-30960</v>
      </c>
      <c r="AA16" s="16">
        <f t="shared" si="51"/>
        <v>-30960</v>
      </c>
      <c r="AB16" s="16">
        <f t="shared" si="51"/>
        <v>-30960</v>
      </c>
      <c r="AC16" s="16">
        <f t="shared" si="51"/>
        <v>-30960</v>
      </c>
      <c r="AD16" s="16">
        <f t="shared" si="51"/>
        <v>-30960</v>
      </c>
      <c r="AE16" s="16">
        <f t="shared" si="51"/>
        <v>-30960</v>
      </c>
      <c r="AF16" s="16">
        <f t="shared" si="51"/>
        <v>-30960</v>
      </c>
      <c r="AG16" s="16">
        <f t="shared" si="51"/>
        <v>-30960</v>
      </c>
      <c r="AH16" s="16">
        <f t="shared" si="51"/>
        <v>-30960</v>
      </c>
      <c r="AI16" s="16">
        <f t="shared" si="51"/>
        <v>-30960</v>
      </c>
      <c r="AJ16" s="16">
        <f t="shared" si="51"/>
        <v>-30960</v>
      </c>
      <c r="AK16" s="16">
        <f t="shared" si="51"/>
        <v>-30960</v>
      </c>
      <c r="AL16" s="16">
        <f t="shared" si="51"/>
        <v>-30960</v>
      </c>
      <c r="AM16" s="16">
        <f t="shared" ref="AM16:BR16" si="52">-$D16*AM71</f>
        <v>-30960</v>
      </c>
      <c r="AN16" s="16">
        <f t="shared" si="52"/>
        <v>-30960</v>
      </c>
      <c r="AO16" s="16">
        <f t="shared" si="52"/>
        <v>-30960</v>
      </c>
      <c r="AP16" s="16">
        <f t="shared" si="52"/>
        <v>-30960</v>
      </c>
      <c r="AQ16" s="16">
        <f t="shared" si="52"/>
        <v>-30960</v>
      </c>
      <c r="AR16" s="16">
        <f t="shared" si="52"/>
        <v>-30960</v>
      </c>
      <c r="AS16" s="16">
        <f t="shared" si="52"/>
        <v>-30960</v>
      </c>
      <c r="AT16" s="16">
        <f t="shared" si="52"/>
        <v>-30960</v>
      </c>
      <c r="AU16" s="16">
        <f t="shared" si="52"/>
        <v>-30960</v>
      </c>
      <c r="AV16" s="16">
        <f t="shared" si="52"/>
        <v>-30960</v>
      </c>
      <c r="AW16" s="16">
        <f t="shared" si="52"/>
        <v>-30960</v>
      </c>
      <c r="AX16" s="16">
        <f t="shared" si="52"/>
        <v>-30960</v>
      </c>
      <c r="AY16" s="16">
        <f t="shared" si="52"/>
        <v>-30960</v>
      </c>
      <c r="AZ16" s="16">
        <f t="shared" si="52"/>
        <v>-30960</v>
      </c>
      <c r="BA16" s="16">
        <f t="shared" si="52"/>
        <v>-30960</v>
      </c>
      <c r="BB16" s="16">
        <f t="shared" si="52"/>
        <v>-30960</v>
      </c>
      <c r="BC16" s="16">
        <f t="shared" si="52"/>
        <v>-30960</v>
      </c>
      <c r="BD16" s="16">
        <f t="shared" si="52"/>
        <v>-30960</v>
      </c>
      <c r="BE16" s="16">
        <f t="shared" si="52"/>
        <v>-30960</v>
      </c>
      <c r="BF16" s="16">
        <f t="shared" si="52"/>
        <v>-30960</v>
      </c>
      <c r="BG16" s="16">
        <f t="shared" si="52"/>
        <v>-30960</v>
      </c>
      <c r="BH16" s="16">
        <f t="shared" si="52"/>
        <v>-30960</v>
      </c>
      <c r="BI16" s="16">
        <f t="shared" si="52"/>
        <v>-30960</v>
      </c>
      <c r="BJ16" s="16">
        <f t="shared" si="52"/>
        <v>-30960</v>
      </c>
      <c r="BK16" s="16">
        <f t="shared" si="52"/>
        <v>-30960</v>
      </c>
      <c r="BL16" s="16">
        <f t="shared" si="52"/>
        <v>-30960</v>
      </c>
      <c r="BM16" s="16">
        <f t="shared" si="52"/>
        <v>-30960</v>
      </c>
      <c r="BN16" s="16">
        <f t="shared" si="52"/>
        <v>-30960</v>
      </c>
      <c r="BO16" s="16">
        <f t="shared" si="52"/>
        <v>-30960</v>
      </c>
      <c r="BP16" s="16">
        <f t="shared" si="52"/>
        <v>-30960</v>
      </c>
      <c r="BQ16" s="16">
        <f t="shared" si="52"/>
        <v>-30960</v>
      </c>
      <c r="BR16" s="16">
        <f t="shared" si="52"/>
        <v>-30960</v>
      </c>
      <c r="BS16" s="16">
        <f t="shared" ref="BS16:CX16" si="53">-$D16*BS71</f>
        <v>-30960</v>
      </c>
      <c r="BT16" s="16">
        <f t="shared" si="53"/>
        <v>-30960</v>
      </c>
      <c r="BU16" s="16">
        <f t="shared" si="53"/>
        <v>-30960</v>
      </c>
      <c r="BV16" s="16">
        <f t="shared" si="53"/>
        <v>-30960</v>
      </c>
      <c r="BW16" s="16">
        <f t="shared" si="53"/>
        <v>-30960</v>
      </c>
      <c r="BX16" s="16">
        <f t="shared" si="53"/>
        <v>-30960</v>
      </c>
      <c r="BY16" s="16">
        <f t="shared" si="53"/>
        <v>-30960</v>
      </c>
      <c r="BZ16" s="16">
        <f t="shared" si="53"/>
        <v>-30960</v>
      </c>
      <c r="CA16" s="16">
        <f t="shared" si="53"/>
        <v>-30960</v>
      </c>
      <c r="CB16" s="16">
        <f t="shared" si="53"/>
        <v>-30960</v>
      </c>
      <c r="CC16" s="16">
        <f t="shared" si="53"/>
        <v>-30960</v>
      </c>
      <c r="CD16" s="16">
        <f t="shared" si="53"/>
        <v>-30960</v>
      </c>
      <c r="CE16" s="16">
        <f t="shared" si="53"/>
        <v>-30960</v>
      </c>
      <c r="CF16" s="16">
        <f t="shared" si="53"/>
        <v>-30960</v>
      </c>
      <c r="CG16" s="16">
        <f t="shared" si="53"/>
        <v>-30960</v>
      </c>
      <c r="CH16" s="16">
        <f t="shared" si="53"/>
        <v>-30960</v>
      </c>
      <c r="CI16" s="16">
        <f t="shared" si="53"/>
        <v>-30960</v>
      </c>
      <c r="CJ16" s="16">
        <f t="shared" si="53"/>
        <v>-30960</v>
      </c>
      <c r="CK16" s="16">
        <f t="shared" si="53"/>
        <v>-30960</v>
      </c>
      <c r="CL16" s="16">
        <f t="shared" si="53"/>
        <v>-30960</v>
      </c>
      <c r="CM16" s="16">
        <f t="shared" si="53"/>
        <v>-30960</v>
      </c>
      <c r="CN16" s="16">
        <f t="shared" si="53"/>
        <v>-30960</v>
      </c>
      <c r="CO16" s="16">
        <f t="shared" si="53"/>
        <v>-30960</v>
      </c>
      <c r="CP16" s="16">
        <f t="shared" si="53"/>
        <v>-30960</v>
      </c>
      <c r="CQ16" s="16">
        <f t="shared" si="53"/>
        <v>-30960</v>
      </c>
      <c r="CR16" s="16">
        <f t="shared" si="53"/>
        <v>-30960</v>
      </c>
      <c r="CS16" s="16">
        <f t="shared" si="53"/>
        <v>-30960</v>
      </c>
      <c r="CT16" s="16">
        <f t="shared" si="53"/>
        <v>-30960</v>
      </c>
      <c r="CU16" s="16">
        <f t="shared" si="53"/>
        <v>-30960</v>
      </c>
      <c r="CV16" s="16">
        <f t="shared" si="53"/>
        <v>-30960</v>
      </c>
      <c r="CW16" s="16">
        <f t="shared" si="53"/>
        <v>-30960</v>
      </c>
      <c r="CX16" s="16">
        <f t="shared" si="53"/>
        <v>-30960</v>
      </c>
      <c r="CY16" s="16">
        <f t="shared" ref="CY16:DV16" si="54">-$D16*CY71</f>
        <v>-30960</v>
      </c>
      <c r="CZ16" s="16">
        <f t="shared" si="54"/>
        <v>-30960</v>
      </c>
      <c r="DA16" s="16">
        <f t="shared" si="54"/>
        <v>-30960</v>
      </c>
      <c r="DB16" s="16">
        <f t="shared" si="54"/>
        <v>-30960</v>
      </c>
      <c r="DC16" s="16">
        <f t="shared" si="54"/>
        <v>-30960</v>
      </c>
      <c r="DD16" s="16">
        <f t="shared" si="54"/>
        <v>-30960</v>
      </c>
      <c r="DE16" s="16">
        <f t="shared" si="54"/>
        <v>-30960</v>
      </c>
      <c r="DF16" s="16">
        <f t="shared" si="54"/>
        <v>-30960</v>
      </c>
      <c r="DG16" s="16">
        <f t="shared" si="54"/>
        <v>-30960</v>
      </c>
      <c r="DH16" s="16">
        <f t="shared" si="54"/>
        <v>-30960</v>
      </c>
      <c r="DI16" s="16">
        <f t="shared" si="54"/>
        <v>-30960</v>
      </c>
      <c r="DJ16" s="16">
        <f t="shared" si="54"/>
        <v>-30960</v>
      </c>
      <c r="DK16" s="16">
        <f t="shared" si="54"/>
        <v>-30960</v>
      </c>
      <c r="DL16" s="16">
        <f t="shared" si="54"/>
        <v>-30960</v>
      </c>
      <c r="DM16" s="16">
        <f t="shared" si="54"/>
        <v>-30960</v>
      </c>
      <c r="DN16" s="16">
        <f t="shared" si="54"/>
        <v>-30960</v>
      </c>
      <c r="DO16" s="16">
        <f t="shared" si="54"/>
        <v>-30960</v>
      </c>
      <c r="DP16" s="16">
        <f t="shared" si="54"/>
        <v>-30960</v>
      </c>
      <c r="DQ16" s="16">
        <f t="shared" si="54"/>
        <v>-30960</v>
      </c>
      <c r="DR16" s="16">
        <f t="shared" si="54"/>
        <v>-30960</v>
      </c>
      <c r="DS16" s="16">
        <f t="shared" si="54"/>
        <v>-30960</v>
      </c>
      <c r="DT16" s="16">
        <f t="shared" si="54"/>
        <v>-30960</v>
      </c>
      <c r="DU16" s="16">
        <f t="shared" si="54"/>
        <v>-30960</v>
      </c>
      <c r="DV16" s="16">
        <f t="shared" si="54"/>
        <v>-30960</v>
      </c>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H16" s="16">
        <f t="shared" ref="FH16:FH22" si="55">SUMIF($G$1:$FF$1,FH$2,$G16:$FF16)</f>
        <v>0</v>
      </c>
      <c r="FI16" s="16">
        <f t="shared" ref="FI16:GD22" si="56">SUMIF($G$1:$FF$1,FI$2,$G16:$FF16)</f>
        <v>-371520</v>
      </c>
      <c r="FJ16" s="16">
        <f t="shared" si="56"/>
        <v>-371520</v>
      </c>
      <c r="FK16" s="16">
        <f t="shared" si="56"/>
        <v>-371520</v>
      </c>
      <c r="FL16" s="16">
        <f t="shared" si="56"/>
        <v>-371520</v>
      </c>
      <c r="FM16" s="16">
        <f t="shared" si="56"/>
        <v>-371520</v>
      </c>
      <c r="FN16" s="16">
        <f t="shared" si="56"/>
        <v>-371520</v>
      </c>
      <c r="FO16" s="16">
        <f t="shared" si="56"/>
        <v>-371520</v>
      </c>
      <c r="FP16" s="16">
        <f t="shared" si="56"/>
        <v>-371520</v>
      </c>
      <c r="FQ16" s="16">
        <f t="shared" si="56"/>
        <v>-371520</v>
      </c>
      <c r="FR16" s="16">
        <f t="shared" si="56"/>
        <v>-371520</v>
      </c>
      <c r="FS16" s="16">
        <f t="shared" si="56"/>
        <v>0</v>
      </c>
      <c r="FT16" s="16">
        <f t="shared" si="56"/>
        <v>0</v>
      </c>
      <c r="FU16" s="16">
        <f t="shared" si="56"/>
        <v>0</v>
      </c>
      <c r="FV16" s="16">
        <f t="shared" si="56"/>
        <v>0</v>
      </c>
      <c r="FW16" s="16">
        <f t="shared" si="56"/>
        <v>0</v>
      </c>
      <c r="FX16" s="16">
        <f t="shared" si="56"/>
        <v>0</v>
      </c>
      <c r="FY16" s="16">
        <f t="shared" si="56"/>
        <v>0</v>
      </c>
      <c r="FZ16" s="16">
        <f t="shared" si="56"/>
        <v>0</v>
      </c>
      <c r="GA16" s="16">
        <f t="shared" si="56"/>
        <v>0</v>
      </c>
      <c r="GB16" s="16">
        <f t="shared" si="56"/>
        <v>0</v>
      </c>
      <c r="GC16" s="16">
        <f t="shared" si="56"/>
        <v>0</v>
      </c>
      <c r="GD16" s="16">
        <f t="shared" si="56"/>
        <v>0</v>
      </c>
    </row>
    <row r="17" spans="1:186" ht="20.100000000000001" customHeight="1" outlineLevel="1" x14ac:dyDescent="0.25">
      <c r="A17" s="15" t="s">
        <v>103</v>
      </c>
      <c r="B17" s="107">
        <v>10000</v>
      </c>
      <c r="C17" s="107">
        <f t="shared" ref="C17:C28" si="57">B17*72%</f>
        <v>7200</v>
      </c>
      <c r="D17" s="107">
        <f t="shared" ref="D17:D22" si="58">C17+B17</f>
        <v>17200</v>
      </c>
      <c r="E17" s="15"/>
      <c r="F17" s="16">
        <f t="shared" ref="F17" si="59">SUM(G17:DV17)</f>
        <v>-2064000</v>
      </c>
      <c r="G17" s="16">
        <f t="shared" ref="G17:AL17" si="60">-$D17*G72</f>
        <v>-17200</v>
      </c>
      <c r="H17" s="16">
        <f t="shared" si="60"/>
        <v>-17200</v>
      </c>
      <c r="I17" s="16">
        <f t="shared" si="60"/>
        <v>-17200</v>
      </c>
      <c r="J17" s="16">
        <f t="shared" si="60"/>
        <v>-17200</v>
      </c>
      <c r="K17" s="16">
        <f t="shared" si="60"/>
        <v>-17200</v>
      </c>
      <c r="L17" s="16">
        <f t="shared" si="60"/>
        <v>-17200</v>
      </c>
      <c r="M17" s="16">
        <f t="shared" si="60"/>
        <v>-17200</v>
      </c>
      <c r="N17" s="16">
        <f t="shared" si="60"/>
        <v>-17200</v>
      </c>
      <c r="O17" s="16">
        <f t="shared" si="60"/>
        <v>-17200</v>
      </c>
      <c r="P17" s="16">
        <f t="shared" si="60"/>
        <v>-17200</v>
      </c>
      <c r="Q17" s="16">
        <f t="shared" si="60"/>
        <v>-17200</v>
      </c>
      <c r="R17" s="16">
        <f t="shared" si="60"/>
        <v>-17200</v>
      </c>
      <c r="S17" s="16">
        <f t="shared" si="60"/>
        <v>-17200</v>
      </c>
      <c r="T17" s="16">
        <f t="shared" si="60"/>
        <v>-17200</v>
      </c>
      <c r="U17" s="16">
        <f t="shared" si="60"/>
        <v>-17200</v>
      </c>
      <c r="V17" s="16">
        <f t="shared" si="60"/>
        <v>-17200</v>
      </c>
      <c r="W17" s="16">
        <f t="shared" si="60"/>
        <v>-17200</v>
      </c>
      <c r="X17" s="16">
        <f t="shared" si="60"/>
        <v>-17200</v>
      </c>
      <c r="Y17" s="16">
        <f t="shared" si="60"/>
        <v>-17200</v>
      </c>
      <c r="Z17" s="16">
        <f t="shared" si="60"/>
        <v>-17200</v>
      </c>
      <c r="AA17" s="16">
        <f t="shared" si="60"/>
        <v>-17200</v>
      </c>
      <c r="AB17" s="16">
        <f t="shared" si="60"/>
        <v>-17200</v>
      </c>
      <c r="AC17" s="16">
        <f t="shared" si="60"/>
        <v>-17200</v>
      </c>
      <c r="AD17" s="16">
        <f t="shared" si="60"/>
        <v>-17200</v>
      </c>
      <c r="AE17" s="16">
        <f t="shared" si="60"/>
        <v>-17200</v>
      </c>
      <c r="AF17" s="16">
        <f t="shared" si="60"/>
        <v>-17200</v>
      </c>
      <c r="AG17" s="16">
        <f t="shared" si="60"/>
        <v>-17200</v>
      </c>
      <c r="AH17" s="16">
        <f t="shared" si="60"/>
        <v>-17200</v>
      </c>
      <c r="AI17" s="16">
        <f t="shared" si="60"/>
        <v>-17200</v>
      </c>
      <c r="AJ17" s="16">
        <f t="shared" si="60"/>
        <v>-17200</v>
      </c>
      <c r="AK17" s="16">
        <f t="shared" si="60"/>
        <v>-17200</v>
      </c>
      <c r="AL17" s="16">
        <f t="shared" si="60"/>
        <v>-17200</v>
      </c>
      <c r="AM17" s="16">
        <f t="shared" ref="AM17:BR17" si="61">-$D17*AM72</f>
        <v>-17200</v>
      </c>
      <c r="AN17" s="16">
        <f t="shared" si="61"/>
        <v>-17200</v>
      </c>
      <c r="AO17" s="16">
        <f t="shared" si="61"/>
        <v>-17200</v>
      </c>
      <c r="AP17" s="16">
        <f t="shared" si="61"/>
        <v>-17200</v>
      </c>
      <c r="AQ17" s="16">
        <f t="shared" si="61"/>
        <v>-17200</v>
      </c>
      <c r="AR17" s="16">
        <f t="shared" si="61"/>
        <v>-17200</v>
      </c>
      <c r="AS17" s="16">
        <f t="shared" si="61"/>
        <v>-17200</v>
      </c>
      <c r="AT17" s="16">
        <f t="shared" si="61"/>
        <v>-17200</v>
      </c>
      <c r="AU17" s="16">
        <f t="shared" si="61"/>
        <v>-17200</v>
      </c>
      <c r="AV17" s="16">
        <f t="shared" si="61"/>
        <v>-17200</v>
      </c>
      <c r="AW17" s="16">
        <f t="shared" si="61"/>
        <v>-17200</v>
      </c>
      <c r="AX17" s="16">
        <f t="shared" si="61"/>
        <v>-17200</v>
      </c>
      <c r="AY17" s="16">
        <f t="shared" si="61"/>
        <v>-17200</v>
      </c>
      <c r="AZ17" s="16">
        <f t="shared" si="61"/>
        <v>-17200</v>
      </c>
      <c r="BA17" s="16">
        <f t="shared" si="61"/>
        <v>-17200</v>
      </c>
      <c r="BB17" s="16">
        <f t="shared" si="61"/>
        <v>-17200</v>
      </c>
      <c r="BC17" s="16">
        <f t="shared" si="61"/>
        <v>-17200</v>
      </c>
      <c r="BD17" s="16">
        <f t="shared" si="61"/>
        <v>-17200</v>
      </c>
      <c r="BE17" s="16">
        <f t="shared" si="61"/>
        <v>-17200</v>
      </c>
      <c r="BF17" s="16">
        <f t="shared" si="61"/>
        <v>-17200</v>
      </c>
      <c r="BG17" s="16">
        <f t="shared" si="61"/>
        <v>-17200</v>
      </c>
      <c r="BH17" s="16">
        <f t="shared" si="61"/>
        <v>-17200</v>
      </c>
      <c r="BI17" s="16">
        <f t="shared" si="61"/>
        <v>-17200</v>
      </c>
      <c r="BJ17" s="16">
        <f t="shared" si="61"/>
        <v>-17200</v>
      </c>
      <c r="BK17" s="16">
        <f t="shared" si="61"/>
        <v>-17200</v>
      </c>
      <c r="BL17" s="16">
        <f t="shared" si="61"/>
        <v>-17200</v>
      </c>
      <c r="BM17" s="16">
        <f t="shared" si="61"/>
        <v>-17200</v>
      </c>
      <c r="BN17" s="16">
        <f t="shared" si="61"/>
        <v>-17200</v>
      </c>
      <c r="BO17" s="16">
        <f t="shared" si="61"/>
        <v>-17200</v>
      </c>
      <c r="BP17" s="16">
        <f t="shared" si="61"/>
        <v>-17200</v>
      </c>
      <c r="BQ17" s="16">
        <f t="shared" si="61"/>
        <v>-17200</v>
      </c>
      <c r="BR17" s="16">
        <f t="shared" si="61"/>
        <v>-17200</v>
      </c>
      <c r="BS17" s="16">
        <f t="shared" ref="BS17:CX17" si="62">-$D17*BS72</f>
        <v>-17200</v>
      </c>
      <c r="BT17" s="16">
        <f t="shared" si="62"/>
        <v>-17200</v>
      </c>
      <c r="BU17" s="16">
        <f t="shared" si="62"/>
        <v>-17200</v>
      </c>
      <c r="BV17" s="16">
        <f t="shared" si="62"/>
        <v>-17200</v>
      </c>
      <c r="BW17" s="16">
        <f t="shared" si="62"/>
        <v>-17200</v>
      </c>
      <c r="BX17" s="16">
        <f t="shared" si="62"/>
        <v>-17200</v>
      </c>
      <c r="BY17" s="16">
        <f t="shared" si="62"/>
        <v>-17200</v>
      </c>
      <c r="BZ17" s="16">
        <f t="shared" si="62"/>
        <v>-17200</v>
      </c>
      <c r="CA17" s="16">
        <f t="shared" si="62"/>
        <v>-17200</v>
      </c>
      <c r="CB17" s="16">
        <f t="shared" si="62"/>
        <v>-17200</v>
      </c>
      <c r="CC17" s="16">
        <f t="shared" si="62"/>
        <v>-17200</v>
      </c>
      <c r="CD17" s="16">
        <f t="shared" si="62"/>
        <v>-17200</v>
      </c>
      <c r="CE17" s="16">
        <f t="shared" si="62"/>
        <v>-17200</v>
      </c>
      <c r="CF17" s="16">
        <f t="shared" si="62"/>
        <v>-17200</v>
      </c>
      <c r="CG17" s="16">
        <f t="shared" si="62"/>
        <v>-17200</v>
      </c>
      <c r="CH17" s="16">
        <f t="shared" si="62"/>
        <v>-17200</v>
      </c>
      <c r="CI17" s="16">
        <f t="shared" si="62"/>
        <v>-17200</v>
      </c>
      <c r="CJ17" s="16">
        <f t="shared" si="62"/>
        <v>-17200</v>
      </c>
      <c r="CK17" s="16">
        <f t="shared" si="62"/>
        <v>-17200</v>
      </c>
      <c r="CL17" s="16">
        <f t="shared" si="62"/>
        <v>-17200</v>
      </c>
      <c r="CM17" s="16">
        <f t="shared" si="62"/>
        <v>-17200</v>
      </c>
      <c r="CN17" s="16">
        <f t="shared" si="62"/>
        <v>-17200</v>
      </c>
      <c r="CO17" s="16">
        <f t="shared" si="62"/>
        <v>-17200</v>
      </c>
      <c r="CP17" s="16">
        <f t="shared" si="62"/>
        <v>-17200</v>
      </c>
      <c r="CQ17" s="16">
        <f t="shared" si="62"/>
        <v>-17200</v>
      </c>
      <c r="CR17" s="16">
        <f t="shared" si="62"/>
        <v>-17200</v>
      </c>
      <c r="CS17" s="16">
        <f t="shared" si="62"/>
        <v>-17200</v>
      </c>
      <c r="CT17" s="16">
        <f t="shared" si="62"/>
        <v>-17200</v>
      </c>
      <c r="CU17" s="16">
        <f t="shared" si="62"/>
        <v>-17200</v>
      </c>
      <c r="CV17" s="16">
        <f t="shared" si="62"/>
        <v>-17200</v>
      </c>
      <c r="CW17" s="16">
        <f t="shared" si="62"/>
        <v>-17200</v>
      </c>
      <c r="CX17" s="16">
        <f t="shared" si="62"/>
        <v>-17200</v>
      </c>
      <c r="CY17" s="16">
        <f t="shared" ref="CY17:DV17" si="63">-$D17*CY72</f>
        <v>-17200</v>
      </c>
      <c r="CZ17" s="16">
        <f t="shared" si="63"/>
        <v>-17200</v>
      </c>
      <c r="DA17" s="16">
        <f t="shared" si="63"/>
        <v>-17200</v>
      </c>
      <c r="DB17" s="16">
        <f t="shared" si="63"/>
        <v>-17200</v>
      </c>
      <c r="DC17" s="16">
        <f t="shared" si="63"/>
        <v>-17200</v>
      </c>
      <c r="DD17" s="16">
        <f t="shared" si="63"/>
        <v>-17200</v>
      </c>
      <c r="DE17" s="16">
        <f t="shared" si="63"/>
        <v>-17200</v>
      </c>
      <c r="DF17" s="16">
        <f t="shared" si="63"/>
        <v>-17200</v>
      </c>
      <c r="DG17" s="16">
        <f t="shared" si="63"/>
        <v>-17200</v>
      </c>
      <c r="DH17" s="16">
        <f t="shared" si="63"/>
        <v>-17200</v>
      </c>
      <c r="DI17" s="16">
        <f t="shared" si="63"/>
        <v>-17200</v>
      </c>
      <c r="DJ17" s="16">
        <f t="shared" si="63"/>
        <v>-17200</v>
      </c>
      <c r="DK17" s="16">
        <f t="shared" si="63"/>
        <v>-17200</v>
      </c>
      <c r="DL17" s="16">
        <f t="shared" si="63"/>
        <v>-17200</v>
      </c>
      <c r="DM17" s="16">
        <f t="shared" si="63"/>
        <v>-17200</v>
      </c>
      <c r="DN17" s="16">
        <f t="shared" si="63"/>
        <v>-17200</v>
      </c>
      <c r="DO17" s="16">
        <f t="shared" si="63"/>
        <v>-17200</v>
      </c>
      <c r="DP17" s="16">
        <f t="shared" si="63"/>
        <v>-17200</v>
      </c>
      <c r="DQ17" s="16">
        <f t="shared" si="63"/>
        <v>-17200</v>
      </c>
      <c r="DR17" s="16">
        <f t="shared" si="63"/>
        <v>-17200</v>
      </c>
      <c r="DS17" s="16">
        <f t="shared" si="63"/>
        <v>-17200</v>
      </c>
      <c r="DT17" s="16">
        <f t="shared" si="63"/>
        <v>-17200</v>
      </c>
      <c r="DU17" s="16">
        <f t="shared" si="63"/>
        <v>-17200</v>
      </c>
      <c r="DV17" s="16">
        <f t="shared" si="63"/>
        <v>-17200</v>
      </c>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H17" s="16">
        <f t="shared" si="55"/>
        <v>0</v>
      </c>
      <c r="FI17" s="16">
        <f t="shared" si="56"/>
        <v>-206400</v>
      </c>
      <c r="FJ17" s="16">
        <f t="shared" si="56"/>
        <v>-206400</v>
      </c>
      <c r="FK17" s="16">
        <f t="shared" si="56"/>
        <v>-206400</v>
      </c>
      <c r="FL17" s="16">
        <f t="shared" si="56"/>
        <v>-206400</v>
      </c>
      <c r="FM17" s="16">
        <f t="shared" si="56"/>
        <v>-206400</v>
      </c>
      <c r="FN17" s="16">
        <f t="shared" si="56"/>
        <v>-206400</v>
      </c>
      <c r="FO17" s="16">
        <f t="shared" si="56"/>
        <v>-206400</v>
      </c>
      <c r="FP17" s="16">
        <f t="shared" si="56"/>
        <v>-206400</v>
      </c>
      <c r="FQ17" s="16">
        <f t="shared" si="56"/>
        <v>-206400</v>
      </c>
      <c r="FR17" s="16">
        <f t="shared" si="56"/>
        <v>-206400</v>
      </c>
      <c r="FS17" s="16">
        <f t="shared" si="56"/>
        <v>0</v>
      </c>
      <c r="FT17" s="16">
        <f t="shared" si="56"/>
        <v>0</v>
      </c>
      <c r="FU17" s="16">
        <f t="shared" si="56"/>
        <v>0</v>
      </c>
      <c r="FV17" s="16">
        <f t="shared" si="56"/>
        <v>0</v>
      </c>
      <c r="FW17" s="16">
        <f t="shared" si="56"/>
        <v>0</v>
      </c>
      <c r="FX17" s="16">
        <f t="shared" si="56"/>
        <v>0</v>
      </c>
      <c r="FY17" s="16">
        <f t="shared" si="56"/>
        <v>0</v>
      </c>
      <c r="FZ17" s="16">
        <f t="shared" si="56"/>
        <v>0</v>
      </c>
      <c r="GA17" s="16">
        <f t="shared" si="56"/>
        <v>0</v>
      </c>
      <c r="GB17" s="16">
        <f t="shared" si="56"/>
        <v>0</v>
      </c>
      <c r="GC17" s="16">
        <f t="shared" si="56"/>
        <v>0</v>
      </c>
      <c r="GD17" s="16">
        <f t="shared" si="56"/>
        <v>0</v>
      </c>
    </row>
    <row r="18" spans="1:186" ht="20.100000000000001" customHeight="1" outlineLevel="1" x14ac:dyDescent="0.25">
      <c r="A18" s="15" t="s">
        <v>104</v>
      </c>
      <c r="B18" s="107">
        <v>4500</v>
      </c>
      <c r="C18" s="107">
        <f t="shared" si="57"/>
        <v>3240</v>
      </c>
      <c r="D18" s="107">
        <f t="shared" si="58"/>
        <v>7740</v>
      </c>
      <c r="E18" s="15"/>
      <c r="F18" s="16">
        <f t="shared" si="46"/>
        <v>-928800</v>
      </c>
      <c r="G18" s="16">
        <f t="shared" ref="G18:AL18" si="64">-$D18*G73</f>
        <v>-7740</v>
      </c>
      <c r="H18" s="16">
        <f t="shared" si="64"/>
        <v>-7740</v>
      </c>
      <c r="I18" s="16">
        <f t="shared" si="64"/>
        <v>-7740</v>
      </c>
      <c r="J18" s="16">
        <f t="shared" si="64"/>
        <v>-7740</v>
      </c>
      <c r="K18" s="16">
        <f t="shared" si="64"/>
        <v>-7740</v>
      </c>
      <c r="L18" s="16">
        <f t="shared" si="64"/>
        <v>-7740</v>
      </c>
      <c r="M18" s="16">
        <f t="shared" si="64"/>
        <v>-7740</v>
      </c>
      <c r="N18" s="16">
        <f t="shared" si="64"/>
        <v>-7740</v>
      </c>
      <c r="O18" s="16">
        <f t="shared" si="64"/>
        <v>-7740</v>
      </c>
      <c r="P18" s="16">
        <f t="shared" si="64"/>
        <v>-7740</v>
      </c>
      <c r="Q18" s="16">
        <f t="shared" si="64"/>
        <v>-7740</v>
      </c>
      <c r="R18" s="16">
        <f t="shared" si="64"/>
        <v>-7740</v>
      </c>
      <c r="S18" s="16">
        <f t="shared" si="64"/>
        <v>-7740</v>
      </c>
      <c r="T18" s="16">
        <f t="shared" si="64"/>
        <v>-7740</v>
      </c>
      <c r="U18" s="16">
        <f t="shared" si="64"/>
        <v>-7740</v>
      </c>
      <c r="V18" s="16">
        <f t="shared" si="64"/>
        <v>-7740</v>
      </c>
      <c r="W18" s="16">
        <f t="shared" si="64"/>
        <v>-7740</v>
      </c>
      <c r="X18" s="16">
        <f t="shared" si="64"/>
        <v>-7740</v>
      </c>
      <c r="Y18" s="16">
        <f t="shared" si="64"/>
        <v>-7740</v>
      </c>
      <c r="Z18" s="16">
        <f t="shared" si="64"/>
        <v>-7740</v>
      </c>
      <c r="AA18" s="16">
        <f t="shared" si="64"/>
        <v>-7740</v>
      </c>
      <c r="AB18" s="16">
        <f t="shared" si="64"/>
        <v>-7740</v>
      </c>
      <c r="AC18" s="16">
        <f t="shared" si="64"/>
        <v>-7740</v>
      </c>
      <c r="AD18" s="16">
        <f t="shared" si="64"/>
        <v>-7740</v>
      </c>
      <c r="AE18" s="16">
        <f t="shared" si="64"/>
        <v>-7740</v>
      </c>
      <c r="AF18" s="16">
        <f t="shared" si="64"/>
        <v>-7740</v>
      </c>
      <c r="AG18" s="16">
        <f t="shared" si="64"/>
        <v>-7740</v>
      </c>
      <c r="AH18" s="16">
        <f t="shared" si="64"/>
        <v>-7740</v>
      </c>
      <c r="AI18" s="16">
        <f t="shared" si="64"/>
        <v>-7740</v>
      </c>
      <c r="AJ18" s="16">
        <f t="shared" si="64"/>
        <v>-7740</v>
      </c>
      <c r="AK18" s="16">
        <f t="shared" si="64"/>
        <v>-7740</v>
      </c>
      <c r="AL18" s="16">
        <f t="shared" si="64"/>
        <v>-7740</v>
      </c>
      <c r="AM18" s="16">
        <f t="shared" ref="AM18:BR18" si="65">-$D18*AM73</f>
        <v>-7740</v>
      </c>
      <c r="AN18" s="16">
        <f t="shared" si="65"/>
        <v>-7740</v>
      </c>
      <c r="AO18" s="16">
        <f t="shared" si="65"/>
        <v>-7740</v>
      </c>
      <c r="AP18" s="16">
        <f t="shared" si="65"/>
        <v>-7740</v>
      </c>
      <c r="AQ18" s="16">
        <f t="shared" si="65"/>
        <v>-7740</v>
      </c>
      <c r="AR18" s="16">
        <f t="shared" si="65"/>
        <v>-7740</v>
      </c>
      <c r="AS18" s="16">
        <f t="shared" si="65"/>
        <v>-7740</v>
      </c>
      <c r="AT18" s="16">
        <f t="shared" si="65"/>
        <v>-7740</v>
      </c>
      <c r="AU18" s="16">
        <f t="shared" si="65"/>
        <v>-7740</v>
      </c>
      <c r="AV18" s="16">
        <f t="shared" si="65"/>
        <v>-7740</v>
      </c>
      <c r="AW18" s="16">
        <f t="shared" si="65"/>
        <v>-7740</v>
      </c>
      <c r="AX18" s="16">
        <f t="shared" si="65"/>
        <v>-7740</v>
      </c>
      <c r="AY18" s="16">
        <f t="shared" si="65"/>
        <v>-7740</v>
      </c>
      <c r="AZ18" s="16">
        <f t="shared" si="65"/>
        <v>-7740</v>
      </c>
      <c r="BA18" s="16">
        <f t="shared" si="65"/>
        <v>-7740</v>
      </c>
      <c r="BB18" s="16">
        <f t="shared" si="65"/>
        <v>-7740</v>
      </c>
      <c r="BC18" s="16">
        <f t="shared" si="65"/>
        <v>-7740</v>
      </c>
      <c r="BD18" s="16">
        <f t="shared" si="65"/>
        <v>-7740</v>
      </c>
      <c r="BE18" s="16">
        <f t="shared" si="65"/>
        <v>-7740</v>
      </c>
      <c r="BF18" s="16">
        <f t="shared" si="65"/>
        <v>-7740</v>
      </c>
      <c r="BG18" s="16">
        <f t="shared" si="65"/>
        <v>-7740</v>
      </c>
      <c r="BH18" s="16">
        <f t="shared" si="65"/>
        <v>-7740</v>
      </c>
      <c r="BI18" s="16">
        <f t="shared" si="65"/>
        <v>-7740</v>
      </c>
      <c r="BJ18" s="16">
        <f t="shared" si="65"/>
        <v>-7740</v>
      </c>
      <c r="BK18" s="16">
        <f t="shared" si="65"/>
        <v>-7740</v>
      </c>
      <c r="BL18" s="16">
        <f t="shared" si="65"/>
        <v>-7740</v>
      </c>
      <c r="BM18" s="16">
        <f t="shared" si="65"/>
        <v>-7740</v>
      </c>
      <c r="BN18" s="16">
        <f t="shared" si="65"/>
        <v>-7740</v>
      </c>
      <c r="BO18" s="16">
        <f t="shared" si="65"/>
        <v>-7740</v>
      </c>
      <c r="BP18" s="16">
        <f t="shared" si="65"/>
        <v>-7740</v>
      </c>
      <c r="BQ18" s="16">
        <f t="shared" si="65"/>
        <v>-7740</v>
      </c>
      <c r="BR18" s="16">
        <f t="shared" si="65"/>
        <v>-7740</v>
      </c>
      <c r="BS18" s="16">
        <f t="shared" ref="BS18:CX18" si="66">-$D18*BS73</f>
        <v>-7740</v>
      </c>
      <c r="BT18" s="16">
        <f t="shared" si="66"/>
        <v>-7740</v>
      </c>
      <c r="BU18" s="16">
        <f t="shared" si="66"/>
        <v>-7740</v>
      </c>
      <c r="BV18" s="16">
        <f t="shared" si="66"/>
        <v>-7740</v>
      </c>
      <c r="BW18" s="16">
        <f t="shared" si="66"/>
        <v>-7740</v>
      </c>
      <c r="BX18" s="16">
        <f t="shared" si="66"/>
        <v>-7740</v>
      </c>
      <c r="BY18" s="16">
        <f t="shared" si="66"/>
        <v>-7740</v>
      </c>
      <c r="BZ18" s="16">
        <f t="shared" si="66"/>
        <v>-7740</v>
      </c>
      <c r="CA18" s="16">
        <f t="shared" si="66"/>
        <v>-7740</v>
      </c>
      <c r="CB18" s="16">
        <f t="shared" si="66"/>
        <v>-7740</v>
      </c>
      <c r="CC18" s="16">
        <f t="shared" si="66"/>
        <v>-7740</v>
      </c>
      <c r="CD18" s="16">
        <f t="shared" si="66"/>
        <v>-7740</v>
      </c>
      <c r="CE18" s="16">
        <f t="shared" si="66"/>
        <v>-7740</v>
      </c>
      <c r="CF18" s="16">
        <f t="shared" si="66"/>
        <v>-7740</v>
      </c>
      <c r="CG18" s="16">
        <f t="shared" si="66"/>
        <v>-7740</v>
      </c>
      <c r="CH18" s="16">
        <f t="shared" si="66"/>
        <v>-7740</v>
      </c>
      <c r="CI18" s="16">
        <f t="shared" si="66"/>
        <v>-7740</v>
      </c>
      <c r="CJ18" s="16">
        <f t="shared" si="66"/>
        <v>-7740</v>
      </c>
      <c r="CK18" s="16">
        <f t="shared" si="66"/>
        <v>-7740</v>
      </c>
      <c r="CL18" s="16">
        <f t="shared" si="66"/>
        <v>-7740</v>
      </c>
      <c r="CM18" s="16">
        <f t="shared" si="66"/>
        <v>-7740</v>
      </c>
      <c r="CN18" s="16">
        <f t="shared" si="66"/>
        <v>-7740</v>
      </c>
      <c r="CO18" s="16">
        <f t="shared" si="66"/>
        <v>-7740</v>
      </c>
      <c r="CP18" s="16">
        <f t="shared" si="66"/>
        <v>-7740</v>
      </c>
      <c r="CQ18" s="16">
        <f t="shared" si="66"/>
        <v>-7740</v>
      </c>
      <c r="CR18" s="16">
        <f t="shared" si="66"/>
        <v>-7740</v>
      </c>
      <c r="CS18" s="16">
        <f t="shared" si="66"/>
        <v>-7740</v>
      </c>
      <c r="CT18" s="16">
        <f t="shared" si="66"/>
        <v>-7740</v>
      </c>
      <c r="CU18" s="16">
        <f t="shared" si="66"/>
        <v>-7740</v>
      </c>
      <c r="CV18" s="16">
        <f t="shared" si="66"/>
        <v>-7740</v>
      </c>
      <c r="CW18" s="16">
        <f t="shared" si="66"/>
        <v>-7740</v>
      </c>
      <c r="CX18" s="16">
        <f t="shared" si="66"/>
        <v>-7740</v>
      </c>
      <c r="CY18" s="16">
        <f t="shared" ref="CY18:DV18" si="67">-$D18*CY73</f>
        <v>-7740</v>
      </c>
      <c r="CZ18" s="16">
        <f t="shared" si="67"/>
        <v>-7740</v>
      </c>
      <c r="DA18" s="16">
        <f t="shared" si="67"/>
        <v>-7740</v>
      </c>
      <c r="DB18" s="16">
        <f t="shared" si="67"/>
        <v>-7740</v>
      </c>
      <c r="DC18" s="16">
        <f t="shared" si="67"/>
        <v>-7740</v>
      </c>
      <c r="DD18" s="16">
        <f t="shared" si="67"/>
        <v>-7740</v>
      </c>
      <c r="DE18" s="16">
        <f t="shared" si="67"/>
        <v>-7740</v>
      </c>
      <c r="DF18" s="16">
        <f t="shared" si="67"/>
        <v>-7740</v>
      </c>
      <c r="DG18" s="16">
        <f t="shared" si="67"/>
        <v>-7740</v>
      </c>
      <c r="DH18" s="16">
        <f t="shared" si="67"/>
        <v>-7740</v>
      </c>
      <c r="DI18" s="16">
        <f t="shared" si="67"/>
        <v>-7740</v>
      </c>
      <c r="DJ18" s="16">
        <f t="shared" si="67"/>
        <v>-7740</v>
      </c>
      <c r="DK18" s="16">
        <f t="shared" si="67"/>
        <v>-7740</v>
      </c>
      <c r="DL18" s="16">
        <f t="shared" si="67"/>
        <v>-7740</v>
      </c>
      <c r="DM18" s="16">
        <f t="shared" si="67"/>
        <v>-7740</v>
      </c>
      <c r="DN18" s="16">
        <f t="shared" si="67"/>
        <v>-7740</v>
      </c>
      <c r="DO18" s="16">
        <f t="shared" si="67"/>
        <v>-7740</v>
      </c>
      <c r="DP18" s="16">
        <f t="shared" si="67"/>
        <v>-7740</v>
      </c>
      <c r="DQ18" s="16">
        <f t="shared" si="67"/>
        <v>-7740</v>
      </c>
      <c r="DR18" s="16">
        <f t="shared" si="67"/>
        <v>-7740</v>
      </c>
      <c r="DS18" s="16">
        <f t="shared" si="67"/>
        <v>-7740</v>
      </c>
      <c r="DT18" s="16">
        <f t="shared" si="67"/>
        <v>-7740</v>
      </c>
      <c r="DU18" s="16">
        <f t="shared" si="67"/>
        <v>-7740</v>
      </c>
      <c r="DV18" s="16">
        <f t="shared" si="67"/>
        <v>-7740</v>
      </c>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H18" s="16">
        <f t="shared" si="55"/>
        <v>0</v>
      </c>
      <c r="FI18" s="16">
        <f t="shared" si="56"/>
        <v>-92880</v>
      </c>
      <c r="FJ18" s="16">
        <f t="shared" si="56"/>
        <v>-92880</v>
      </c>
      <c r="FK18" s="16">
        <f t="shared" si="56"/>
        <v>-92880</v>
      </c>
      <c r="FL18" s="16">
        <f t="shared" si="56"/>
        <v>-92880</v>
      </c>
      <c r="FM18" s="16">
        <f t="shared" si="56"/>
        <v>-92880</v>
      </c>
      <c r="FN18" s="16">
        <f t="shared" si="56"/>
        <v>-92880</v>
      </c>
      <c r="FO18" s="16">
        <f t="shared" si="56"/>
        <v>-92880</v>
      </c>
      <c r="FP18" s="16">
        <f t="shared" si="56"/>
        <v>-92880</v>
      </c>
      <c r="FQ18" s="16">
        <f t="shared" si="56"/>
        <v>-92880</v>
      </c>
      <c r="FR18" s="16">
        <f t="shared" si="56"/>
        <v>-92880</v>
      </c>
      <c r="FS18" s="16">
        <f t="shared" si="56"/>
        <v>0</v>
      </c>
      <c r="FT18" s="16">
        <f t="shared" si="56"/>
        <v>0</v>
      </c>
      <c r="FU18" s="16">
        <f t="shared" si="56"/>
        <v>0</v>
      </c>
      <c r="FV18" s="16">
        <f t="shared" si="56"/>
        <v>0</v>
      </c>
      <c r="FW18" s="16">
        <f t="shared" si="56"/>
        <v>0</v>
      </c>
      <c r="FX18" s="16">
        <f t="shared" si="56"/>
        <v>0</v>
      </c>
      <c r="FY18" s="16">
        <f t="shared" si="56"/>
        <v>0</v>
      </c>
      <c r="FZ18" s="16">
        <f t="shared" si="56"/>
        <v>0</v>
      </c>
      <c r="GA18" s="16">
        <f t="shared" si="56"/>
        <v>0</v>
      </c>
      <c r="GB18" s="16">
        <f t="shared" si="56"/>
        <v>0</v>
      </c>
      <c r="GC18" s="16">
        <f t="shared" si="56"/>
        <v>0</v>
      </c>
      <c r="GD18" s="16">
        <f t="shared" si="56"/>
        <v>0</v>
      </c>
    </row>
    <row r="19" spans="1:186" ht="20.100000000000001" customHeight="1" outlineLevel="1" x14ac:dyDescent="0.25">
      <c r="A19" s="15" t="s">
        <v>105</v>
      </c>
      <c r="B19" s="107">
        <v>3000</v>
      </c>
      <c r="C19" s="107">
        <f t="shared" si="57"/>
        <v>2160</v>
      </c>
      <c r="D19" s="107">
        <f t="shared" si="58"/>
        <v>5160</v>
      </c>
      <c r="E19" s="15"/>
      <c r="F19" s="16">
        <f t="shared" ref="F19" si="68">SUM(G19:DV19)</f>
        <v>-619200</v>
      </c>
      <c r="G19" s="16">
        <f t="shared" ref="G19:AL19" si="69">-$D19*G74</f>
        <v>-5160</v>
      </c>
      <c r="H19" s="16">
        <f t="shared" si="69"/>
        <v>-5160</v>
      </c>
      <c r="I19" s="16">
        <f t="shared" si="69"/>
        <v>-5160</v>
      </c>
      <c r="J19" s="16">
        <f t="shared" si="69"/>
        <v>-5160</v>
      </c>
      <c r="K19" s="16">
        <f t="shared" si="69"/>
        <v>-5160</v>
      </c>
      <c r="L19" s="16">
        <f t="shared" si="69"/>
        <v>-5160</v>
      </c>
      <c r="M19" s="16">
        <f t="shared" si="69"/>
        <v>-5160</v>
      </c>
      <c r="N19" s="16">
        <f t="shared" si="69"/>
        <v>-5160</v>
      </c>
      <c r="O19" s="16">
        <f t="shared" si="69"/>
        <v>-5160</v>
      </c>
      <c r="P19" s="16">
        <f t="shared" si="69"/>
        <v>-5160</v>
      </c>
      <c r="Q19" s="16">
        <f t="shared" si="69"/>
        <v>-5160</v>
      </c>
      <c r="R19" s="16">
        <f t="shared" si="69"/>
        <v>-5160</v>
      </c>
      <c r="S19" s="16">
        <f t="shared" si="69"/>
        <v>-5160</v>
      </c>
      <c r="T19" s="16">
        <f t="shared" si="69"/>
        <v>-5160</v>
      </c>
      <c r="U19" s="16">
        <f t="shared" si="69"/>
        <v>-5160</v>
      </c>
      <c r="V19" s="16">
        <f t="shared" si="69"/>
        <v>-5160</v>
      </c>
      <c r="W19" s="16">
        <f t="shared" si="69"/>
        <v>-5160</v>
      </c>
      <c r="X19" s="16">
        <f t="shared" si="69"/>
        <v>-5160</v>
      </c>
      <c r="Y19" s="16">
        <f t="shared" si="69"/>
        <v>-5160</v>
      </c>
      <c r="Z19" s="16">
        <f t="shared" si="69"/>
        <v>-5160</v>
      </c>
      <c r="AA19" s="16">
        <f t="shared" si="69"/>
        <v>-5160</v>
      </c>
      <c r="AB19" s="16">
        <f t="shared" si="69"/>
        <v>-5160</v>
      </c>
      <c r="AC19" s="16">
        <f t="shared" si="69"/>
        <v>-5160</v>
      </c>
      <c r="AD19" s="16">
        <f t="shared" si="69"/>
        <v>-5160</v>
      </c>
      <c r="AE19" s="16">
        <f t="shared" si="69"/>
        <v>-5160</v>
      </c>
      <c r="AF19" s="16">
        <f t="shared" si="69"/>
        <v>-5160</v>
      </c>
      <c r="AG19" s="16">
        <f t="shared" si="69"/>
        <v>-5160</v>
      </c>
      <c r="AH19" s="16">
        <f t="shared" si="69"/>
        <v>-5160</v>
      </c>
      <c r="AI19" s="16">
        <f t="shared" si="69"/>
        <v>-5160</v>
      </c>
      <c r="AJ19" s="16">
        <f t="shared" si="69"/>
        <v>-5160</v>
      </c>
      <c r="AK19" s="16">
        <f t="shared" si="69"/>
        <v>-5160</v>
      </c>
      <c r="AL19" s="16">
        <f t="shared" si="69"/>
        <v>-5160</v>
      </c>
      <c r="AM19" s="16">
        <f t="shared" ref="AM19:BR19" si="70">-$D19*AM74</f>
        <v>-5160</v>
      </c>
      <c r="AN19" s="16">
        <f t="shared" si="70"/>
        <v>-5160</v>
      </c>
      <c r="AO19" s="16">
        <f t="shared" si="70"/>
        <v>-5160</v>
      </c>
      <c r="AP19" s="16">
        <f t="shared" si="70"/>
        <v>-5160</v>
      </c>
      <c r="AQ19" s="16">
        <f t="shared" si="70"/>
        <v>-5160</v>
      </c>
      <c r="AR19" s="16">
        <f t="shared" si="70"/>
        <v>-5160</v>
      </c>
      <c r="AS19" s="16">
        <f t="shared" si="70"/>
        <v>-5160</v>
      </c>
      <c r="AT19" s="16">
        <f t="shared" si="70"/>
        <v>-5160</v>
      </c>
      <c r="AU19" s="16">
        <f t="shared" si="70"/>
        <v>-5160</v>
      </c>
      <c r="AV19" s="16">
        <f t="shared" si="70"/>
        <v>-5160</v>
      </c>
      <c r="AW19" s="16">
        <f t="shared" si="70"/>
        <v>-5160</v>
      </c>
      <c r="AX19" s="16">
        <f t="shared" si="70"/>
        <v>-5160</v>
      </c>
      <c r="AY19" s="16">
        <f t="shared" si="70"/>
        <v>-5160</v>
      </c>
      <c r="AZ19" s="16">
        <f t="shared" si="70"/>
        <v>-5160</v>
      </c>
      <c r="BA19" s="16">
        <f t="shared" si="70"/>
        <v>-5160</v>
      </c>
      <c r="BB19" s="16">
        <f t="shared" si="70"/>
        <v>-5160</v>
      </c>
      <c r="BC19" s="16">
        <f t="shared" si="70"/>
        <v>-5160</v>
      </c>
      <c r="BD19" s="16">
        <f t="shared" si="70"/>
        <v>-5160</v>
      </c>
      <c r="BE19" s="16">
        <f t="shared" si="70"/>
        <v>-5160</v>
      </c>
      <c r="BF19" s="16">
        <f t="shared" si="70"/>
        <v>-5160</v>
      </c>
      <c r="BG19" s="16">
        <f t="shared" si="70"/>
        <v>-5160</v>
      </c>
      <c r="BH19" s="16">
        <f t="shared" si="70"/>
        <v>-5160</v>
      </c>
      <c r="BI19" s="16">
        <f t="shared" si="70"/>
        <v>-5160</v>
      </c>
      <c r="BJ19" s="16">
        <f t="shared" si="70"/>
        <v>-5160</v>
      </c>
      <c r="BK19" s="16">
        <f t="shared" si="70"/>
        <v>-5160</v>
      </c>
      <c r="BL19" s="16">
        <f t="shared" si="70"/>
        <v>-5160</v>
      </c>
      <c r="BM19" s="16">
        <f t="shared" si="70"/>
        <v>-5160</v>
      </c>
      <c r="BN19" s="16">
        <f t="shared" si="70"/>
        <v>-5160</v>
      </c>
      <c r="BO19" s="16">
        <f t="shared" si="70"/>
        <v>-5160</v>
      </c>
      <c r="BP19" s="16">
        <f t="shared" si="70"/>
        <v>-5160</v>
      </c>
      <c r="BQ19" s="16">
        <f t="shared" si="70"/>
        <v>-5160</v>
      </c>
      <c r="BR19" s="16">
        <f t="shared" si="70"/>
        <v>-5160</v>
      </c>
      <c r="BS19" s="16">
        <f t="shared" ref="BS19:CX19" si="71">-$D19*BS74</f>
        <v>-5160</v>
      </c>
      <c r="BT19" s="16">
        <f t="shared" si="71"/>
        <v>-5160</v>
      </c>
      <c r="BU19" s="16">
        <f t="shared" si="71"/>
        <v>-5160</v>
      </c>
      <c r="BV19" s="16">
        <f t="shared" si="71"/>
        <v>-5160</v>
      </c>
      <c r="BW19" s="16">
        <f t="shared" si="71"/>
        <v>-5160</v>
      </c>
      <c r="BX19" s="16">
        <f t="shared" si="71"/>
        <v>-5160</v>
      </c>
      <c r="BY19" s="16">
        <f t="shared" si="71"/>
        <v>-5160</v>
      </c>
      <c r="BZ19" s="16">
        <f t="shared" si="71"/>
        <v>-5160</v>
      </c>
      <c r="CA19" s="16">
        <f t="shared" si="71"/>
        <v>-5160</v>
      </c>
      <c r="CB19" s="16">
        <f t="shared" si="71"/>
        <v>-5160</v>
      </c>
      <c r="CC19" s="16">
        <f t="shared" si="71"/>
        <v>-5160</v>
      </c>
      <c r="CD19" s="16">
        <f t="shared" si="71"/>
        <v>-5160</v>
      </c>
      <c r="CE19" s="16">
        <f t="shared" si="71"/>
        <v>-5160</v>
      </c>
      <c r="CF19" s="16">
        <f t="shared" si="71"/>
        <v>-5160</v>
      </c>
      <c r="CG19" s="16">
        <f t="shared" si="71"/>
        <v>-5160</v>
      </c>
      <c r="CH19" s="16">
        <f t="shared" si="71"/>
        <v>-5160</v>
      </c>
      <c r="CI19" s="16">
        <f t="shared" si="71"/>
        <v>-5160</v>
      </c>
      <c r="CJ19" s="16">
        <f t="shared" si="71"/>
        <v>-5160</v>
      </c>
      <c r="CK19" s="16">
        <f t="shared" si="71"/>
        <v>-5160</v>
      </c>
      <c r="CL19" s="16">
        <f t="shared" si="71"/>
        <v>-5160</v>
      </c>
      <c r="CM19" s="16">
        <f t="shared" si="71"/>
        <v>-5160</v>
      </c>
      <c r="CN19" s="16">
        <f t="shared" si="71"/>
        <v>-5160</v>
      </c>
      <c r="CO19" s="16">
        <f t="shared" si="71"/>
        <v>-5160</v>
      </c>
      <c r="CP19" s="16">
        <f t="shared" si="71"/>
        <v>-5160</v>
      </c>
      <c r="CQ19" s="16">
        <f t="shared" si="71"/>
        <v>-5160</v>
      </c>
      <c r="CR19" s="16">
        <f t="shared" si="71"/>
        <v>-5160</v>
      </c>
      <c r="CS19" s="16">
        <f t="shared" si="71"/>
        <v>-5160</v>
      </c>
      <c r="CT19" s="16">
        <f t="shared" si="71"/>
        <v>-5160</v>
      </c>
      <c r="CU19" s="16">
        <f t="shared" si="71"/>
        <v>-5160</v>
      </c>
      <c r="CV19" s="16">
        <f t="shared" si="71"/>
        <v>-5160</v>
      </c>
      <c r="CW19" s="16">
        <f t="shared" si="71"/>
        <v>-5160</v>
      </c>
      <c r="CX19" s="16">
        <f t="shared" si="71"/>
        <v>-5160</v>
      </c>
      <c r="CY19" s="16">
        <f t="shared" ref="CY19:DV19" si="72">-$D19*CY74</f>
        <v>-5160</v>
      </c>
      <c r="CZ19" s="16">
        <f t="shared" si="72"/>
        <v>-5160</v>
      </c>
      <c r="DA19" s="16">
        <f t="shared" si="72"/>
        <v>-5160</v>
      </c>
      <c r="DB19" s="16">
        <f t="shared" si="72"/>
        <v>-5160</v>
      </c>
      <c r="DC19" s="16">
        <f t="shared" si="72"/>
        <v>-5160</v>
      </c>
      <c r="DD19" s="16">
        <f t="shared" si="72"/>
        <v>-5160</v>
      </c>
      <c r="DE19" s="16">
        <f t="shared" si="72"/>
        <v>-5160</v>
      </c>
      <c r="DF19" s="16">
        <f t="shared" si="72"/>
        <v>-5160</v>
      </c>
      <c r="DG19" s="16">
        <f t="shared" si="72"/>
        <v>-5160</v>
      </c>
      <c r="DH19" s="16">
        <f t="shared" si="72"/>
        <v>-5160</v>
      </c>
      <c r="DI19" s="16">
        <f t="shared" si="72"/>
        <v>-5160</v>
      </c>
      <c r="DJ19" s="16">
        <f t="shared" si="72"/>
        <v>-5160</v>
      </c>
      <c r="DK19" s="16">
        <f t="shared" si="72"/>
        <v>-5160</v>
      </c>
      <c r="DL19" s="16">
        <f t="shared" si="72"/>
        <v>-5160</v>
      </c>
      <c r="DM19" s="16">
        <f t="shared" si="72"/>
        <v>-5160</v>
      </c>
      <c r="DN19" s="16">
        <f t="shared" si="72"/>
        <v>-5160</v>
      </c>
      <c r="DO19" s="16">
        <f t="shared" si="72"/>
        <v>-5160</v>
      </c>
      <c r="DP19" s="16">
        <f t="shared" si="72"/>
        <v>-5160</v>
      </c>
      <c r="DQ19" s="16">
        <f t="shared" si="72"/>
        <v>-5160</v>
      </c>
      <c r="DR19" s="16">
        <f t="shared" si="72"/>
        <v>-5160</v>
      </c>
      <c r="DS19" s="16">
        <f t="shared" si="72"/>
        <v>-5160</v>
      </c>
      <c r="DT19" s="16">
        <f t="shared" si="72"/>
        <v>-5160</v>
      </c>
      <c r="DU19" s="16">
        <f t="shared" si="72"/>
        <v>-5160</v>
      </c>
      <c r="DV19" s="16">
        <f t="shared" si="72"/>
        <v>-5160</v>
      </c>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H19" s="16">
        <f t="shared" si="55"/>
        <v>0</v>
      </c>
      <c r="FI19" s="16">
        <f t="shared" si="56"/>
        <v>-61920</v>
      </c>
      <c r="FJ19" s="16">
        <f t="shared" si="56"/>
        <v>-61920</v>
      </c>
      <c r="FK19" s="16">
        <f t="shared" si="56"/>
        <v>-61920</v>
      </c>
      <c r="FL19" s="16">
        <f t="shared" si="56"/>
        <v>-61920</v>
      </c>
      <c r="FM19" s="16">
        <f t="shared" si="56"/>
        <v>-61920</v>
      </c>
      <c r="FN19" s="16">
        <f t="shared" si="56"/>
        <v>-61920</v>
      </c>
      <c r="FO19" s="16">
        <f t="shared" si="56"/>
        <v>-61920</v>
      </c>
      <c r="FP19" s="16">
        <f t="shared" si="56"/>
        <v>-61920</v>
      </c>
      <c r="FQ19" s="16">
        <f t="shared" si="56"/>
        <v>-61920</v>
      </c>
      <c r="FR19" s="16">
        <f t="shared" si="56"/>
        <v>-61920</v>
      </c>
      <c r="FS19" s="16">
        <f t="shared" si="56"/>
        <v>0</v>
      </c>
      <c r="FT19" s="16">
        <f t="shared" si="56"/>
        <v>0</v>
      </c>
      <c r="FU19" s="16">
        <f t="shared" si="56"/>
        <v>0</v>
      </c>
      <c r="FV19" s="16">
        <f t="shared" si="56"/>
        <v>0</v>
      </c>
      <c r="FW19" s="16">
        <f t="shared" si="56"/>
        <v>0</v>
      </c>
      <c r="FX19" s="16">
        <f t="shared" si="56"/>
        <v>0</v>
      </c>
      <c r="FY19" s="16">
        <f t="shared" si="56"/>
        <v>0</v>
      </c>
      <c r="FZ19" s="16">
        <f t="shared" si="56"/>
        <v>0</v>
      </c>
      <c r="GA19" s="16">
        <f t="shared" si="56"/>
        <v>0</v>
      </c>
      <c r="GB19" s="16">
        <f t="shared" si="56"/>
        <v>0</v>
      </c>
      <c r="GC19" s="16">
        <f t="shared" si="56"/>
        <v>0</v>
      </c>
      <c r="GD19" s="16">
        <f t="shared" si="56"/>
        <v>0</v>
      </c>
    </row>
    <row r="20" spans="1:186" ht="20.100000000000001" customHeight="1" outlineLevel="1" x14ac:dyDescent="0.25">
      <c r="A20" s="15" t="s">
        <v>106</v>
      </c>
      <c r="B20" s="107">
        <v>3000</v>
      </c>
      <c r="C20" s="107">
        <f t="shared" si="57"/>
        <v>2160</v>
      </c>
      <c r="D20" s="107">
        <f t="shared" si="58"/>
        <v>5160</v>
      </c>
      <c r="E20" s="15"/>
      <c r="F20" s="16">
        <f t="shared" si="46"/>
        <v>-619200</v>
      </c>
      <c r="G20" s="16">
        <f t="shared" ref="G20:AL20" si="73">-$D20*G75</f>
        <v>-5160</v>
      </c>
      <c r="H20" s="16">
        <f t="shared" si="73"/>
        <v>-5160</v>
      </c>
      <c r="I20" s="16">
        <f t="shared" si="73"/>
        <v>-5160</v>
      </c>
      <c r="J20" s="16">
        <f t="shared" si="73"/>
        <v>-5160</v>
      </c>
      <c r="K20" s="16">
        <f t="shared" si="73"/>
        <v>-5160</v>
      </c>
      <c r="L20" s="16">
        <f t="shared" si="73"/>
        <v>-5160</v>
      </c>
      <c r="M20" s="16">
        <f t="shared" si="73"/>
        <v>-5160</v>
      </c>
      <c r="N20" s="16">
        <f t="shared" si="73"/>
        <v>-5160</v>
      </c>
      <c r="O20" s="16">
        <f t="shared" si="73"/>
        <v>-5160</v>
      </c>
      <c r="P20" s="16">
        <f t="shared" si="73"/>
        <v>-5160</v>
      </c>
      <c r="Q20" s="16">
        <f t="shared" si="73"/>
        <v>-5160</v>
      </c>
      <c r="R20" s="16">
        <f t="shared" si="73"/>
        <v>-5160</v>
      </c>
      <c r="S20" s="16">
        <f t="shared" si="73"/>
        <v>-5160</v>
      </c>
      <c r="T20" s="16">
        <f t="shared" si="73"/>
        <v>-5160</v>
      </c>
      <c r="U20" s="16">
        <f t="shared" si="73"/>
        <v>-5160</v>
      </c>
      <c r="V20" s="16">
        <f t="shared" si="73"/>
        <v>-5160</v>
      </c>
      <c r="W20" s="16">
        <f t="shared" si="73"/>
        <v>-5160</v>
      </c>
      <c r="X20" s="16">
        <f t="shared" si="73"/>
        <v>-5160</v>
      </c>
      <c r="Y20" s="16">
        <f t="shared" si="73"/>
        <v>-5160</v>
      </c>
      <c r="Z20" s="16">
        <f t="shared" si="73"/>
        <v>-5160</v>
      </c>
      <c r="AA20" s="16">
        <f t="shared" si="73"/>
        <v>-5160</v>
      </c>
      <c r="AB20" s="16">
        <f t="shared" si="73"/>
        <v>-5160</v>
      </c>
      <c r="AC20" s="16">
        <f t="shared" si="73"/>
        <v>-5160</v>
      </c>
      <c r="AD20" s="16">
        <f t="shared" si="73"/>
        <v>-5160</v>
      </c>
      <c r="AE20" s="16">
        <f t="shared" si="73"/>
        <v>-5160</v>
      </c>
      <c r="AF20" s="16">
        <f t="shared" si="73"/>
        <v>-5160</v>
      </c>
      <c r="AG20" s="16">
        <f t="shared" si="73"/>
        <v>-5160</v>
      </c>
      <c r="AH20" s="16">
        <f t="shared" si="73"/>
        <v>-5160</v>
      </c>
      <c r="AI20" s="16">
        <f t="shared" si="73"/>
        <v>-5160</v>
      </c>
      <c r="AJ20" s="16">
        <f t="shared" si="73"/>
        <v>-5160</v>
      </c>
      <c r="AK20" s="16">
        <f t="shared" si="73"/>
        <v>-5160</v>
      </c>
      <c r="AL20" s="16">
        <f t="shared" si="73"/>
        <v>-5160</v>
      </c>
      <c r="AM20" s="16">
        <f t="shared" ref="AM20:BR20" si="74">-$D20*AM75</f>
        <v>-5160</v>
      </c>
      <c r="AN20" s="16">
        <f t="shared" si="74"/>
        <v>-5160</v>
      </c>
      <c r="AO20" s="16">
        <f t="shared" si="74"/>
        <v>-5160</v>
      </c>
      <c r="AP20" s="16">
        <f t="shared" si="74"/>
        <v>-5160</v>
      </c>
      <c r="AQ20" s="16">
        <f t="shared" si="74"/>
        <v>-5160</v>
      </c>
      <c r="AR20" s="16">
        <f t="shared" si="74"/>
        <v>-5160</v>
      </c>
      <c r="AS20" s="16">
        <f t="shared" si="74"/>
        <v>-5160</v>
      </c>
      <c r="AT20" s="16">
        <f t="shared" si="74"/>
        <v>-5160</v>
      </c>
      <c r="AU20" s="16">
        <f t="shared" si="74"/>
        <v>-5160</v>
      </c>
      <c r="AV20" s="16">
        <f t="shared" si="74"/>
        <v>-5160</v>
      </c>
      <c r="AW20" s="16">
        <f t="shared" si="74"/>
        <v>-5160</v>
      </c>
      <c r="AX20" s="16">
        <f t="shared" si="74"/>
        <v>-5160</v>
      </c>
      <c r="AY20" s="16">
        <f t="shared" si="74"/>
        <v>-5160</v>
      </c>
      <c r="AZ20" s="16">
        <f t="shared" si="74"/>
        <v>-5160</v>
      </c>
      <c r="BA20" s="16">
        <f t="shared" si="74"/>
        <v>-5160</v>
      </c>
      <c r="BB20" s="16">
        <f t="shared" si="74"/>
        <v>-5160</v>
      </c>
      <c r="BC20" s="16">
        <f t="shared" si="74"/>
        <v>-5160</v>
      </c>
      <c r="BD20" s="16">
        <f t="shared" si="74"/>
        <v>-5160</v>
      </c>
      <c r="BE20" s="16">
        <f t="shared" si="74"/>
        <v>-5160</v>
      </c>
      <c r="BF20" s="16">
        <f t="shared" si="74"/>
        <v>-5160</v>
      </c>
      <c r="BG20" s="16">
        <f t="shared" si="74"/>
        <v>-5160</v>
      </c>
      <c r="BH20" s="16">
        <f t="shared" si="74"/>
        <v>-5160</v>
      </c>
      <c r="BI20" s="16">
        <f t="shared" si="74"/>
        <v>-5160</v>
      </c>
      <c r="BJ20" s="16">
        <f t="shared" si="74"/>
        <v>-5160</v>
      </c>
      <c r="BK20" s="16">
        <f t="shared" si="74"/>
        <v>-5160</v>
      </c>
      <c r="BL20" s="16">
        <f t="shared" si="74"/>
        <v>-5160</v>
      </c>
      <c r="BM20" s="16">
        <f t="shared" si="74"/>
        <v>-5160</v>
      </c>
      <c r="BN20" s="16">
        <f t="shared" si="74"/>
        <v>-5160</v>
      </c>
      <c r="BO20" s="16">
        <f t="shared" si="74"/>
        <v>-5160</v>
      </c>
      <c r="BP20" s="16">
        <f t="shared" si="74"/>
        <v>-5160</v>
      </c>
      <c r="BQ20" s="16">
        <f t="shared" si="74"/>
        <v>-5160</v>
      </c>
      <c r="BR20" s="16">
        <f t="shared" si="74"/>
        <v>-5160</v>
      </c>
      <c r="BS20" s="16">
        <f t="shared" ref="BS20:CX20" si="75">-$D20*BS75</f>
        <v>-5160</v>
      </c>
      <c r="BT20" s="16">
        <f t="shared" si="75"/>
        <v>-5160</v>
      </c>
      <c r="BU20" s="16">
        <f t="shared" si="75"/>
        <v>-5160</v>
      </c>
      <c r="BV20" s="16">
        <f t="shared" si="75"/>
        <v>-5160</v>
      </c>
      <c r="BW20" s="16">
        <f t="shared" si="75"/>
        <v>-5160</v>
      </c>
      <c r="BX20" s="16">
        <f t="shared" si="75"/>
        <v>-5160</v>
      </c>
      <c r="BY20" s="16">
        <f t="shared" si="75"/>
        <v>-5160</v>
      </c>
      <c r="BZ20" s="16">
        <f t="shared" si="75"/>
        <v>-5160</v>
      </c>
      <c r="CA20" s="16">
        <f t="shared" si="75"/>
        <v>-5160</v>
      </c>
      <c r="CB20" s="16">
        <f t="shared" si="75"/>
        <v>-5160</v>
      </c>
      <c r="CC20" s="16">
        <f t="shared" si="75"/>
        <v>-5160</v>
      </c>
      <c r="CD20" s="16">
        <f t="shared" si="75"/>
        <v>-5160</v>
      </c>
      <c r="CE20" s="16">
        <f t="shared" si="75"/>
        <v>-5160</v>
      </c>
      <c r="CF20" s="16">
        <f t="shared" si="75"/>
        <v>-5160</v>
      </c>
      <c r="CG20" s="16">
        <f t="shared" si="75"/>
        <v>-5160</v>
      </c>
      <c r="CH20" s="16">
        <f t="shared" si="75"/>
        <v>-5160</v>
      </c>
      <c r="CI20" s="16">
        <f t="shared" si="75"/>
        <v>-5160</v>
      </c>
      <c r="CJ20" s="16">
        <f t="shared" si="75"/>
        <v>-5160</v>
      </c>
      <c r="CK20" s="16">
        <f t="shared" si="75"/>
        <v>-5160</v>
      </c>
      <c r="CL20" s="16">
        <f t="shared" si="75"/>
        <v>-5160</v>
      </c>
      <c r="CM20" s="16">
        <f t="shared" si="75"/>
        <v>-5160</v>
      </c>
      <c r="CN20" s="16">
        <f t="shared" si="75"/>
        <v>-5160</v>
      </c>
      <c r="CO20" s="16">
        <f t="shared" si="75"/>
        <v>-5160</v>
      </c>
      <c r="CP20" s="16">
        <f t="shared" si="75"/>
        <v>-5160</v>
      </c>
      <c r="CQ20" s="16">
        <f t="shared" si="75"/>
        <v>-5160</v>
      </c>
      <c r="CR20" s="16">
        <f t="shared" si="75"/>
        <v>-5160</v>
      </c>
      <c r="CS20" s="16">
        <f t="shared" si="75"/>
        <v>-5160</v>
      </c>
      <c r="CT20" s="16">
        <f t="shared" si="75"/>
        <v>-5160</v>
      </c>
      <c r="CU20" s="16">
        <f t="shared" si="75"/>
        <v>-5160</v>
      </c>
      <c r="CV20" s="16">
        <f t="shared" si="75"/>
        <v>-5160</v>
      </c>
      <c r="CW20" s="16">
        <f t="shared" si="75"/>
        <v>-5160</v>
      </c>
      <c r="CX20" s="16">
        <f t="shared" si="75"/>
        <v>-5160</v>
      </c>
      <c r="CY20" s="16">
        <f t="shared" ref="CY20:DV20" si="76">-$D20*CY75</f>
        <v>-5160</v>
      </c>
      <c r="CZ20" s="16">
        <f t="shared" si="76"/>
        <v>-5160</v>
      </c>
      <c r="DA20" s="16">
        <f t="shared" si="76"/>
        <v>-5160</v>
      </c>
      <c r="DB20" s="16">
        <f t="shared" si="76"/>
        <v>-5160</v>
      </c>
      <c r="DC20" s="16">
        <f t="shared" si="76"/>
        <v>-5160</v>
      </c>
      <c r="DD20" s="16">
        <f t="shared" si="76"/>
        <v>-5160</v>
      </c>
      <c r="DE20" s="16">
        <f t="shared" si="76"/>
        <v>-5160</v>
      </c>
      <c r="DF20" s="16">
        <f t="shared" si="76"/>
        <v>-5160</v>
      </c>
      <c r="DG20" s="16">
        <f t="shared" si="76"/>
        <v>-5160</v>
      </c>
      <c r="DH20" s="16">
        <f t="shared" si="76"/>
        <v>-5160</v>
      </c>
      <c r="DI20" s="16">
        <f t="shared" si="76"/>
        <v>-5160</v>
      </c>
      <c r="DJ20" s="16">
        <f t="shared" si="76"/>
        <v>-5160</v>
      </c>
      <c r="DK20" s="16">
        <f t="shared" si="76"/>
        <v>-5160</v>
      </c>
      <c r="DL20" s="16">
        <f t="shared" si="76"/>
        <v>-5160</v>
      </c>
      <c r="DM20" s="16">
        <f t="shared" si="76"/>
        <v>-5160</v>
      </c>
      <c r="DN20" s="16">
        <f t="shared" si="76"/>
        <v>-5160</v>
      </c>
      <c r="DO20" s="16">
        <f t="shared" si="76"/>
        <v>-5160</v>
      </c>
      <c r="DP20" s="16">
        <f t="shared" si="76"/>
        <v>-5160</v>
      </c>
      <c r="DQ20" s="16">
        <f t="shared" si="76"/>
        <v>-5160</v>
      </c>
      <c r="DR20" s="16">
        <f t="shared" si="76"/>
        <v>-5160</v>
      </c>
      <c r="DS20" s="16">
        <f t="shared" si="76"/>
        <v>-5160</v>
      </c>
      <c r="DT20" s="16">
        <f t="shared" si="76"/>
        <v>-5160</v>
      </c>
      <c r="DU20" s="16">
        <f t="shared" si="76"/>
        <v>-5160</v>
      </c>
      <c r="DV20" s="16">
        <f t="shared" si="76"/>
        <v>-5160</v>
      </c>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H20" s="16">
        <f t="shared" si="55"/>
        <v>0</v>
      </c>
      <c r="FI20" s="16">
        <f t="shared" si="56"/>
        <v>-61920</v>
      </c>
      <c r="FJ20" s="16">
        <f t="shared" si="56"/>
        <v>-61920</v>
      </c>
      <c r="FK20" s="16">
        <f t="shared" si="56"/>
        <v>-61920</v>
      </c>
      <c r="FL20" s="16">
        <f t="shared" si="56"/>
        <v>-61920</v>
      </c>
      <c r="FM20" s="16">
        <f t="shared" si="56"/>
        <v>-61920</v>
      </c>
      <c r="FN20" s="16">
        <f t="shared" si="56"/>
        <v>-61920</v>
      </c>
      <c r="FO20" s="16">
        <f t="shared" si="56"/>
        <v>-61920</v>
      </c>
      <c r="FP20" s="16">
        <f t="shared" si="56"/>
        <v>-61920</v>
      </c>
      <c r="FQ20" s="16">
        <f t="shared" si="56"/>
        <v>-61920</v>
      </c>
      <c r="FR20" s="16">
        <f t="shared" si="56"/>
        <v>-61920</v>
      </c>
      <c r="FS20" s="16">
        <f t="shared" si="56"/>
        <v>0</v>
      </c>
      <c r="FT20" s="16">
        <f t="shared" si="56"/>
        <v>0</v>
      </c>
      <c r="FU20" s="16">
        <f t="shared" si="56"/>
        <v>0</v>
      </c>
      <c r="FV20" s="16">
        <f t="shared" si="56"/>
        <v>0</v>
      </c>
      <c r="FW20" s="16">
        <f t="shared" si="56"/>
        <v>0</v>
      </c>
      <c r="FX20" s="16">
        <f t="shared" si="56"/>
        <v>0</v>
      </c>
      <c r="FY20" s="16">
        <f t="shared" si="56"/>
        <v>0</v>
      </c>
      <c r="FZ20" s="16">
        <f t="shared" si="56"/>
        <v>0</v>
      </c>
      <c r="GA20" s="16">
        <f t="shared" si="56"/>
        <v>0</v>
      </c>
      <c r="GB20" s="16">
        <f t="shared" si="56"/>
        <v>0</v>
      </c>
      <c r="GC20" s="16">
        <f t="shared" si="56"/>
        <v>0</v>
      </c>
      <c r="GD20" s="16">
        <f t="shared" si="56"/>
        <v>0</v>
      </c>
    </row>
    <row r="21" spans="1:186" ht="20.100000000000001" customHeight="1" outlineLevel="1" x14ac:dyDescent="0.25">
      <c r="A21" s="15" t="s">
        <v>107</v>
      </c>
      <c r="B21" s="107">
        <v>3000</v>
      </c>
      <c r="C21" s="107">
        <f t="shared" si="57"/>
        <v>2160</v>
      </c>
      <c r="D21" s="107">
        <f t="shared" si="58"/>
        <v>5160</v>
      </c>
      <c r="E21" s="15"/>
      <c r="F21" s="16">
        <f t="shared" ref="F21" si="77">SUM(G21:DV21)</f>
        <v>-619200</v>
      </c>
      <c r="G21" s="16">
        <f t="shared" ref="G21:AL21" si="78">-$D21*G76</f>
        <v>-5160</v>
      </c>
      <c r="H21" s="16">
        <f t="shared" si="78"/>
        <v>-5160</v>
      </c>
      <c r="I21" s="16">
        <f t="shared" si="78"/>
        <v>-5160</v>
      </c>
      <c r="J21" s="16">
        <f t="shared" si="78"/>
        <v>-5160</v>
      </c>
      <c r="K21" s="16">
        <f t="shared" si="78"/>
        <v>-5160</v>
      </c>
      <c r="L21" s="16">
        <f t="shared" si="78"/>
        <v>-5160</v>
      </c>
      <c r="M21" s="16">
        <f t="shared" si="78"/>
        <v>-5160</v>
      </c>
      <c r="N21" s="16">
        <f t="shared" si="78"/>
        <v>-5160</v>
      </c>
      <c r="O21" s="16">
        <f t="shared" si="78"/>
        <v>-5160</v>
      </c>
      <c r="P21" s="16">
        <f t="shared" si="78"/>
        <v>-5160</v>
      </c>
      <c r="Q21" s="16">
        <f t="shared" si="78"/>
        <v>-5160</v>
      </c>
      <c r="R21" s="16">
        <f t="shared" si="78"/>
        <v>-5160</v>
      </c>
      <c r="S21" s="16">
        <f t="shared" si="78"/>
        <v>-5160</v>
      </c>
      <c r="T21" s="16">
        <f t="shared" si="78"/>
        <v>-5160</v>
      </c>
      <c r="U21" s="16">
        <f t="shared" si="78"/>
        <v>-5160</v>
      </c>
      <c r="V21" s="16">
        <f t="shared" si="78"/>
        <v>-5160</v>
      </c>
      <c r="W21" s="16">
        <f t="shared" si="78"/>
        <v>-5160</v>
      </c>
      <c r="X21" s="16">
        <f t="shared" si="78"/>
        <v>-5160</v>
      </c>
      <c r="Y21" s="16">
        <f t="shared" si="78"/>
        <v>-5160</v>
      </c>
      <c r="Z21" s="16">
        <f t="shared" si="78"/>
        <v>-5160</v>
      </c>
      <c r="AA21" s="16">
        <f t="shared" si="78"/>
        <v>-5160</v>
      </c>
      <c r="AB21" s="16">
        <f t="shared" si="78"/>
        <v>-5160</v>
      </c>
      <c r="AC21" s="16">
        <f t="shared" si="78"/>
        <v>-5160</v>
      </c>
      <c r="AD21" s="16">
        <f t="shared" si="78"/>
        <v>-5160</v>
      </c>
      <c r="AE21" s="16">
        <f t="shared" si="78"/>
        <v>-5160</v>
      </c>
      <c r="AF21" s="16">
        <f t="shared" si="78"/>
        <v>-5160</v>
      </c>
      <c r="AG21" s="16">
        <f t="shared" si="78"/>
        <v>-5160</v>
      </c>
      <c r="AH21" s="16">
        <f t="shared" si="78"/>
        <v>-5160</v>
      </c>
      <c r="AI21" s="16">
        <f t="shared" si="78"/>
        <v>-5160</v>
      </c>
      <c r="AJ21" s="16">
        <f t="shared" si="78"/>
        <v>-5160</v>
      </c>
      <c r="AK21" s="16">
        <f t="shared" si="78"/>
        <v>-5160</v>
      </c>
      <c r="AL21" s="16">
        <f t="shared" si="78"/>
        <v>-5160</v>
      </c>
      <c r="AM21" s="16">
        <f t="shared" ref="AM21:BR21" si="79">-$D21*AM76</f>
        <v>-5160</v>
      </c>
      <c r="AN21" s="16">
        <f t="shared" si="79"/>
        <v>-5160</v>
      </c>
      <c r="AO21" s="16">
        <f t="shared" si="79"/>
        <v>-5160</v>
      </c>
      <c r="AP21" s="16">
        <f t="shared" si="79"/>
        <v>-5160</v>
      </c>
      <c r="AQ21" s="16">
        <f t="shared" si="79"/>
        <v>-5160</v>
      </c>
      <c r="AR21" s="16">
        <f t="shared" si="79"/>
        <v>-5160</v>
      </c>
      <c r="AS21" s="16">
        <f t="shared" si="79"/>
        <v>-5160</v>
      </c>
      <c r="AT21" s="16">
        <f t="shared" si="79"/>
        <v>-5160</v>
      </c>
      <c r="AU21" s="16">
        <f t="shared" si="79"/>
        <v>-5160</v>
      </c>
      <c r="AV21" s="16">
        <f t="shared" si="79"/>
        <v>-5160</v>
      </c>
      <c r="AW21" s="16">
        <f t="shared" si="79"/>
        <v>-5160</v>
      </c>
      <c r="AX21" s="16">
        <f t="shared" si="79"/>
        <v>-5160</v>
      </c>
      <c r="AY21" s="16">
        <f t="shared" si="79"/>
        <v>-5160</v>
      </c>
      <c r="AZ21" s="16">
        <f t="shared" si="79"/>
        <v>-5160</v>
      </c>
      <c r="BA21" s="16">
        <f t="shared" si="79"/>
        <v>-5160</v>
      </c>
      <c r="BB21" s="16">
        <f t="shared" si="79"/>
        <v>-5160</v>
      </c>
      <c r="BC21" s="16">
        <f t="shared" si="79"/>
        <v>-5160</v>
      </c>
      <c r="BD21" s="16">
        <f t="shared" si="79"/>
        <v>-5160</v>
      </c>
      <c r="BE21" s="16">
        <f t="shared" si="79"/>
        <v>-5160</v>
      </c>
      <c r="BF21" s="16">
        <f t="shared" si="79"/>
        <v>-5160</v>
      </c>
      <c r="BG21" s="16">
        <f t="shared" si="79"/>
        <v>-5160</v>
      </c>
      <c r="BH21" s="16">
        <f t="shared" si="79"/>
        <v>-5160</v>
      </c>
      <c r="BI21" s="16">
        <f t="shared" si="79"/>
        <v>-5160</v>
      </c>
      <c r="BJ21" s="16">
        <f t="shared" si="79"/>
        <v>-5160</v>
      </c>
      <c r="BK21" s="16">
        <f t="shared" si="79"/>
        <v>-5160</v>
      </c>
      <c r="BL21" s="16">
        <f t="shared" si="79"/>
        <v>-5160</v>
      </c>
      <c r="BM21" s="16">
        <f t="shared" si="79"/>
        <v>-5160</v>
      </c>
      <c r="BN21" s="16">
        <f t="shared" si="79"/>
        <v>-5160</v>
      </c>
      <c r="BO21" s="16">
        <f t="shared" si="79"/>
        <v>-5160</v>
      </c>
      <c r="BP21" s="16">
        <f t="shared" si="79"/>
        <v>-5160</v>
      </c>
      <c r="BQ21" s="16">
        <f t="shared" si="79"/>
        <v>-5160</v>
      </c>
      <c r="BR21" s="16">
        <f t="shared" si="79"/>
        <v>-5160</v>
      </c>
      <c r="BS21" s="16">
        <f t="shared" ref="BS21:CX21" si="80">-$D21*BS76</f>
        <v>-5160</v>
      </c>
      <c r="BT21" s="16">
        <f t="shared" si="80"/>
        <v>-5160</v>
      </c>
      <c r="BU21" s="16">
        <f t="shared" si="80"/>
        <v>-5160</v>
      </c>
      <c r="BV21" s="16">
        <f t="shared" si="80"/>
        <v>-5160</v>
      </c>
      <c r="BW21" s="16">
        <f t="shared" si="80"/>
        <v>-5160</v>
      </c>
      <c r="BX21" s="16">
        <f t="shared" si="80"/>
        <v>-5160</v>
      </c>
      <c r="BY21" s="16">
        <f t="shared" si="80"/>
        <v>-5160</v>
      </c>
      <c r="BZ21" s="16">
        <f t="shared" si="80"/>
        <v>-5160</v>
      </c>
      <c r="CA21" s="16">
        <f t="shared" si="80"/>
        <v>-5160</v>
      </c>
      <c r="CB21" s="16">
        <f t="shared" si="80"/>
        <v>-5160</v>
      </c>
      <c r="CC21" s="16">
        <f t="shared" si="80"/>
        <v>-5160</v>
      </c>
      <c r="CD21" s="16">
        <f t="shared" si="80"/>
        <v>-5160</v>
      </c>
      <c r="CE21" s="16">
        <f t="shared" si="80"/>
        <v>-5160</v>
      </c>
      <c r="CF21" s="16">
        <f t="shared" si="80"/>
        <v>-5160</v>
      </c>
      <c r="CG21" s="16">
        <f t="shared" si="80"/>
        <v>-5160</v>
      </c>
      <c r="CH21" s="16">
        <f t="shared" si="80"/>
        <v>-5160</v>
      </c>
      <c r="CI21" s="16">
        <f t="shared" si="80"/>
        <v>-5160</v>
      </c>
      <c r="CJ21" s="16">
        <f t="shared" si="80"/>
        <v>-5160</v>
      </c>
      <c r="CK21" s="16">
        <f t="shared" si="80"/>
        <v>-5160</v>
      </c>
      <c r="CL21" s="16">
        <f t="shared" si="80"/>
        <v>-5160</v>
      </c>
      <c r="CM21" s="16">
        <f t="shared" si="80"/>
        <v>-5160</v>
      </c>
      <c r="CN21" s="16">
        <f t="shared" si="80"/>
        <v>-5160</v>
      </c>
      <c r="CO21" s="16">
        <f t="shared" si="80"/>
        <v>-5160</v>
      </c>
      <c r="CP21" s="16">
        <f t="shared" si="80"/>
        <v>-5160</v>
      </c>
      <c r="CQ21" s="16">
        <f t="shared" si="80"/>
        <v>-5160</v>
      </c>
      <c r="CR21" s="16">
        <f t="shared" si="80"/>
        <v>-5160</v>
      </c>
      <c r="CS21" s="16">
        <f t="shared" si="80"/>
        <v>-5160</v>
      </c>
      <c r="CT21" s="16">
        <f t="shared" si="80"/>
        <v>-5160</v>
      </c>
      <c r="CU21" s="16">
        <f t="shared" si="80"/>
        <v>-5160</v>
      </c>
      <c r="CV21" s="16">
        <f t="shared" si="80"/>
        <v>-5160</v>
      </c>
      <c r="CW21" s="16">
        <f t="shared" si="80"/>
        <v>-5160</v>
      </c>
      <c r="CX21" s="16">
        <f t="shared" si="80"/>
        <v>-5160</v>
      </c>
      <c r="CY21" s="16">
        <f t="shared" ref="CY21:DV21" si="81">-$D21*CY76</f>
        <v>-5160</v>
      </c>
      <c r="CZ21" s="16">
        <f t="shared" si="81"/>
        <v>-5160</v>
      </c>
      <c r="DA21" s="16">
        <f t="shared" si="81"/>
        <v>-5160</v>
      </c>
      <c r="DB21" s="16">
        <f t="shared" si="81"/>
        <v>-5160</v>
      </c>
      <c r="DC21" s="16">
        <f t="shared" si="81"/>
        <v>-5160</v>
      </c>
      <c r="DD21" s="16">
        <f t="shared" si="81"/>
        <v>-5160</v>
      </c>
      <c r="DE21" s="16">
        <f t="shared" si="81"/>
        <v>-5160</v>
      </c>
      <c r="DF21" s="16">
        <f t="shared" si="81"/>
        <v>-5160</v>
      </c>
      <c r="DG21" s="16">
        <f t="shared" si="81"/>
        <v>-5160</v>
      </c>
      <c r="DH21" s="16">
        <f t="shared" si="81"/>
        <v>-5160</v>
      </c>
      <c r="DI21" s="16">
        <f t="shared" si="81"/>
        <v>-5160</v>
      </c>
      <c r="DJ21" s="16">
        <f t="shared" si="81"/>
        <v>-5160</v>
      </c>
      <c r="DK21" s="16">
        <f t="shared" si="81"/>
        <v>-5160</v>
      </c>
      <c r="DL21" s="16">
        <f t="shared" si="81"/>
        <v>-5160</v>
      </c>
      <c r="DM21" s="16">
        <f t="shared" si="81"/>
        <v>-5160</v>
      </c>
      <c r="DN21" s="16">
        <f t="shared" si="81"/>
        <v>-5160</v>
      </c>
      <c r="DO21" s="16">
        <f t="shared" si="81"/>
        <v>-5160</v>
      </c>
      <c r="DP21" s="16">
        <f t="shared" si="81"/>
        <v>-5160</v>
      </c>
      <c r="DQ21" s="16">
        <f t="shared" si="81"/>
        <v>-5160</v>
      </c>
      <c r="DR21" s="16">
        <f t="shared" si="81"/>
        <v>-5160</v>
      </c>
      <c r="DS21" s="16">
        <f t="shared" si="81"/>
        <v>-5160</v>
      </c>
      <c r="DT21" s="16">
        <f t="shared" si="81"/>
        <v>-5160</v>
      </c>
      <c r="DU21" s="16">
        <f t="shared" si="81"/>
        <v>-5160</v>
      </c>
      <c r="DV21" s="16">
        <f t="shared" si="81"/>
        <v>-5160</v>
      </c>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H21" s="16">
        <f t="shared" si="55"/>
        <v>0</v>
      </c>
      <c r="FI21" s="16">
        <f t="shared" si="56"/>
        <v>-61920</v>
      </c>
      <c r="FJ21" s="16">
        <f t="shared" si="56"/>
        <v>-61920</v>
      </c>
      <c r="FK21" s="16">
        <f t="shared" si="56"/>
        <v>-61920</v>
      </c>
      <c r="FL21" s="16">
        <f t="shared" si="56"/>
        <v>-61920</v>
      </c>
      <c r="FM21" s="16">
        <f t="shared" si="56"/>
        <v>-61920</v>
      </c>
      <c r="FN21" s="16">
        <f t="shared" si="56"/>
        <v>-61920</v>
      </c>
      <c r="FO21" s="16">
        <f t="shared" si="56"/>
        <v>-61920</v>
      </c>
      <c r="FP21" s="16">
        <f t="shared" si="56"/>
        <v>-61920</v>
      </c>
      <c r="FQ21" s="16">
        <f t="shared" si="56"/>
        <v>-61920</v>
      </c>
      <c r="FR21" s="16">
        <f t="shared" si="56"/>
        <v>-61920</v>
      </c>
      <c r="FS21" s="16">
        <f t="shared" si="56"/>
        <v>0</v>
      </c>
      <c r="FT21" s="16">
        <f t="shared" si="56"/>
        <v>0</v>
      </c>
      <c r="FU21" s="16">
        <f t="shared" si="56"/>
        <v>0</v>
      </c>
      <c r="FV21" s="16">
        <f t="shared" si="56"/>
        <v>0</v>
      </c>
      <c r="FW21" s="16">
        <f t="shared" si="56"/>
        <v>0</v>
      </c>
      <c r="FX21" s="16">
        <f t="shared" si="56"/>
        <v>0</v>
      </c>
      <c r="FY21" s="16">
        <f t="shared" si="56"/>
        <v>0</v>
      </c>
      <c r="FZ21" s="16">
        <f t="shared" si="56"/>
        <v>0</v>
      </c>
      <c r="GA21" s="16">
        <f t="shared" si="56"/>
        <v>0</v>
      </c>
      <c r="GB21" s="16">
        <f t="shared" si="56"/>
        <v>0</v>
      </c>
      <c r="GC21" s="16">
        <f t="shared" si="56"/>
        <v>0</v>
      </c>
      <c r="GD21" s="16">
        <f t="shared" si="56"/>
        <v>0</v>
      </c>
    </row>
    <row r="22" spans="1:186" ht="20.100000000000001" customHeight="1" outlineLevel="1" x14ac:dyDescent="0.25">
      <c r="A22" s="15" t="s">
        <v>111</v>
      </c>
      <c r="B22" s="107">
        <v>3000</v>
      </c>
      <c r="C22" s="107">
        <f t="shared" si="57"/>
        <v>2160</v>
      </c>
      <c r="D22" s="107">
        <f t="shared" si="58"/>
        <v>5160</v>
      </c>
      <c r="E22" s="15"/>
      <c r="F22" s="16">
        <f t="shared" si="46"/>
        <v>-619200</v>
      </c>
      <c r="G22" s="16">
        <f t="shared" ref="G22:AL22" si="82">-$D22*G77</f>
        <v>-5160</v>
      </c>
      <c r="H22" s="16">
        <f t="shared" si="82"/>
        <v>-5160</v>
      </c>
      <c r="I22" s="16">
        <f t="shared" si="82"/>
        <v>-5160</v>
      </c>
      <c r="J22" s="16">
        <f t="shared" si="82"/>
        <v>-5160</v>
      </c>
      <c r="K22" s="16">
        <f t="shared" si="82"/>
        <v>-5160</v>
      </c>
      <c r="L22" s="16">
        <f t="shared" si="82"/>
        <v>-5160</v>
      </c>
      <c r="M22" s="16">
        <f t="shared" si="82"/>
        <v>-5160</v>
      </c>
      <c r="N22" s="16">
        <f t="shared" si="82"/>
        <v>-5160</v>
      </c>
      <c r="O22" s="16">
        <f t="shared" si="82"/>
        <v>-5160</v>
      </c>
      <c r="P22" s="16">
        <f t="shared" si="82"/>
        <v>-5160</v>
      </c>
      <c r="Q22" s="16">
        <f t="shared" si="82"/>
        <v>-5160</v>
      </c>
      <c r="R22" s="16">
        <f t="shared" si="82"/>
        <v>-5160</v>
      </c>
      <c r="S22" s="16">
        <f t="shared" si="82"/>
        <v>-5160</v>
      </c>
      <c r="T22" s="16">
        <f t="shared" si="82"/>
        <v>-5160</v>
      </c>
      <c r="U22" s="16">
        <f t="shared" si="82"/>
        <v>-5160</v>
      </c>
      <c r="V22" s="16">
        <f t="shared" si="82"/>
        <v>-5160</v>
      </c>
      <c r="W22" s="16">
        <f t="shared" si="82"/>
        <v>-5160</v>
      </c>
      <c r="X22" s="16">
        <f t="shared" si="82"/>
        <v>-5160</v>
      </c>
      <c r="Y22" s="16">
        <f t="shared" si="82"/>
        <v>-5160</v>
      </c>
      <c r="Z22" s="16">
        <f t="shared" si="82"/>
        <v>-5160</v>
      </c>
      <c r="AA22" s="16">
        <f t="shared" si="82"/>
        <v>-5160</v>
      </c>
      <c r="AB22" s="16">
        <f t="shared" si="82"/>
        <v>-5160</v>
      </c>
      <c r="AC22" s="16">
        <f t="shared" si="82"/>
        <v>-5160</v>
      </c>
      <c r="AD22" s="16">
        <f t="shared" si="82"/>
        <v>-5160</v>
      </c>
      <c r="AE22" s="16">
        <f t="shared" si="82"/>
        <v>-5160</v>
      </c>
      <c r="AF22" s="16">
        <f t="shared" si="82"/>
        <v>-5160</v>
      </c>
      <c r="AG22" s="16">
        <f t="shared" si="82"/>
        <v>-5160</v>
      </c>
      <c r="AH22" s="16">
        <f t="shared" si="82"/>
        <v>-5160</v>
      </c>
      <c r="AI22" s="16">
        <f t="shared" si="82"/>
        <v>-5160</v>
      </c>
      <c r="AJ22" s="16">
        <f t="shared" si="82"/>
        <v>-5160</v>
      </c>
      <c r="AK22" s="16">
        <f t="shared" si="82"/>
        <v>-5160</v>
      </c>
      <c r="AL22" s="16">
        <f t="shared" si="82"/>
        <v>-5160</v>
      </c>
      <c r="AM22" s="16">
        <f t="shared" ref="AM22:BR22" si="83">-$D22*AM77</f>
        <v>-5160</v>
      </c>
      <c r="AN22" s="16">
        <f t="shared" si="83"/>
        <v>-5160</v>
      </c>
      <c r="AO22" s="16">
        <f t="shared" si="83"/>
        <v>-5160</v>
      </c>
      <c r="AP22" s="16">
        <f t="shared" si="83"/>
        <v>-5160</v>
      </c>
      <c r="AQ22" s="16">
        <f t="shared" si="83"/>
        <v>-5160</v>
      </c>
      <c r="AR22" s="16">
        <f t="shared" si="83"/>
        <v>-5160</v>
      </c>
      <c r="AS22" s="16">
        <f t="shared" si="83"/>
        <v>-5160</v>
      </c>
      <c r="AT22" s="16">
        <f t="shared" si="83"/>
        <v>-5160</v>
      </c>
      <c r="AU22" s="16">
        <f t="shared" si="83"/>
        <v>-5160</v>
      </c>
      <c r="AV22" s="16">
        <f t="shared" si="83"/>
        <v>-5160</v>
      </c>
      <c r="AW22" s="16">
        <f t="shared" si="83"/>
        <v>-5160</v>
      </c>
      <c r="AX22" s="16">
        <f t="shared" si="83"/>
        <v>-5160</v>
      </c>
      <c r="AY22" s="16">
        <f t="shared" si="83"/>
        <v>-5160</v>
      </c>
      <c r="AZ22" s="16">
        <f t="shared" si="83"/>
        <v>-5160</v>
      </c>
      <c r="BA22" s="16">
        <f t="shared" si="83"/>
        <v>-5160</v>
      </c>
      <c r="BB22" s="16">
        <f t="shared" si="83"/>
        <v>-5160</v>
      </c>
      <c r="BC22" s="16">
        <f t="shared" si="83"/>
        <v>-5160</v>
      </c>
      <c r="BD22" s="16">
        <f t="shared" si="83"/>
        <v>-5160</v>
      </c>
      <c r="BE22" s="16">
        <f t="shared" si="83"/>
        <v>-5160</v>
      </c>
      <c r="BF22" s="16">
        <f t="shared" si="83"/>
        <v>-5160</v>
      </c>
      <c r="BG22" s="16">
        <f t="shared" si="83"/>
        <v>-5160</v>
      </c>
      <c r="BH22" s="16">
        <f t="shared" si="83"/>
        <v>-5160</v>
      </c>
      <c r="BI22" s="16">
        <f t="shared" si="83"/>
        <v>-5160</v>
      </c>
      <c r="BJ22" s="16">
        <f t="shared" si="83"/>
        <v>-5160</v>
      </c>
      <c r="BK22" s="16">
        <f t="shared" si="83"/>
        <v>-5160</v>
      </c>
      <c r="BL22" s="16">
        <f t="shared" si="83"/>
        <v>-5160</v>
      </c>
      <c r="BM22" s="16">
        <f t="shared" si="83"/>
        <v>-5160</v>
      </c>
      <c r="BN22" s="16">
        <f t="shared" si="83"/>
        <v>-5160</v>
      </c>
      <c r="BO22" s="16">
        <f t="shared" si="83"/>
        <v>-5160</v>
      </c>
      <c r="BP22" s="16">
        <f t="shared" si="83"/>
        <v>-5160</v>
      </c>
      <c r="BQ22" s="16">
        <f t="shared" si="83"/>
        <v>-5160</v>
      </c>
      <c r="BR22" s="16">
        <f t="shared" si="83"/>
        <v>-5160</v>
      </c>
      <c r="BS22" s="16">
        <f t="shared" ref="BS22:CX22" si="84">-$D22*BS77</f>
        <v>-5160</v>
      </c>
      <c r="BT22" s="16">
        <f t="shared" si="84"/>
        <v>-5160</v>
      </c>
      <c r="BU22" s="16">
        <f t="shared" si="84"/>
        <v>-5160</v>
      </c>
      <c r="BV22" s="16">
        <f t="shared" si="84"/>
        <v>-5160</v>
      </c>
      <c r="BW22" s="16">
        <f t="shared" si="84"/>
        <v>-5160</v>
      </c>
      <c r="BX22" s="16">
        <f t="shared" si="84"/>
        <v>-5160</v>
      </c>
      <c r="BY22" s="16">
        <f t="shared" si="84"/>
        <v>-5160</v>
      </c>
      <c r="BZ22" s="16">
        <f t="shared" si="84"/>
        <v>-5160</v>
      </c>
      <c r="CA22" s="16">
        <f t="shared" si="84"/>
        <v>-5160</v>
      </c>
      <c r="CB22" s="16">
        <f t="shared" si="84"/>
        <v>-5160</v>
      </c>
      <c r="CC22" s="16">
        <f t="shared" si="84"/>
        <v>-5160</v>
      </c>
      <c r="CD22" s="16">
        <f t="shared" si="84"/>
        <v>-5160</v>
      </c>
      <c r="CE22" s="16">
        <f t="shared" si="84"/>
        <v>-5160</v>
      </c>
      <c r="CF22" s="16">
        <f t="shared" si="84"/>
        <v>-5160</v>
      </c>
      <c r="CG22" s="16">
        <f t="shared" si="84"/>
        <v>-5160</v>
      </c>
      <c r="CH22" s="16">
        <f t="shared" si="84"/>
        <v>-5160</v>
      </c>
      <c r="CI22" s="16">
        <f t="shared" si="84"/>
        <v>-5160</v>
      </c>
      <c r="CJ22" s="16">
        <f t="shared" si="84"/>
        <v>-5160</v>
      </c>
      <c r="CK22" s="16">
        <f t="shared" si="84"/>
        <v>-5160</v>
      </c>
      <c r="CL22" s="16">
        <f t="shared" si="84"/>
        <v>-5160</v>
      </c>
      <c r="CM22" s="16">
        <f t="shared" si="84"/>
        <v>-5160</v>
      </c>
      <c r="CN22" s="16">
        <f t="shared" si="84"/>
        <v>-5160</v>
      </c>
      <c r="CO22" s="16">
        <f t="shared" si="84"/>
        <v>-5160</v>
      </c>
      <c r="CP22" s="16">
        <f t="shared" si="84"/>
        <v>-5160</v>
      </c>
      <c r="CQ22" s="16">
        <f t="shared" si="84"/>
        <v>-5160</v>
      </c>
      <c r="CR22" s="16">
        <f t="shared" si="84"/>
        <v>-5160</v>
      </c>
      <c r="CS22" s="16">
        <f t="shared" si="84"/>
        <v>-5160</v>
      </c>
      <c r="CT22" s="16">
        <f t="shared" si="84"/>
        <v>-5160</v>
      </c>
      <c r="CU22" s="16">
        <f t="shared" si="84"/>
        <v>-5160</v>
      </c>
      <c r="CV22" s="16">
        <f t="shared" si="84"/>
        <v>-5160</v>
      </c>
      <c r="CW22" s="16">
        <f t="shared" si="84"/>
        <v>-5160</v>
      </c>
      <c r="CX22" s="16">
        <f t="shared" si="84"/>
        <v>-5160</v>
      </c>
      <c r="CY22" s="16">
        <f t="shared" ref="CY22:DV22" si="85">-$D22*CY77</f>
        <v>-5160</v>
      </c>
      <c r="CZ22" s="16">
        <f t="shared" si="85"/>
        <v>-5160</v>
      </c>
      <c r="DA22" s="16">
        <f t="shared" si="85"/>
        <v>-5160</v>
      </c>
      <c r="DB22" s="16">
        <f t="shared" si="85"/>
        <v>-5160</v>
      </c>
      <c r="DC22" s="16">
        <f t="shared" si="85"/>
        <v>-5160</v>
      </c>
      <c r="DD22" s="16">
        <f t="shared" si="85"/>
        <v>-5160</v>
      </c>
      <c r="DE22" s="16">
        <f t="shared" si="85"/>
        <v>-5160</v>
      </c>
      <c r="DF22" s="16">
        <f t="shared" si="85"/>
        <v>-5160</v>
      </c>
      <c r="DG22" s="16">
        <f t="shared" si="85"/>
        <v>-5160</v>
      </c>
      <c r="DH22" s="16">
        <f t="shared" si="85"/>
        <v>-5160</v>
      </c>
      <c r="DI22" s="16">
        <f t="shared" si="85"/>
        <v>-5160</v>
      </c>
      <c r="DJ22" s="16">
        <f t="shared" si="85"/>
        <v>-5160</v>
      </c>
      <c r="DK22" s="16">
        <f t="shared" si="85"/>
        <v>-5160</v>
      </c>
      <c r="DL22" s="16">
        <f t="shared" si="85"/>
        <v>-5160</v>
      </c>
      <c r="DM22" s="16">
        <f t="shared" si="85"/>
        <v>-5160</v>
      </c>
      <c r="DN22" s="16">
        <f t="shared" si="85"/>
        <v>-5160</v>
      </c>
      <c r="DO22" s="16">
        <f t="shared" si="85"/>
        <v>-5160</v>
      </c>
      <c r="DP22" s="16">
        <f t="shared" si="85"/>
        <v>-5160</v>
      </c>
      <c r="DQ22" s="16">
        <f t="shared" si="85"/>
        <v>-5160</v>
      </c>
      <c r="DR22" s="16">
        <f t="shared" si="85"/>
        <v>-5160</v>
      </c>
      <c r="DS22" s="16">
        <f t="shared" si="85"/>
        <v>-5160</v>
      </c>
      <c r="DT22" s="16">
        <f t="shared" si="85"/>
        <v>-5160</v>
      </c>
      <c r="DU22" s="16">
        <f t="shared" si="85"/>
        <v>-5160</v>
      </c>
      <c r="DV22" s="16">
        <f t="shared" si="85"/>
        <v>-5160</v>
      </c>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H22" s="16">
        <f t="shared" si="55"/>
        <v>0</v>
      </c>
      <c r="FI22" s="16">
        <f t="shared" si="56"/>
        <v>-61920</v>
      </c>
      <c r="FJ22" s="16">
        <f t="shared" si="56"/>
        <v>-61920</v>
      </c>
      <c r="FK22" s="16">
        <f t="shared" si="56"/>
        <v>-61920</v>
      </c>
      <c r="FL22" s="16">
        <f t="shared" si="56"/>
        <v>-61920</v>
      </c>
      <c r="FM22" s="16">
        <f t="shared" si="56"/>
        <v>-61920</v>
      </c>
      <c r="FN22" s="16">
        <f t="shared" si="56"/>
        <v>-61920</v>
      </c>
      <c r="FO22" s="16">
        <f t="shared" si="56"/>
        <v>-61920</v>
      </c>
      <c r="FP22" s="16">
        <f t="shared" si="56"/>
        <v>-61920</v>
      </c>
      <c r="FQ22" s="16">
        <f t="shared" si="56"/>
        <v>-61920</v>
      </c>
      <c r="FR22" s="16">
        <f t="shared" si="56"/>
        <v>-61920</v>
      </c>
      <c r="FS22" s="16">
        <f t="shared" si="56"/>
        <v>0</v>
      </c>
      <c r="FT22" s="16">
        <f t="shared" si="56"/>
        <v>0</v>
      </c>
      <c r="FU22" s="16">
        <f t="shared" si="56"/>
        <v>0</v>
      </c>
      <c r="FV22" s="16">
        <f t="shared" si="56"/>
        <v>0</v>
      </c>
      <c r="FW22" s="16">
        <f t="shared" si="56"/>
        <v>0</v>
      </c>
      <c r="FX22" s="16">
        <f t="shared" si="56"/>
        <v>0</v>
      </c>
      <c r="FY22" s="16">
        <f t="shared" si="56"/>
        <v>0</v>
      </c>
      <c r="FZ22" s="16">
        <f t="shared" si="56"/>
        <v>0</v>
      </c>
      <c r="GA22" s="16">
        <f t="shared" si="56"/>
        <v>0</v>
      </c>
      <c r="GB22" s="16">
        <f t="shared" si="56"/>
        <v>0</v>
      </c>
      <c r="GC22" s="16">
        <f t="shared" si="56"/>
        <v>0</v>
      </c>
      <c r="GD22" s="16">
        <f t="shared" si="56"/>
        <v>0</v>
      </c>
    </row>
    <row r="23" spans="1:186" ht="20.25" customHeight="1" outlineLevel="1" x14ac:dyDescent="0.25">
      <c r="A23" s="15"/>
      <c r="C23" s="107"/>
      <c r="D23" s="107"/>
      <c r="E23" s="15"/>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row>
    <row r="24" spans="1:186" ht="35.1" customHeight="1" x14ac:dyDescent="0.25">
      <c r="A24" s="13" t="s">
        <v>70</v>
      </c>
      <c r="B24" s="108" t="s">
        <v>128</v>
      </c>
      <c r="C24" s="109" t="s">
        <v>129</v>
      </c>
      <c r="D24" s="109" t="s">
        <v>130</v>
      </c>
      <c r="E24" s="13"/>
      <c r="F24" s="14">
        <f t="shared" ref="F24:F28" si="86">SUM(G24:DV24)</f>
        <v>-11640960</v>
      </c>
      <c r="G24" s="14">
        <f t="shared" ref="G24:AL24" si="87">SUM(G25:G28)</f>
        <v>-97008</v>
      </c>
      <c r="H24" s="14">
        <f t="shared" si="87"/>
        <v>-97008</v>
      </c>
      <c r="I24" s="14">
        <f t="shared" si="87"/>
        <v>-97008</v>
      </c>
      <c r="J24" s="14">
        <f t="shared" si="87"/>
        <v>-97008</v>
      </c>
      <c r="K24" s="14">
        <f t="shared" si="87"/>
        <v>-97008</v>
      </c>
      <c r="L24" s="14">
        <f t="shared" si="87"/>
        <v>-97008</v>
      </c>
      <c r="M24" s="14">
        <f t="shared" si="87"/>
        <v>-97008</v>
      </c>
      <c r="N24" s="14">
        <f t="shared" si="87"/>
        <v>-97008</v>
      </c>
      <c r="O24" s="14">
        <f t="shared" si="87"/>
        <v>-97008</v>
      </c>
      <c r="P24" s="14">
        <f t="shared" si="87"/>
        <v>-97008</v>
      </c>
      <c r="Q24" s="14">
        <f t="shared" si="87"/>
        <v>-97008</v>
      </c>
      <c r="R24" s="14">
        <f t="shared" si="87"/>
        <v>-97008</v>
      </c>
      <c r="S24" s="14">
        <f t="shared" si="87"/>
        <v>-97008</v>
      </c>
      <c r="T24" s="14">
        <f t="shared" si="87"/>
        <v>-97008</v>
      </c>
      <c r="U24" s="14">
        <f t="shared" si="87"/>
        <v>-97008</v>
      </c>
      <c r="V24" s="14">
        <f t="shared" si="87"/>
        <v>-97008</v>
      </c>
      <c r="W24" s="14">
        <f t="shared" si="87"/>
        <v>-97008</v>
      </c>
      <c r="X24" s="14">
        <f t="shared" si="87"/>
        <v>-97008</v>
      </c>
      <c r="Y24" s="14">
        <f t="shared" si="87"/>
        <v>-97008</v>
      </c>
      <c r="Z24" s="14">
        <f t="shared" si="87"/>
        <v>-97008</v>
      </c>
      <c r="AA24" s="14">
        <f t="shared" si="87"/>
        <v>-97008</v>
      </c>
      <c r="AB24" s="14">
        <f t="shared" si="87"/>
        <v>-97008</v>
      </c>
      <c r="AC24" s="14">
        <f t="shared" si="87"/>
        <v>-97008</v>
      </c>
      <c r="AD24" s="14">
        <f t="shared" si="87"/>
        <v>-97008</v>
      </c>
      <c r="AE24" s="14">
        <f t="shared" si="87"/>
        <v>-97008</v>
      </c>
      <c r="AF24" s="14">
        <f t="shared" si="87"/>
        <v>-97008</v>
      </c>
      <c r="AG24" s="14">
        <f t="shared" si="87"/>
        <v>-97008</v>
      </c>
      <c r="AH24" s="14">
        <f t="shared" si="87"/>
        <v>-97008</v>
      </c>
      <c r="AI24" s="14">
        <f t="shared" si="87"/>
        <v>-97008</v>
      </c>
      <c r="AJ24" s="14">
        <f t="shared" si="87"/>
        <v>-97008</v>
      </c>
      <c r="AK24" s="14">
        <f t="shared" si="87"/>
        <v>-97008</v>
      </c>
      <c r="AL24" s="14">
        <f t="shared" si="87"/>
        <v>-97008</v>
      </c>
      <c r="AM24" s="14">
        <f t="shared" ref="AM24:BN24" si="88">SUM(AM25:AM28)</f>
        <v>-97008</v>
      </c>
      <c r="AN24" s="14">
        <f t="shared" si="88"/>
        <v>-97008</v>
      </c>
      <c r="AO24" s="14">
        <f t="shared" si="88"/>
        <v>-97008</v>
      </c>
      <c r="AP24" s="14">
        <f t="shared" si="88"/>
        <v>-97008</v>
      </c>
      <c r="AQ24" s="14">
        <f t="shared" si="88"/>
        <v>-97008</v>
      </c>
      <c r="AR24" s="14">
        <f t="shared" si="88"/>
        <v>-97008</v>
      </c>
      <c r="AS24" s="14">
        <f t="shared" si="88"/>
        <v>-97008</v>
      </c>
      <c r="AT24" s="14">
        <f t="shared" si="88"/>
        <v>-97008</v>
      </c>
      <c r="AU24" s="14">
        <f t="shared" si="88"/>
        <v>-97008</v>
      </c>
      <c r="AV24" s="14">
        <f t="shared" si="88"/>
        <v>-97008</v>
      </c>
      <c r="AW24" s="14">
        <f t="shared" si="88"/>
        <v>-97008</v>
      </c>
      <c r="AX24" s="14">
        <f t="shared" si="88"/>
        <v>-97008</v>
      </c>
      <c r="AY24" s="14">
        <f t="shared" si="88"/>
        <v>-97008</v>
      </c>
      <c r="AZ24" s="14">
        <f t="shared" si="88"/>
        <v>-97008</v>
      </c>
      <c r="BA24" s="14">
        <f t="shared" si="88"/>
        <v>-97008</v>
      </c>
      <c r="BB24" s="14">
        <f t="shared" si="88"/>
        <v>-97008</v>
      </c>
      <c r="BC24" s="14">
        <f t="shared" si="88"/>
        <v>-97008</v>
      </c>
      <c r="BD24" s="14">
        <f t="shared" si="88"/>
        <v>-97008</v>
      </c>
      <c r="BE24" s="14">
        <f t="shared" si="88"/>
        <v>-97008</v>
      </c>
      <c r="BF24" s="14">
        <f t="shared" si="88"/>
        <v>-97008</v>
      </c>
      <c r="BG24" s="14">
        <f t="shared" si="88"/>
        <v>-97008</v>
      </c>
      <c r="BH24" s="14">
        <f t="shared" si="88"/>
        <v>-97008</v>
      </c>
      <c r="BI24" s="14">
        <f t="shared" si="88"/>
        <v>-97008</v>
      </c>
      <c r="BJ24" s="14">
        <f t="shared" si="88"/>
        <v>-97008</v>
      </c>
      <c r="BK24" s="14">
        <f t="shared" si="88"/>
        <v>-97008</v>
      </c>
      <c r="BL24" s="14">
        <f t="shared" si="88"/>
        <v>-97008</v>
      </c>
      <c r="BM24" s="14">
        <f t="shared" si="88"/>
        <v>-97008</v>
      </c>
      <c r="BN24" s="14">
        <f t="shared" si="88"/>
        <v>-97008</v>
      </c>
      <c r="BO24" s="14">
        <f t="shared" ref="BO24:DV24" si="89">SUM(BO25:BO28)</f>
        <v>-97008</v>
      </c>
      <c r="BP24" s="14">
        <f t="shared" si="89"/>
        <v>-97008</v>
      </c>
      <c r="BQ24" s="14">
        <f t="shared" si="89"/>
        <v>-97008</v>
      </c>
      <c r="BR24" s="14">
        <f t="shared" si="89"/>
        <v>-97008</v>
      </c>
      <c r="BS24" s="14">
        <f t="shared" si="89"/>
        <v>-97008</v>
      </c>
      <c r="BT24" s="14">
        <f t="shared" si="89"/>
        <v>-97008</v>
      </c>
      <c r="BU24" s="14">
        <f t="shared" si="89"/>
        <v>-97008</v>
      </c>
      <c r="BV24" s="14">
        <f t="shared" si="89"/>
        <v>-97008</v>
      </c>
      <c r="BW24" s="14">
        <f t="shared" si="89"/>
        <v>-97008</v>
      </c>
      <c r="BX24" s="14">
        <f t="shared" si="89"/>
        <v>-97008</v>
      </c>
      <c r="BY24" s="14">
        <f t="shared" si="89"/>
        <v>-97008</v>
      </c>
      <c r="BZ24" s="14">
        <f t="shared" si="89"/>
        <v>-97008</v>
      </c>
      <c r="CA24" s="14">
        <f t="shared" si="89"/>
        <v>-97008</v>
      </c>
      <c r="CB24" s="14">
        <f t="shared" si="89"/>
        <v>-97008</v>
      </c>
      <c r="CC24" s="14">
        <f t="shared" si="89"/>
        <v>-97008</v>
      </c>
      <c r="CD24" s="14">
        <f t="shared" si="89"/>
        <v>-97008</v>
      </c>
      <c r="CE24" s="14">
        <f t="shared" si="89"/>
        <v>-97008</v>
      </c>
      <c r="CF24" s="14">
        <f t="shared" si="89"/>
        <v>-97008</v>
      </c>
      <c r="CG24" s="14">
        <f t="shared" si="89"/>
        <v>-97008</v>
      </c>
      <c r="CH24" s="14">
        <f t="shared" si="89"/>
        <v>-97008</v>
      </c>
      <c r="CI24" s="14">
        <f t="shared" si="89"/>
        <v>-97008</v>
      </c>
      <c r="CJ24" s="14">
        <f t="shared" si="89"/>
        <v>-97008</v>
      </c>
      <c r="CK24" s="14">
        <f t="shared" si="89"/>
        <v>-97008</v>
      </c>
      <c r="CL24" s="14">
        <f t="shared" si="89"/>
        <v>-97008</v>
      </c>
      <c r="CM24" s="14">
        <f t="shared" si="89"/>
        <v>-97008</v>
      </c>
      <c r="CN24" s="14">
        <f t="shared" si="89"/>
        <v>-97008</v>
      </c>
      <c r="CO24" s="14">
        <f t="shared" si="89"/>
        <v>-97008</v>
      </c>
      <c r="CP24" s="14">
        <f t="shared" si="89"/>
        <v>-97008</v>
      </c>
      <c r="CQ24" s="14">
        <f t="shared" si="89"/>
        <v>-97008</v>
      </c>
      <c r="CR24" s="14">
        <f t="shared" si="89"/>
        <v>-97008</v>
      </c>
      <c r="CS24" s="14">
        <f t="shared" si="89"/>
        <v>-97008</v>
      </c>
      <c r="CT24" s="14">
        <f t="shared" si="89"/>
        <v>-97008</v>
      </c>
      <c r="CU24" s="14">
        <f t="shared" si="89"/>
        <v>-97008</v>
      </c>
      <c r="CV24" s="14">
        <f t="shared" si="89"/>
        <v>-97008</v>
      </c>
      <c r="CW24" s="14">
        <f t="shared" si="89"/>
        <v>-97008</v>
      </c>
      <c r="CX24" s="14">
        <f t="shared" si="89"/>
        <v>-97008</v>
      </c>
      <c r="CY24" s="14">
        <f t="shared" si="89"/>
        <v>-97008</v>
      </c>
      <c r="CZ24" s="14">
        <f t="shared" si="89"/>
        <v>-97008</v>
      </c>
      <c r="DA24" s="14">
        <f t="shared" si="89"/>
        <v>-97008</v>
      </c>
      <c r="DB24" s="14">
        <f t="shared" si="89"/>
        <v>-97008</v>
      </c>
      <c r="DC24" s="14">
        <f t="shared" si="89"/>
        <v>-97008</v>
      </c>
      <c r="DD24" s="14">
        <f t="shared" si="89"/>
        <v>-97008</v>
      </c>
      <c r="DE24" s="14">
        <f t="shared" si="89"/>
        <v>-97008</v>
      </c>
      <c r="DF24" s="14">
        <f t="shared" si="89"/>
        <v>-97008</v>
      </c>
      <c r="DG24" s="14">
        <f t="shared" si="89"/>
        <v>-97008</v>
      </c>
      <c r="DH24" s="14">
        <f t="shared" si="89"/>
        <v>-97008</v>
      </c>
      <c r="DI24" s="14">
        <f t="shared" si="89"/>
        <v>-97008</v>
      </c>
      <c r="DJ24" s="14">
        <f t="shared" si="89"/>
        <v>-97008</v>
      </c>
      <c r="DK24" s="14">
        <f t="shared" si="89"/>
        <v>-97008</v>
      </c>
      <c r="DL24" s="14">
        <f t="shared" si="89"/>
        <v>-97008</v>
      </c>
      <c r="DM24" s="14">
        <f t="shared" si="89"/>
        <v>-97008</v>
      </c>
      <c r="DN24" s="14">
        <f t="shared" si="89"/>
        <v>-97008</v>
      </c>
      <c r="DO24" s="14">
        <f t="shared" si="89"/>
        <v>-97008</v>
      </c>
      <c r="DP24" s="14">
        <f t="shared" si="89"/>
        <v>-97008</v>
      </c>
      <c r="DQ24" s="14">
        <f t="shared" si="89"/>
        <v>-97008</v>
      </c>
      <c r="DR24" s="14">
        <f t="shared" si="89"/>
        <v>-97008</v>
      </c>
      <c r="DS24" s="14">
        <f t="shared" si="89"/>
        <v>-97008</v>
      </c>
      <c r="DT24" s="14">
        <f t="shared" si="89"/>
        <v>-97008</v>
      </c>
      <c r="DU24" s="14">
        <f t="shared" si="89"/>
        <v>-97008</v>
      </c>
      <c r="DV24" s="14">
        <f t="shared" si="89"/>
        <v>-97008</v>
      </c>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H24" s="14">
        <f t="shared" ref="FH24:GD24" si="90">SUM(FH25:FH28)</f>
        <v>0</v>
      </c>
      <c r="FI24" s="14">
        <f t="shared" si="90"/>
        <v>-1164096</v>
      </c>
      <c r="FJ24" s="14">
        <f t="shared" si="90"/>
        <v>-1164096</v>
      </c>
      <c r="FK24" s="14">
        <f t="shared" si="90"/>
        <v>-1164096</v>
      </c>
      <c r="FL24" s="14">
        <f t="shared" si="90"/>
        <v>-1164096</v>
      </c>
      <c r="FM24" s="14">
        <f t="shared" si="90"/>
        <v>-1164096</v>
      </c>
      <c r="FN24" s="14">
        <f t="shared" si="90"/>
        <v>-1164096</v>
      </c>
      <c r="FO24" s="14">
        <f t="shared" si="90"/>
        <v>-1164096</v>
      </c>
      <c r="FP24" s="14">
        <f t="shared" si="90"/>
        <v>-1164096</v>
      </c>
      <c r="FQ24" s="14">
        <f t="shared" si="90"/>
        <v>-1164096</v>
      </c>
      <c r="FR24" s="14">
        <f t="shared" si="90"/>
        <v>-1164096</v>
      </c>
      <c r="FS24" s="14">
        <f t="shared" si="90"/>
        <v>0</v>
      </c>
      <c r="FT24" s="14">
        <f t="shared" si="90"/>
        <v>0</v>
      </c>
      <c r="FU24" s="14">
        <f t="shared" si="90"/>
        <v>0</v>
      </c>
      <c r="FV24" s="14">
        <f t="shared" si="90"/>
        <v>0</v>
      </c>
      <c r="FW24" s="14">
        <f t="shared" si="90"/>
        <v>0</v>
      </c>
      <c r="FX24" s="14">
        <f t="shared" si="90"/>
        <v>0</v>
      </c>
      <c r="FY24" s="14">
        <f t="shared" si="90"/>
        <v>0</v>
      </c>
      <c r="FZ24" s="14">
        <f t="shared" si="90"/>
        <v>0</v>
      </c>
      <c r="GA24" s="14">
        <f t="shared" si="90"/>
        <v>0</v>
      </c>
      <c r="GB24" s="14">
        <f t="shared" si="90"/>
        <v>0</v>
      </c>
      <c r="GC24" s="14">
        <f t="shared" si="90"/>
        <v>0</v>
      </c>
      <c r="GD24" s="14">
        <f t="shared" si="90"/>
        <v>0</v>
      </c>
    </row>
    <row r="25" spans="1:186" ht="20.100000000000001" customHeight="1" outlineLevel="1" x14ac:dyDescent="0.25">
      <c r="A25" s="15" t="s">
        <v>110</v>
      </c>
      <c r="B25" s="107">
        <v>2200</v>
      </c>
      <c r="C25" s="107">
        <f t="shared" si="57"/>
        <v>1584</v>
      </c>
      <c r="D25" s="107">
        <f t="shared" ref="D25:D28" si="91">C25+B25</f>
        <v>3784</v>
      </c>
      <c r="E25" s="15"/>
      <c r="F25" s="16">
        <f t="shared" ref="F25:F27" si="92">SUM(G25:DV25)</f>
        <v>-9081600</v>
      </c>
      <c r="G25" s="16">
        <f t="shared" ref="G25:AL25" si="93">-$D25*G80</f>
        <v>-75680</v>
      </c>
      <c r="H25" s="16">
        <f t="shared" si="93"/>
        <v>-75680</v>
      </c>
      <c r="I25" s="16">
        <f t="shared" si="93"/>
        <v>-75680</v>
      </c>
      <c r="J25" s="16">
        <f t="shared" si="93"/>
        <v>-75680</v>
      </c>
      <c r="K25" s="16">
        <f t="shared" si="93"/>
        <v>-75680</v>
      </c>
      <c r="L25" s="16">
        <f t="shared" si="93"/>
        <v>-75680</v>
      </c>
      <c r="M25" s="16">
        <f t="shared" si="93"/>
        <v>-75680</v>
      </c>
      <c r="N25" s="16">
        <f t="shared" si="93"/>
        <v>-75680</v>
      </c>
      <c r="O25" s="16">
        <f t="shared" si="93"/>
        <v>-75680</v>
      </c>
      <c r="P25" s="16">
        <f t="shared" si="93"/>
        <v>-75680</v>
      </c>
      <c r="Q25" s="16">
        <f t="shared" si="93"/>
        <v>-75680</v>
      </c>
      <c r="R25" s="16">
        <f t="shared" si="93"/>
        <v>-75680</v>
      </c>
      <c r="S25" s="16">
        <f t="shared" si="93"/>
        <v>-75680</v>
      </c>
      <c r="T25" s="16">
        <f t="shared" si="93"/>
        <v>-75680</v>
      </c>
      <c r="U25" s="16">
        <f t="shared" si="93"/>
        <v>-75680</v>
      </c>
      <c r="V25" s="16">
        <f t="shared" si="93"/>
        <v>-75680</v>
      </c>
      <c r="W25" s="16">
        <f t="shared" si="93"/>
        <v>-75680</v>
      </c>
      <c r="X25" s="16">
        <f t="shared" si="93"/>
        <v>-75680</v>
      </c>
      <c r="Y25" s="16">
        <f t="shared" si="93"/>
        <v>-75680</v>
      </c>
      <c r="Z25" s="16">
        <f t="shared" si="93"/>
        <v>-75680</v>
      </c>
      <c r="AA25" s="16">
        <f t="shared" si="93"/>
        <v>-75680</v>
      </c>
      <c r="AB25" s="16">
        <f t="shared" si="93"/>
        <v>-75680</v>
      </c>
      <c r="AC25" s="16">
        <f t="shared" si="93"/>
        <v>-75680</v>
      </c>
      <c r="AD25" s="16">
        <f t="shared" si="93"/>
        <v>-75680</v>
      </c>
      <c r="AE25" s="16">
        <f t="shared" si="93"/>
        <v>-75680</v>
      </c>
      <c r="AF25" s="16">
        <f t="shared" si="93"/>
        <v>-75680</v>
      </c>
      <c r="AG25" s="16">
        <f t="shared" si="93"/>
        <v>-75680</v>
      </c>
      <c r="AH25" s="16">
        <f t="shared" si="93"/>
        <v>-75680</v>
      </c>
      <c r="AI25" s="16">
        <f t="shared" si="93"/>
        <v>-75680</v>
      </c>
      <c r="AJ25" s="16">
        <f t="shared" si="93"/>
        <v>-75680</v>
      </c>
      <c r="AK25" s="16">
        <f t="shared" si="93"/>
        <v>-75680</v>
      </c>
      <c r="AL25" s="16">
        <f t="shared" si="93"/>
        <v>-75680</v>
      </c>
      <c r="AM25" s="16">
        <f t="shared" ref="AM25:BR25" si="94">-$D25*AM80</f>
        <v>-75680</v>
      </c>
      <c r="AN25" s="16">
        <f t="shared" si="94"/>
        <v>-75680</v>
      </c>
      <c r="AO25" s="16">
        <f t="shared" si="94"/>
        <v>-75680</v>
      </c>
      <c r="AP25" s="16">
        <f t="shared" si="94"/>
        <v>-75680</v>
      </c>
      <c r="AQ25" s="16">
        <f t="shared" si="94"/>
        <v>-75680</v>
      </c>
      <c r="AR25" s="16">
        <f t="shared" si="94"/>
        <v>-75680</v>
      </c>
      <c r="AS25" s="16">
        <f t="shared" si="94"/>
        <v>-75680</v>
      </c>
      <c r="AT25" s="16">
        <f t="shared" si="94"/>
        <v>-75680</v>
      </c>
      <c r="AU25" s="16">
        <f t="shared" si="94"/>
        <v>-75680</v>
      </c>
      <c r="AV25" s="16">
        <f t="shared" si="94"/>
        <v>-75680</v>
      </c>
      <c r="AW25" s="16">
        <f t="shared" si="94"/>
        <v>-75680</v>
      </c>
      <c r="AX25" s="16">
        <f t="shared" si="94"/>
        <v>-75680</v>
      </c>
      <c r="AY25" s="16">
        <f t="shared" si="94"/>
        <v>-75680</v>
      </c>
      <c r="AZ25" s="16">
        <f t="shared" si="94"/>
        <v>-75680</v>
      </c>
      <c r="BA25" s="16">
        <f t="shared" si="94"/>
        <v>-75680</v>
      </c>
      <c r="BB25" s="16">
        <f t="shared" si="94"/>
        <v>-75680</v>
      </c>
      <c r="BC25" s="16">
        <f t="shared" si="94"/>
        <v>-75680</v>
      </c>
      <c r="BD25" s="16">
        <f t="shared" si="94"/>
        <v>-75680</v>
      </c>
      <c r="BE25" s="16">
        <f t="shared" si="94"/>
        <v>-75680</v>
      </c>
      <c r="BF25" s="16">
        <f t="shared" si="94"/>
        <v>-75680</v>
      </c>
      <c r="BG25" s="16">
        <f t="shared" si="94"/>
        <v>-75680</v>
      </c>
      <c r="BH25" s="16">
        <f t="shared" si="94"/>
        <v>-75680</v>
      </c>
      <c r="BI25" s="16">
        <f t="shared" si="94"/>
        <v>-75680</v>
      </c>
      <c r="BJ25" s="16">
        <f t="shared" si="94"/>
        <v>-75680</v>
      </c>
      <c r="BK25" s="16">
        <f t="shared" si="94"/>
        <v>-75680</v>
      </c>
      <c r="BL25" s="16">
        <f t="shared" si="94"/>
        <v>-75680</v>
      </c>
      <c r="BM25" s="16">
        <f t="shared" si="94"/>
        <v>-75680</v>
      </c>
      <c r="BN25" s="16">
        <f t="shared" si="94"/>
        <v>-75680</v>
      </c>
      <c r="BO25" s="16">
        <f t="shared" si="94"/>
        <v>-75680</v>
      </c>
      <c r="BP25" s="16">
        <f t="shared" si="94"/>
        <v>-75680</v>
      </c>
      <c r="BQ25" s="16">
        <f t="shared" si="94"/>
        <v>-75680</v>
      </c>
      <c r="BR25" s="16">
        <f t="shared" si="94"/>
        <v>-75680</v>
      </c>
      <c r="BS25" s="16">
        <f t="shared" ref="BS25:CX25" si="95">-$D25*BS80</f>
        <v>-75680</v>
      </c>
      <c r="BT25" s="16">
        <f t="shared" si="95"/>
        <v>-75680</v>
      </c>
      <c r="BU25" s="16">
        <f t="shared" si="95"/>
        <v>-75680</v>
      </c>
      <c r="BV25" s="16">
        <f t="shared" si="95"/>
        <v>-75680</v>
      </c>
      <c r="BW25" s="16">
        <f t="shared" si="95"/>
        <v>-75680</v>
      </c>
      <c r="BX25" s="16">
        <f t="shared" si="95"/>
        <v>-75680</v>
      </c>
      <c r="BY25" s="16">
        <f t="shared" si="95"/>
        <v>-75680</v>
      </c>
      <c r="BZ25" s="16">
        <f t="shared" si="95"/>
        <v>-75680</v>
      </c>
      <c r="CA25" s="16">
        <f t="shared" si="95"/>
        <v>-75680</v>
      </c>
      <c r="CB25" s="16">
        <f t="shared" si="95"/>
        <v>-75680</v>
      </c>
      <c r="CC25" s="16">
        <f t="shared" si="95"/>
        <v>-75680</v>
      </c>
      <c r="CD25" s="16">
        <f t="shared" si="95"/>
        <v>-75680</v>
      </c>
      <c r="CE25" s="16">
        <f t="shared" si="95"/>
        <v>-75680</v>
      </c>
      <c r="CF25" s="16">
        <f t="shared" si="95"/>
        <v>-75680</v>
      </c>
      <c r="CG25" s="16">
        <f t="shared" si="95"/>
        <v>-75680</v>
      </c>
      <c r="CH25" s="16">
        <f t="shared" si="95"/>
        <v>-75680</v>
      </c>
      <c r="CI25" s="16">
        <f t="shared" si="95"/>
        <v>-75680</v>
      </c>
      <c r="CJ25" s="16">
        <f t="shared" si="95"/>
        <v>-75680</v>
      </c>
      <c r="CK25" s="16">
        <f t="shared" si="95"/>
        <v>-75680</v>
      </c>
      <c r="CL25" s="16">
        <f t="shared" si="95"/>
        <v>-75680</v>
      </c>
      <c r="CM25" s="16">
        <f t="shared" si="95"/>
        <v>-75680</v>
      </c>
      <c r="CN25" s="16">
        <f t="shared" si="95"/>
        <v>-75680</v>
      </c>
      <c r="CO25" s="16">
        <f t="shared" si="95"/>
        <v>-75680</v>
      </c>
      <c r="CP25" s="16">
        <f t="shared" si="95"/>
        <v>-75680</v>
      </c>
      <c r="CQ25" s="16">
        <f t="shared" si="95"/>
        <v>-75680</v>
      </c>
      <c r="CR25" s="16">
        <f t="shared" si="95"/>
        <v>-75680</v>
      </c>
      <c r="CS25" s="16">
        <f t="shared" si="95"/>
        <v>-75680</v>
      </c>
      <c r="CT25" s="16">
        <f t="shared" si="95"/>
        <v>-75680</v>
      </c>
      <c r="CU25" s="16">
        <f t="shared" si="95"/>
        <v>-75680</v>
      </c>
      <c r="CV25" s="16">
        <f t="shared" si="95"/>
        <v>-75680</v>
      </c>
      <c r="CW25" s="16">
        <f t="shared" si="95"/>
        <v>-75680</v>
      </c>
      <c r="CX25" s="16">
        <f t="shared" si="95"/>
        <v>-75680</v>
      </c>
      <c r="CY25" s="16">
        <f t="shared" ref="CY25:DV25" si="96">-$D25*CY80</f>
        <v>-75680</v>
      </c>
      <c r="CZ25" s="16">
        <f t="shared" si="96"/>
        <v>-75680</v>
      </c>
      <c r="DA25" s="16">
        <f t="shared" si="96"/>
        <v>-75680</v>
      </c>
      <c r="DB25" s="16">
        <f t="shared" si="96"/>
        <v>-75680</v>
      </c>
      <c r="DC25" s="16">
        <f t="shared" si="96"/>
        <v>-75680</v>
      </c>
      <c r="DD25" s="16">
        <f t="shared" si="96"/>
        <v>-75680</v>
      </c>
      <c r="DE25" s="16">
        <f t="shared" si="96"/>
        <v>-75680</v>
      </c>
      <c r="DF25" s="16">
        <f t="shared" si="96"/>
        <v>-75680</v>
      </c>
      <c r="DG25" s="16">
        <f t="shared" si="96"/>
        <v>-75680</v>
      </c>
      <c r="DH25" s="16">
        <f t="shared" si="96"/>
        <v>-75680</v>
      </c>
      <c r="DI25" s="16">
        <f t="shared" si="96"/>
        <v>-75680</v>
      </c>
      <c r="DJ25" s="16">
        <f t="shared" si="96"/>
        <v>-75680</v>
      </c>
      <c r="DK25" s="16">
        <f t="shared" si="96"/>
        <v>-75680</v>
      </c>
      <c r="DL25" s="16">
        <f t="shared" si="96"/>
        <v>-75680</v>
      </c>
      <c r="DM25" s="16">
        <f t="shared" si="96"/>
        <v>-75680</v>
      </c>
      <c r="DN25" s="16">
        <f t="shared" si="96"/>
        <v>-75680</v>
      </c>
      <c r="DO25" s="16">
        <f t="shared" si="96"/>
        <v>-75680</v>
      </c>
      <c r="DP25" s="16">
        <f t="shared" si="96"/>
        <v>-75680</v>
      </c>
      <c r="DQ25" s="16">
        <f t="shared" si="96"/>
        <v>-75680</v>
      </c>
      <c r="DR25" s="16">
        <f t="shared" si="96"/>
        <v>-75680</v>
      </c>
      <c r="DS25" s="16">
        <f t="shared" si="96"/>
        <v>-75680</v>
      </c>
      <c r="DT25" s="16">
        <f t="shared" si="96"/>
        <v>-75680</v>
      </c>
      <c r="DU25" s="16">
        <f t="shared" si="96"/>
        <v>-75680</v>
      </c>
      <c r="DV25" s="16">
        <f t="shared" si="96"/>
        <v>-75680</v>
      </c>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H25" s="16">
        <f>SUMIF($G$1:$FF$1,FH$2,$G25:$FF25)</f>
        <v>0</v>
      </c>
      <c r="FI25" s="16">
        <f t="shared" ref="FI25:GD28" si="97">SUMIF($G$1:$FF$1,FI$2,$G25:$FF25)</f>
        <v>-908160</v>
      </c>
      <c r="FJ25" s="16">
        <f t="shared" si="97"/>
        <v>-908160</v>
      </c>
      <c r="FK25" s="16">
        <f t="shared" si="97"/>
        <v>-908160</v>
      </c>
      <c r="FL25" s="16">
        <f t="shared" si="97"/>
        <v>-908160</v>
      </c>
      <c r="FM25" s="16">
        <f t="shared" si="97"/>
        <v>-908160</v>
      </c>
      <c r="FN25" s="16">
        <f t="shared" si="97"/>
        <v>-908160</v>
      </c>
      <c r="FO25" s="16">
        <f t="shared" si="97"/>
        <v>-908160</v>
      </c>
      <c r="FP25" s="16">
        <f t="shared" si="97"/>
        <v>-908160</v>
      </c>
      <c r="FQ25" s="16">
        <f t="shared" si="97"/>
        <v>-908160</v>
      </c>
      <c r="FR25" s="16">
        <f t="shared" si="97"/>
        <v>-908160</v>
      </c>
      <c r="FS25" s="16">
        <f t="shared" si="97"/>
        <v>0</v>
      </c>
      <c r="FT25" s="16">
        <f t="shared" si="97"/>
        <v>0</v>
      </c>
      <c r="FU25" s="16">
        <f t="shared" si="97"/>
        <v>0</v>
      </c>
      <c r="FV25" s="16">
        <f t="shared" si="97"/>
        <v>0</v>
      </c>
      <c r="FW25" s="16">
        <f t="shared" si="97"/>
        <v>0</v>
      </c>
      <c r="FX25" s="16">
        <f t="shared" si="97"/>
        <v>0</v>
      </c>
      <c r="FY25" s="16">
        <f t="shared" si="97"/>
        <v>0</v>
      </c>
      <c r="FZ25" s="16">
        <f t="shared" si="97"/>
        <v>0</v>
      </c>
      <c r="GA25" s="16">
        <f t="shared" si="97"/>
        <v>0</v>
      </c>
      <c r="GB25" s="16">
        <f t="shared" si="97"/>
        <v>0</v>
      </c>
      <c r="GC25" s="16">
        <f t="shared" si="97"/>
        <v>0</v>
      </c>
      <c r="GD25" s="16">
        <f t="shared" si="97"/>
        <v>0</v>
      </c>
    </row>
    <row r="26" spans="1:186" ht="20.100000000000001" customHeight="1" outlineLevel="1" x14ac:dyDescent="0.25">
      <c r="A26" s="15" t="s">
        <v>109</v>
      </c>
      <c r="B26" s="107">
        <v>2200</v>
      </c>
      <c r="C26" s="107">
        <f t="shared" si="57"/>
        <v>1584</v>
      </c>
      <c r="D26" s="107">
        <f t="shared" si="91"/>
        <v>3784</v>
      </c>
      <c r="E26" s="15"/>
      <c r="F26" s="16">
        <f t="shared" ref="F26" si="98">SUM(G26:DV26)</f>
        <v>-908160</v>
      </c>
      <c r="G26" s="16">
        <f t="shared" ref="G26:AL26" si="99">-$D26*G81</f>
        <v>-7568</v>
      </c>
      <c r="H26" s="16">
        <f t="shared" si="99"/>
        <v>-7568</v>
      </c>
      <c r="I26" s="16">
        <f t="shared" si="99"/>
        <v>-7568</v>
      </c>
      <c r="J26" s="16">
        <f t="shared" si="99"/>
        <v>-7568</v>
      </c>
      <c r="K26" s="16">
        <f t="shared" si="99"/>
        <v>-7568</v>
      </c>
      <c r="L26" s="16">
        <f t="shared" si="99"/>
        <v>-7568</v>
      </c>
      <c r="M26" s="16">
        <f t="shared" si="99"/>
        <v>-7568</v>
      </c>
      <c r="N26" s="16">
        <f t="shared" si="99"/>
        <v>-7568</v>
      </c>
      <c r="O26" s="16">
        <f t="shared" si="99"/>
        <v>-7568</v>
      </c>
      <c r="P26" s="16">
        <f t="shared" si="99"/>
        <v>-7568</v>
      </c>
      <c r="Q26" s="16">
        <f t="shared" si="99"/>
        <v>-7568</v>
      </c>
      <c r="R26" s="16">
        <f t="shared" si="99"/>
        <v>-7568</v>
      </c>
      <c r="S26" s="16">
        <f t="shared" si="99"/>
        <v>-7568</v>
      </c>
      <c r="T26" s="16">
        <f t="shared" si="99"/>
        <v>-7568</v>
      </c>
      <c r="U26" s="16">
        <f t="shared" si="99"/>
        <v>-7568</v>
      </c>
      <c r="V26" s="16">
        <f t="shared" si="99"/>
        <v>-7568</v>
      </c>
      <c r="W26" s="16">
        <f t="shared" si="99"/>
        <v>-7568</v>
      </c>
      <c r="X26" s="16">
        <f t="shared" si="99"/>
        <v>-7568</v>
      </c>
      <c r="Y26" s="16">
        <f t="shared" si="99"/>
        <v>-7568</v>
      </c>
      <c r="Z26" s="16">
        <f t="shared" si="99"/>
        <v>-7568</v>
      </c>
      <c r="AA26" s="16">
        <f t="shared" si="99"/>
        <v>-7568</v>
      </c>
      <c r="AB26" s="16">
        <f t="shared" si="99"/>
        <v>-7568</v>
      </c>
      <c r="AC26" s="16">
        <f t="shared" si="99"/>
        <v>-7568</v>
      </c>
      <c r="AD26" s="16">
        <f t="shared" si="99"/>
        <v>-7568</v>
      </c>
      <c r="AE26" s="16">
        <f t="shared" si="99"/>
        <v>-7568</v>
      </c>
      <c r="AF26" s="16">
        <f t="shared" si="99"/>
        <v>-7568</v>
      </c>
      <c r="AG26" s="16">
        <f t="shared" si="99"/>
        <v>-7568</v>
      </c>
      <c r="AH26" s="16">
        <f t="shared" si="99"/>
        <v>-7568</v>
      </c>
      <c r="AI26" s="16">
        <f t="shared" si="99"/>
        <v>-7568</v>
      </c>
      <c r="AJ26" s="16">
        <f t="shared" si="99"/>
        <v>-7568</v>
      </c>
      <c r="AK26" s="16">
        <f t="shared" si="99"/>
        <v>-7568</v>
      </c>
      <c r="AL26" s="16">
        <f t="shared" si="99"/>
        <v>-7568</v>
      </c>
      <c r="AM26" s="16">
        <f t="shared" ref="AM26:BR26" si="100">-$D26*AM81</f>
        <v>-7568</v>
      </c>
      <c r="AN26" s="16">
        <f t="shared" si="100"/>
        <v>-7568</v>
      </c>
      <c r="AO26" s="16">
        <f t="shared" si="100"/>
        <v>-7568</v>
      </c>
      <c r="AP26" s="16">
        <f t="shared" si="100"/>
        <v>-7568</v>
      </c>
      <c r="AQ26" s="16">
        <f t="shared" si="100"/>
        <v>-7568</v>
      </c>
      <c r="AR26" s="16">
        <f t="shared" si="100"/>
        <v>-7568</v>
      </c>
      <c r="AS26" s="16">
        <f t="shared" si="100"/>
        <v>-7568</v>
      </c>
      <c r="AT26" s="16">
        <f t="shared" si="100"/>
        <v>-7568</v>
      </c>
      <c r="AU26" s="16">
        <f t="shared" si="100"/>
        <v>-7568</v>
      </c>
      <c r="AV26" s="16">
        <f t="shared" si="100"/>
        <v>-7568</v>
      </c>
      <c r="AW26" s="16">
        <f t="shared" si="100"/>
        <v>-7568</v>
      </c>
      <c r="AX26" s="16">
        <f t="shared" si="100"/>
        <v>-7568</v>
      </c>
      <c r="AY26" s="16">
        <f t="shared" si="100"/>
        <v>-7568</v>
      </c>
      <c r="AZ26" s="16">
        <f t="shared" si="100"/>
        <v>-7568</v>
      </c>
      <c r="BA26" s="16">
        <f t="shared" si="100"/>
        <v>-7568</v>
      </c>
      <c r="BB26" s="16">
        <f t="shared" si="100"/>
        <v>-7568</v>
      </c>
      <c r="BC26" s="16">
        <f t="shared" si="100"/>
        <v>-7568</v>
      </c>
      <c r="BD26" s="16">
        <f t="shared" si="100"/>
        <v>-7568</v>
      </c>
      <c r="BE26" s="16">
        <f t="shared" si="100"/>
        <v>-7568</v>
      </c>
      <c r="BF26" s="16">
        <f t="shared" si="100"/>
        <v>-7568</v>
      </c>
      <c r="BG26" s="16">
        <f t="shared" si="100"/>
        <v>-7568</v>
      </c>
      <c r="BH26" s="16">
        <f t="shared" si="100"/>
        <v>-7568</v>
      </c>
      <c r="BI26" s="16">
        <f t="shared" si="100"/>
        <v>-7568</v>
      </c>
      <c r="BJ26" s="16">
        <f t="shared" si="100"/>
        <v>-7568</v>
      </c>
      <c r="BK26" s="16">
        <f t="shared" si="100"/>
        <v>-7568</v>
      </c>
      <c r="BL26" s="16">
        <f t="shared" si="100"/>
        <v>-7568</v>
      </c>
      <c r="BM26" s="16">
        <f t="shared" si="100"/>
        <v>-7568</v>
      </c>
      <c r="BN26" s="16">
        <f t="shared" si="100"/>
        <v>-7568</v>
      </c>
      <c r="BO26" s="16">
        <f t="shared" si="100"/>
        <v>-7568</v>
      </c>
      <c r="BP26" s="16">
        <f t="shared" si="100"/>
        <v>-7568</v>
      </c>
      <c r="BQ26" s="16">
        <f t="shared" si="100"/>
        <v>-7568</v>
      </c>
      <c r="BR26" s="16">
        <f t="shared" si="100"/>
        <v>-7568</v>
      </c>
      <c r="BS26" s="16">
        <f t="shared" ref="BS26:CX26" si="101">-$D26*BS81</f>
        <v>-7568</v>
      </c>
      <c r="BT26" s="16">
        <f t="shared" si="101"/>
        <v>-7568</v>
      </c>
      <c r="BU26" s="16">
        <f t="shared" si="101"/>
        <v>-7568</v>
      </c>
      <c r="BV26" s="16">
        <f t="shared" si="101"/>
        <v>-7568</v>
      </c>
      <c r="BW26" s="16">
        <f t="shared" si="101"/>
        <v>-7568</v>
      </c>
      <c r="BX26" s="16">
        <f t="shared" si="101"/>
        <v>-7568</v>
      </c>
      <c r="BY26" s="16">
        <f t="shared" si="101"/>
        <v>-7568</v>
      </c>
      <c r="BZ26" s="16">
        <f t="shared" si="101"/>
        <v>-7568</v>
      </c>
      <c r="CA26" s="16">
        <f t="shared" si="101"/>
        <v>-7568</v>
      </c>
      <c r="CB26" s="16">
        <f t="shared" si="101"/>
        <v>-7568</v>
      </c>
      <c r="CC26" s="16">
        <f t="shared" si="101"/>
        <v>-7568</v>
      </c>
      <c r="CD26" s="16">
        <f t="shared" si="101"/>
        <v>-7568</v>
      </c>
      <c r="CE26" s="16">
        <f t="shared" si="101"/>
        <v>-7568</v>
      </c>
      <c r="CF26" s="16">
        <f t="shared" si="101"/>
        <v>-7568</v>
      </c>
      <c r="CG26" s="16">
        <f t="shared" si="101"/>
        <v>-7568</v>
      </c>
      <c r="CH26" s="16">
        <f t="shared" si="101"/>
        <v>-7568</v>
      </c>
      <c r="CI26" s="16">
        <f t="shared" si="101"/>
        <v>-7568</v>
      </c>
      <c r="CJ26" s="16">
        <f t="shared" si="101"/>
        <v>-7568</v>
      </c>
      <c r="CK26" s="16">
        <f t="shared" si="101"/>
        <v>-7568</v>
      </c>
      <c r="CL26" s="16">
        <f t="shared" si="101"/>
        <v>-7568</v>
      </c>
      <c r="CM26" s="16">
        <f t="shared" si="101"/>
        <v>-7568</v>
      </c>
      <c r="CN26" s="16">
        <f t="shared" si="101"/>
        <v>-7568</v>
      </c>
      <c r="CO26" s="16">
        <f t="shared" si="101"/>
        <v>-7568</v>
      </c>
      <c r="CP26" s="16">
        <f t="shared" si="101"/>
        <v>-7568</v>
      </c>
      <c r="CQ26" s="16">
        <f t="shared" si="101"/>
        <v>-7568</v>
      </c>
      <c r="CR26" s="16">
        <f t="shared" si="101"/>
        <v>-7568</v>
      </c>
      <c r="CS26" s="16">
        <f t="shared" si="101"/>
        <v>-7568</v>
      </c>
      <c r="CT26" s="16">
        <f t="shared" si="101"/>
        <v>-7568</v>
      </c>
      <c r="CU26" s="16">
        <f t="shared" si="101"/>
        <v>-7568</v>
      </c>
      <c r="CV26" s="16">
        <f t="shared" si="101"/>
        <v>-7568</v>
      </c>
      <c r="CW26" s="16">
        <f t="shared" si="101"/>
        <v>-7568</v>
      </c>
      <c r="CX26" s="16">
        <f t="shared" si="101"/>
        <v>-7568</v>
      </c>
      <c r="CY26" s="16">
        <f t="shared" ref="CY26:DV26" si="102">-$D26*CY81</f>
        <v>-7568</v>
      </c>
      <c r="CZ26" s="16">
        <f t="shared" si="102"/>
        <v>-7568</v>
      </c>
      <c r="DA26" s="16">
        <f t="shared" si="102"/>
        <v>-7568</v>
      </c>
      <c r="DB26" s="16">
        <f t="shared" si="102"/>
        <v>-7568</v>
      </c>
      <c r="DC26" s="16">
        <f t="shared" si="102"/>
        <v>-7568</v>
      </c>
      <c r="DD26" s="16">
        <f t="shared" si="102"/>
        <v>-7568</v>
      </c>
      <c r="DE26" s="16">
        <f t="shared" si="102"/>
        <v>-7568</v>
      </c>
      <c r="DF26" s="16">
        <f t="shared" si="102"/>
        <v>-7568</v>
      </c>
      <c r="DG26" s="16">
        <f t="shared" si="102"/>
        <v>-7568</v>
      </c>
      <c r="DH26" s="16">
        <f t="shared" si="102"/>
        <v>-7568</v>
      </c>
      <c r="DI26" s="16">
        <f t="shared" si="102"/>
        <v>-7568</v>
      </c>
      <c r="DJ26" s="16">
        <f t="shared" si="102"/>
        <v>-7568</v>
      </c>
      <c r="DK26" s="16">
        <f t="shared" si="102"/>
        <v>-7568</v>
      </c>
      <c r="DL26" s="16">
        <f t="shared" si="102"/>
        <v>-7568</v>
      </c>
      <c r="DM26" s="16">
        <f t="shared" si="102"/>
        <v>-7568</v>
      </c>
      <c r="DN26" s="16">
        <f t="shared" si="102"/>
        <v>-7568</v>
      </c>
      <c r="DO26" s="16">
        <f t="shared" si="102"/>
        <v>-7568</v>
      </c>
      <c r="DP26" s="16">
        <f t="shared" si="102"/>
        <v>-7568</v>
      </c>
      <c r="DQ26" s="16">
        <f t="shared" si="102"/>
        <v>-7568</v>
      </c>
      <c r="DR26" s="16">
        <f t="shared" si="102"/>
        <v>-7568</v>
      </c>
      <c r="DS26" s="16">
        <f t="shared" si="102"/>
        <v>-7568</v>
      </c>
      <c r="DT26" s="16">
        <f t="shared" si="102"/>
        <v>-7568</v>
      </c>
      <c r="DU26" s="16">
        <f t="shared" si="102"/>
        <v>-7568</v>
      </c>
      <c r="DV26" s="16">
        <f t="shared" si="102"/>
        <v>-7568</v>
      </c>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H26" s="16">
        <f>SUMIF($G$1:$FF$1,FH$2,$G26:$FF26)</f>
        <v>0</v>
      </c>
      <c r="FI26" s="16">
        <f t="shared" si="97"/>
        <v>-90816</v>
      </c>
      <c r="FJ26" s="16">
        <f t="shared" si="97"/>
        <v>-90816</v>
      </c>
      <c r="FK26" s="16">
        <f t="shared" si="97"/>
        <v>-90816</v>
      </c>
      <c r="FL26" s="16">
        <f t="shared" si="97"/>
        <v>-90816</v>
      </c>
      <c r="FM26" s="16">
        <f t="shared" si="97"/>
        <v>-90816</v>
      </c>
      <c r="FN26" s="16">
        <f t="shared" si="97"/>
        <v>-90816</v>
      </c>
      <c r="FO26" s="16">
        <f t="shared" si="97"/>
        <v>-90816</v>
      </c>
      <c r="FP26" s="16">
        <f t="shared" si="97"/>
        <v>-90816</v>
      </c>
      <c r="FQ26" s="16">
        <f t="shared" si="97"/>
        <v>-90816</v>
      </c>
      <c r="FR26" s="16">
        <f t="shared" si="97"/>
        <v>-90816</v>
      </c>
      <c r="FS26" s="16">
        <f t="shared" si="97"/>
        <v>0</v>
      </c>
      <c r="FT26" s="16">
        <f t="shared" si="97"/>
        <v>0</v>
      </c>
      <c r="FU26" s="16">
        <f t="shared" si="97"/>
        <v>0</v>
      </c>
      <c r="FV26" s="16">
        <f t="shared" si="97"/>
        <v>0</v>
      </c>
      <c r="FW26" s="16">
        <f t="shared" si="97"/>
        <v>0</v>
      </c>
      <c r="FX26" s="16">
        <f t="shared" si="97"/>
        <v>0</v>
      </c>
      <c r="FY26" s="16">
        <f t="shared" si="97"/>
        <v>0</v>
      </c>
      <c r="FZ26" s="16">
        <f t="shared" si="97"/>
        <v>0</v>
      </c>
      <c r="GA26" s="16">
        <f t="shared" si="97"/>
        <v>0</v>
      </c>
      <c r="GB26" s="16">
        <f t="shared" si="97"/>
        <v>0</v>
      </c>
      <c r="GC26" s="16">
        <f t="shared" si="97"/>
        <v>0</v>
      </c>
      <c r="GD26" s="16">
        <f t="shared" si="97"/>
        <v>0</v>
      </c>
    </row>
    <row r="27" spans="1:186" ht="20.100000000000001" customHeight="1" outlineLevel="1" x14ac:dyDescent="0.25">
      <c r="A27" s="15" t="s">
        <v>126</v>
      </c>
      <c r="B27" s="107">
        <v>2000</v>
      </c>
      <c r="C27" s="107">
        <f t="shared" si="57"/>
        <v>1440</v>
      </c>
      <c r="D27" s="107">
        <f t="shared" si="91"/>
        <v>3440</v>
      </c>
      <c r="E27" s="15"/>
      <c r="F27" s="16">
        <f t="shared" si="92"/>
        <v>-825600</v>
      </c>
      <c r="G27" s="16">
        <f t="shared" ref="G27:AL27" si="103">-$D27*G82</f>
        <v>-6880</v>
      </c>
      <c r="H27" s="16">
        <f t="shared" si="103"/>
        <v>-6880</v>
      </c>
      <c r="I27" s="16">
        <f t="shared" si="103"/>
        <v>-6880</v>
      </c>
      <c r="J27" s="16">
        <f t="shared" si="103"/>
        <v>-6880</v>
      </c>
      <c r="K27" s="16">
        <f t="shared" si="103"/>
        <v>-6880</v>
      </c>
      <c r="L27" s="16">
        <f t="shared" si="103"/>
        <v>-6880</v>
      </c>
      <c r="M27" s="16">
        <f t="shared" si="103"/>
        <v>-6880</v>
      </c>
      <c r="N27" s="16">
        <f t="shared" si="103"/>
        <v>-6880</v>
      </c>
      <c r="O27" s="16">
        <f t="shared" si="103"/>
        <v>-6880</v>
      </c>
      <c r="P27" s="16">
        <f t="shared" si="103"/>
        <v>-6880</v>
      </c>
      <c r="Q27" s="16">
        <f t="shared" si="103"/>
        <v>-6880</v>
      </c>
      <c r="R27" s="16">
        <f t="shared" si="103"/>
        <v>-6880</v>
      </c>
      <c r="S27" s="16">
        <f t="shared" si="103"/>
        <v>-6880</v>
      </c>
      <c r="T27" s="16">
        <f t="shared" si="103"/>
        <v>-6880</v>
      </c>
      <c r="U27" s="16">
        <f t="shared" si="103"/>
        <v>-6880</v>
      </c>
      <c r="V27" s="16">
        <f t="shared" si="103"/>
        <v>-6880</v>
      </c>
      <c r="W27" s="16">
        <f t="shared" si="103"/>
        <v>-6880</v>
      </c>
      <c r="X27" s="16">
        <f t="shared" si="103"/>
        <v>-6880</v>
      </c>
      <c r="Y27" s="16">
        <f t="shared" si="103"/>
        <v>-6880</v>
      </c>
      <c r="Z27" s="16">
        <f t="shared" si="103"/>
        <v>-6880</v>
      </c>
      <c r="AA27" s="16">
        <f t="shared" si="103"/>
        <v>-6880</v>
      </c>
      <c r="AB27" s="16">
        <f t="shared" si="103"/>
        <v>-6880</v>
      </c>
      <c r="AC27" s="16">
        <f t="shared" si="103"/>
        <v>-6880</v>
      </c>
      <c r="AD27" s="16">
        <f t="shared" si="103"/>
        <v>-6880</v>
      </c>
      <c r="AE27" s="16">
        <f t="shared" si="103"/>
        <v>-6880</v>
      </c>
      <c r="AF27" s="16">
        <f t="shared" si="103"/>
        <v>-6880</v>
      </c>
      <c r="AG27" s="16">
        <f t="shared" si="103"/>
        <v>-6880</v>
      </c>
      <c r="AH27" s="16">
        <f t="shared" si="103"/>
        <v>-6880</v>
      </c>
      <c r="AI27" s="16">
        <f t="shared" si="103"/>
        <v>-6880</v>
      </c>
      <c r="AJ27" s="16">
        <f t="shared" si="103"/>
        <v>-6880</v>
      </c>
      <c r="AK27" s="16">
        <f t="shared" si="103"/>
        <v>-6880</v>
      </c>
      <c r="AL27" s="16">
        <f t="shared" si="103"/>
        <v>-6880</v>
      </c>
      <c r="AM27" s="16">
        <f t="shared" ref="AM27:BR27" si="104">-$D27*AM82</f>
        <v>-6880</v>
      </c>
      <c r="AN27" s="16">
        <f t="shared" si="104"/>
        <v>-6880</v>
      </c>
      <c r="AO27" s="16">
        <f t="shared" si="104"/>
        <v>-6880</v>
      </c>
      <c r="AP27" s="16">
        <f t="shared" si="104"/>
        <v>-6880</v>
      </c>
      <c r="AQ27" s="16">
        <f t="shared" si="104"/>
        <v>-6880</v>
      </c>
      <c r="AR27" s="16">
        <f t="shared" si="104"/>
        <v>-6880</v>
      </c>
      <c r="AS27" s="16">
        <f t="shared" si="104"/>
        <v>-6880</v>
      </c>
      <c r="AT27" s="16">
        <f t="shared" si="104"/>
        <v>-6880</v>
      </c>
      <c r="AU27" s="16">
        <f t="shared" si="104"/>
        <v>-6880</v>
      </c>
      <c r="AV27" s="16">
        <f t="shared" si="104"/>
        <v>-6880</v>
      </c>
      <c r="AW27" s="16">
        <f t="shared" si="104"/>
        <v>-6880</v>
      </c>
      <c r="AX27" s="16">
        <f t="shared" si="104"/>
        <v>-6880</v>
      </c>
      <c r="AY27" s="16">
        <f t="shared" si="104"/>
        <v>-6880</v>
      </c>
      <c r="AZ27" s="16">
        <f t="shared" si="104"/>
        <v>-6880</v>
      </c>
      <c r="BA27" s="16">
        <f t="shared" si="104"/>
        <v>-6880</v>
      </c>
      <c r="BB27" s="16">
        <f t="shared" si="104"/>
        <v>-6880</v>
      </c>
      <c r="BC27" s="16">
        <f t="shared" si="104"/>
        <v>-6880</v>
      </c>
      <c r="BD27" s="16">
        <f t="shared" si="104"/>
        <v>-6880</v>
      </c>
      <c r="BE27" s="16">
        <f t="shared" si="104"/>
        <v>-6880</v>
      </c>
      <c r="BF27" s="16">
        <f t="shared" si="104"/>
        <v>-6880</v>
      </c>
      <c r="BG27" s="16">
        <f t="shared" si="104"/>
        <v>-6880</v>
      </c>
      <c r="BH27" s="16">
        <f t="shared" si="104"/>
        <v>-6880</v>
      </c>
      <c r="BI27" s="16">
        <f t="shared" si="104"/>
        <v>-6880</v>
      </c>
      <c r="BJ27" s="16">
        <f t="shared" si="104"/>
        <v>-6880</v>
      </c>
      <c r="BK27" s="16">
        <f t="shared" si="104"/>
        <v>-6880</v>
      </c>
      <c r="BL27" s="16">
        <f t="shared" si="104"/>
        <v>-6880</v>
      </c>
      <c r="BM27" s="16">
        <f t="shared" si="104"/>
        <v>-6880</v>
      </c>
      <c r="BN27" s="16">
        <f t="shared" si="104"/>
        <v>-6880</v>
      </c>
      <c r="BO27" s="16">
        <f t="shared" si="104"/>
        <v>-6880</v>
      </c>
      <c r="BP27" s="16">
        <f t="shared" si="104"/>
        <v>-6880</v>
      </c>
      <c r="BQ27" s="16">
        <f t="shared" si="104"/>
        <v>-6880</v>
      </c>
      <c r="BR27" s="16">
        <f t="shared" si="104"/>
        <v>-6880</v>
      </c>
      <c r="BS27" s="16">
        <f t="shared" ref="BS27:CX27" si="105">-$D27*BS82</f>
        <v>-6880</v>
      </c>
      <c r="BT27" s="16">
        <f t="shared" si="105"/>
        <v>-6880</v>
      </c>
      <c r="BU27" s="16">
        <f t="shared" si="105"/>
        <v>-6880</v>
      </c>
      <c r="BV27" s="16">
        <f t="shared" si="105"/>
        <v>-6880</v>
      </c>
      <c r="BW27" s="16">
        <f t="shared" si="105"/>
        <v>-6880</v>
      </c>
      <c r="BX27" s="16">
        <f t="shared" si="105"/>
        <v>-6880</v>
      </c>
      <c r="BY27" s="16">
        <f t="shared" si="105"/>
        <v>-6880</v>
      </c>
      <c r="BZ27" s="16">
        <f t="shared" si="105"/>
        <v>-6880</v>
      </c>
      <c r="CA27" s="16">
        <f t="shared" si="105"/>
        <v>-6880</v>
      </c>
      <c r="CB27" s="16">
        <f t="shared" si="105"/>
        <v>-6880</v>
      </c>
      <c r="CC27" s="16">
        <f t="shared" si="105"/>
        <v>-6880</v>
      </c>
      <c r="CD27" s="16">
        <f t="shared" si="105"/>
        <v>-6880</v>
      </c>
      <c r="CE27" s="16">
        <f t="shared" si="105"/>
        <v>-6880</v>
      </c>
      <c r="CF27" s="16">
        <f t="shared" si="105"/>
        <v>-6880</v>
      </c>
      <c r="CG27" s="16">
        <f t="shared" si="105"/>
        <v>-6880</v>
      </c>
      <c r="CH27" s="16">
        <f t="shared" si="105"/>
        <v>-6880</v>
      </c>
      <c r="CI27" s="16">
        <f t="shared" si="105"/>
        <v>-6880</v>
      </c>
      <c r="CJ27" s="16">
        <f t="shared" si="105"/>
        <v>-6880</v>
      </c>
      <c r="CK27" s="16">
        <f t="shared" si="105"/>
        <v>-6880</v>
      </c>
      <c r="CL27" s="16">
        <f t="shared" si="105"/>
        <v>-6880</v>
      </c>
      <c r="CM27" s="16">
        <f t="shared" si="105"/>
        <v>-6880</v>
      </c>
      <c r="CN27" s="16">
        <f t="shared" si="105"/>
        <v>-6880</v>
      </c>
      <c r="CO27" s="16">
        <f t="shared" si="105"/>
        <v>-6880</v>
      </c>
      <c r="CP27" s="16">
        <f t="shared" si="105"/>
        <v>-6880</v>
      </c>
      <c r="CQ27" s="16">
        <f t="shared" si="105"/>
        <v>-6880</v>
      </c>
      <c r="CR27" s="16">
        <f t="shared" si="105"/>
        <v>-6880</v>
      </c>
      <c r="CS27" s="16">
        <f t="shared" si="105"/>
        <v>-6880</v>
      </c>
      <c r="CT27" s="16">
        <f t="shared" si="105"/>
        <v>-6880</v>
      </c>
      <c r="CU27" s="16">
        <f t="shared" si="105"/>
        <v>-6880</v>
      </c>
      <c r="CV27" s="16">
        <f t="shared" si="105"/>
        <v>-6880</v>
      </c>
      <c r="CW27" s="16">
        <f t="shared" si="105"/>
        <v>-6880</v>
      </c>
      <c r="CX27" s="16">
        <f t="shared" si="105"/>
        <v>-6880</v>
      </c>
      <c r="CY27" s="16">
        <f t="shared" ref="CY27:DV27" si="106">-$D27*CY82</f>
        <v>-6880</v>
      </c>
      <c r="CZ27" s="16">
        <f t="shared" si="106"/>
        <v>-6880</v>
      </c>
      <c r="DA27" s="16">
        <f t="shared" si="106"/>
        <v>-6880</v>
      </c>
      <c r="DB27" s="16">
        <f t="shared" si="106"/>
        <v>-6880</v>
      </c>
      <c r="DC27" s="16">
        <f t="shared" si="106"/>
        <v>-6880</v>
      </c>
      <c r="DD27" s="16">
        <f t="shared" si="106"/>
        <v>-6880</v>
      </c>
      <c r="DE27" s="16">
        <f t="shared" si="106"/>
        <v>-6880</v>
      </c>
      <c r="DF27" s="16">
        <f t="shared" si="106"/>
        <v>-6880</v>
      </c>
      <c r="DG27" s="16">
        <f t="shared" si="106"/>
        <v>-6880</v>
      </c>
      <c r="DH27" s="16">
        <f t="shared" si="106"/>
        <v>-6880</v>
      </c>
      <c r="DI27" s="16">
        <f t="shared" si="106"/>
        <v>-6880</v>
      </c>
      <c r="DJ27" s="16">
        <f t="shared" si="106"/>
        <v>-6880</v>
      </c>
      <c r="DK27" s="16">
        <f t="shared" si="106"/>
        <v>-6880</v>
      </c>
      <c r="DL27" s="16">
        <f t="shared" si="106"/>
        <v>-6880</v>
      </c>
      <c r="DM27" s="16">
        <f t="shared" si="106"/>
        <v>-6880</v>
      </c>
      <c r="DN27" s="16">
        <f t="shared" si="106"/>
        <v>-6880</v>
      </c>
      <c r="DO27" s="16">
        <f t="shared" si="106"/>
        <v>-6880</v>
      </c>
      <c r="DP27" s="16">
        <f t="shared" si="106"/>
        <v>-6880</v>
      </c>
      <c r="DQ27" s="16">
        <f t="shared" si="106"/>
        <v>-6880</v>
      </c>
      <c r="DR27" s="16">
        <f t="shared" si="106"/>
        <v>-6880</v>
      </c>
      <c r="DS27" s="16">
        <f t="shared" si="106"/>
        <v>-6880</v>
      </c>
      <c r="DT27" s="16">
        <f t="shared" si="106"/>
        <v>-6880</v>
      </c>
      <c r="DU27" s="16">
        <f t="shared" si="106"/>
        <v>-6880</v>
      </c>
      <c r="DV27" s="16">
        <f t="shared" si="106"/>
        <v>-6880</v>
      </c>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H27" s="16">
        <f>SUMIF($G$1:$FF$1,FH$2,$G27:$FF27)</f>
        <v>0</v>
      </c>
      <c r="FI27" s="16">
        <f t="shared" si="97"/>
        <v>-82560</v>
      </c>
      <c r="FJ27" s="16">
        <f t="shared" si="97"/>
        <v>-82560</v>
      </c>
      <c r="FK27" s="16">
        <f t="shared" si="97"/>
        <v>-82560</v>
      </c>
      <c r="FL27" s="16">
        <f t="shared" si="97"/>
        <v>-82560</v>
      </c>
      <c r="FM27" s="16">
        <f t="shared" si="97"/>
        <v>-82560</v>
      </c>
      <c r="FN27" s="16">
        <f t="shared" si="97"/>
        <v>-82560</v>
      </c>
      <c r="FO27" s="16">
        <f t="shared" si="97"/>
        <v>-82560</v>
      </c>
      <c r="FP27" s="16">
        <f t="shared" si="97"/>
        <v>-82560</v>
      </c>
      <c r="FQ27" s="16">
        <f t="shared" si="97"/>
        <v>-82560</v>
      </c>
      <c r="FR27" s="16">
        <f t="shared" si="97"/>
        <v>-82560</v>
      </c>
      <c r="FS27" s="16">
        <f t="shared" si="97"/>
        <v>0</v>
      </c>
      <c r="FT27" s="16">
        <f t="shared" si="97"/>
        <v>0</v>
      </c>
      <c r="FU27" s="16">
        <f t="shared" si="97"/>
        <v>0</v>
      </c>
      <c r="FV27" s="16">
        <f t="shared" si="97"/>
        <v>0</v>
      </c>
      <c r="FW27" s="16">
        <f t="shared" si="97"/>
        <v>0</v>
      </c>
      <c r="FX27" s="16">
        <f t="shared" si="97"/>
        <v>0</v>
      </c>
      <c r="FY27" s="16">
        <f t="shared" si="97"/>
        <v>0</v>
      </c>
      <c r="FZ27" s="16">
        <f t="shared" si="97"/>
        <v>0</v>
      </c>
      <c r="GA27" s="16">
        <f t="shared" si="97"/>
        <v>0</v>
      </c>
      <c r="GB27" s="16">
        <f t="shared" si="97"/>
        <v>0</v>
      </c>
      <c r="GC27" s="16">
        <f t="shared" si="97"/>
        <v>0</v>
      </c>
      <c r="GD27" s="16">
        <f t="shared" si="97"/>
        <v>0</v>
      </c>
    </row>
    <row r="28" spans="1:186" ht="20.100000000000001" customHeight="1" outlineLevel="1" x14ac:dyDescent="0.25">
      <c r="A28" s="15" t="s">
        <v>127</v>
      </c>
      <c r="B28" s="107">
        <v>2000</v>
      </c>
      <c r="C28" s="107">
        <f t="shared" si="57"/>
        <v>1440</v>
      </c>
      <c r="D28" s="107">
        <f t="shared" si="91"/>
        <v>3440</v>
      </c>
      <c r="E28" s="15"/>
      <c r="F28" s="16">
        <f t="shared" si="86"/>
        <v>-825600</v>
      </c>
      <c r="G28" s="16">
        <f t="shared" ref="G28:AL28" si="107">-$D28*G83</f>
        <v>-6880</v>
      </c>
      <c r="H28" s="16">
        <f t="shared" si="107"/>
        <v>-6880</v>
      </c>
      <c r="I28" s="16">
        <f t="shared" si="107"/>
        <v>-6880</v>
      </c>
      <c r="J28" s="16">
        <f t="shared" si="107"/>
        <v>-6880</v>
      </c>
      <c r="K28" s="16">
        <f t="shared" si="107"/>
        <v>-6880</v>
      </c>
      <c r="L28" s="16">
        <f t="shared" si="107"/>
        <v>-6880</v>
      </c>
      <c r="M28" s="16">
        <f t="shared" si="107"/>
        <v>-6880</v>
      </c>
      <c r="N28" s="16">
        <f t="shared" si="107"/>
        <v>-6880</v>
      </c>
      <c r="O28" s="16">
        <f t="shared" si="107"/>
        <v>-6880</v>
      </c>
      <c r="P28" s="16">
        <f t="shared" si="107"/>
        <v>-6880</v>
      </c>
      <c r="Q28" s="16">
        <f t="shared" si="107"/>
        <v>-6880</v>
      </c>
      <c r="R28" s="16">
        <f t="shared" si="107"/>
        <v>-6880</v>
      </c>
      <c r="S28" s="16">
        <f t="shared" si="107"/>
        <v>-6880</v>
      </c>
      <c r="T28" s="16">
        <f t="shared" si="107"/>
        <v>-6880</v>
      </c>
      <c r="U28" s="16">
        <f t="shared" si="107"/>
        <v>-6880</v>
      </c>
      <c r="V28" s="16">
        <f t="shared" si="107"/>
        <v>-6880</v>
      </c>
      <c r="W28" s="16">
        <f t="shared" si="107"/>
        <v>-6880</v>
      </c>
      <c r="X28" s="16">
        <f t="shared" si="107"/>
        <v>-6880</v>
      </c>
      <c r="Y28" s="16">
        <f t="shared" si="107"/>
        <v>-6880</v>
      </c>
      <c r="Z28" s="16">
        <f t="shared" si="107"/>
        <v>-6880</v>
      </c>
      <c r="AA28" s="16">
        <f t="shared" si="107"/>
        <v>-6880</v>
      </c>
      <c r="AB28" s="16">
        <f t="shared" si="107"/>
        <v>-6880</v>
      </c>
      <c r="AC28" s="16">
        <f t="shared" si="107"/>
        <v>-6880</v>
      </c>
      <c r="AD28" s="16">
        <f t="shared" si="107"/>
        <v>-6880</v>
      </c>
      <c r="AE28" s="16">
        <f t="shared" si="107"/>
        <v>-6880</v>
      </c>
      <c r="AF28" s="16">
        <f t="shared" si="107"/>
        <v>-6880</v>
      </c>
      <c r="AG28" s="16">
        <f t="shared" si="107"/>
        <v>-6880</v>
      </c>
      <c r="AH28" s="16">
        <f t="shared" si="107"/>
        <v>-6880</v>
      </c>
      <c r="AI28" s="16">
        <f t="shared" si="107"/>
        <v>-6880</v>
      </c>
      <c r="AJ28" s="16">
        <f t="shared" si="107"/>
        <v>-6880</v>
      </c>
      <c r="AK28" s="16">
        <f t="shared" si="107"/>
        <v>-6880</v>
      </c>
      <c r="AL28" s="16">
        <f t="shared" si="107"/>
        <v>-6880</v>
      </c>
      <c r="AM28" s="16">
        <f t="shared" ref="AM28:BR28" si="108">-$D28*AM83</f>
        <v>-6880</v>
      </c>
      <c r="AN28" s="16">
        <f t="shared" si="108"/>
        <v>-6880</v>
      </c>
      <c r="AO28" s="16">
        <f t="shared" si="108"/>
        <v>-6880</v>
      </c>
      <c r="AP28" s="16">
        <f t="shared" si="108"/>
        <v>-6880</v>
      </c>
      <c r="AQ28" s="16">
        <f t="shared" si="108"/>
        <v>-6880</v>
      </c>
      <c r="AR28" s="16">
        <f t="shared" si="108"/>
        <v>-6880</v>
      </c>
      <c r="AS28" s="16">
        <f t="shared" si="108"/>
        <v>-6880</v>
      </c>
      <c r="AT28" s="16">
        <f t="shared" si="108"/>
        <v>-6880</v>
      </c>
      <c r="AU28" s="16">
        <f t="shared" si="108"/>
        <v>-6880</v>
      </c>
      <c r="AV28" s="16">
        <f t="shared" si="108"/>
        <v>-6880</v>
      </c>
      <c r="AW28" s="16">
        <f t="shared" si="108"/>
        <v>-6880</v>
      </c>
      <c r="AX28" s="16">
        <f t="shared" si="108"/>
        <v>-6880</v>
      </c>
      <c r="AY28" s="16">
        <f t="shared" si="108"/>
        <v>-6880</v>
      </c>
      <c r="AZ28" s="16">
        <f t="shared" si="108"/>
        <v>-6880</v>
      </c>
      <c r="BA28" s="16">
        <f t="shared" si="108"/>
        <v>-6880</v>
      </c>
      <c r="BB28" s="16">
        <f t="shared" si="108"/>
        <v>-6880</v>
      </c>
      <c r="BC28" s="16">
        <f t="shared" si="108"/>
        <v>-6880</v>
      </c>
      <c r="BD28" s="16">
        <f t="shared" si="108"/>
        <v>-6880</v>
      </c>
      <c r="BE28" s="16">
        <f t="shared" si="108"/>
        <v>-6880</v>
      </c>
      <c r="BF28" s="16">
        <f t="shared" si="108"/>
        <v>-6880</v>
      </c>
      <c r="BG28" s="16">
        <f t="shared" si="108"/>
        <v>-6880</v>
      </c>
      <c r="BH28" s="16">
        <f t="shared" si="108"/>
        <v>-6880</v>
      </c>
      <c r="BI28" s="16">
        <f t="shared" si="108"/>
        <v>-6880</v>
      </c>
      <c r="BJ28" s="16">
        <f t="shared" si="108"/>
        <v>-6880</v>
      </c>
      <c r="BK28" s="16">
        <f t="shared" si="108"/>
        <v>-6880</v>
      </c>
      <c r="BL28" s="16">
        <f t="shared" si="108"/>
        <v>-6880</v>
      </c>
      <c r="BM28" s="16">
        <f t="shared" si="108"/>
        <v>-6880</v>
      </c>
      <c r="BN28" s="16">
        <f t="shared" si="108"/>
        <v>-6880</v>
      </c>
      <c r="BO28" s="16">
        <f t="shared" si="108"/>
        <v>-6880</v>
      </c>
      <c r="BP28" s="16">
        <f t="shared" si="108"/>
        <v>-6880</v>
      </c>
      <c r="BQ28" s="16">
        <f t="shared" si="108"/>
        <v>-6880</v>
      </c>
      <c r="BR28" s="16">
        <f t="shared" si="108"/>
        <v>-6880</v>
      </c>
      <c r="BS28" s="16">
        <f t="shared" ref="BS28:CX28" si="109">-$D28*BS83</f>
        <v>-6880</v>
      </c>
      <c r="BT28" s="16">
        <f t="shared" si="109"/>
        <v>-6880</v>
      </c>
      <c r="BU28" s="16">
        <f t="shared" si="109"/>
        <v>-6880</v>
      </c>
      <c r="BV28" s="16">
        <f t="shared" si="109"/>
        <v>-6880</v>
      </c>
      <c r="BW28" s="16">
        <f t="shared" si="109"/>
        <v>-6880</v>
      </c>
      <c r="BX28" s="16">
        <f t="shared" si="109"/>
        <v>-6880</v>
      </c>
      <c r="BY28" s="16">
        <f t="shared" si="109"/>
        <v>-6880</v>
      </c>
      <c r="BZ28" s="16">
        <f t="shared" si="109"/>
        <v>-6880</v>
      </c>
      <c r="CA28" s="16">
        <f t="shared" si="109"/>
        <v>-6880</v>
      </c>
      <c r="CB28" s="16">
        <f t="shared" si="109"/>
        <v>-6880</v>
      </c>
      <c r="CC28" s="16">
        <f t="shared" si="109"/>
        <v>-6880</v>
      </c>
      <c r="CD28" s="16">
        <f t="shared" si="109"/>
        <v>-6880</v>
      </c>
      <c r="CE28" s="16">
        <f t="shared" si="109"/>
        <v>-6880</v>
      </c>
      <c r="CF28" s="16">
        <f t="shared" si="109"/>
        <v>-6880</v>
      </c>
      <c r="CG28" s="16">
        <f t="shared" si="109"/>
        <v>-6880</v>
      </c>
      <c r="CH28" s="16">
        <f t="shared" si="109"/>
        <v>-6880</v>
      </c>
      <c r="CI28" s="16">
        <f t="shared" si="109"/>
        <v>-6880</v>
      </c>
      <c r="CJ28" s="16">
        <f t="shared" si="109"/>
        <v>-6880</v>
      </c>
      <c r="CK28" s="16">
        <f t="shared" si="109"/>
        <v>-6880</v>
      </c>
      <c r="CL28" s="16">
        <f t="shared" si="109"/>
        <v>-6880</v>
      </c>
      <c r="CM28" s="16">
        <f t="shared" si="109"/>
        <v>-6880</v>
      </c>
      <c r="CN28" s="16">
        <f t="shared" si="109"/>
        <v>-6880</v>
      </c>
      <c r="CO28" s="16">
        <f t="shared" si="109"/>
        <v>-6880</v>
      </c>
      <c r="CP28" s="16">
        <f t="shared" si="109"/>
        <v>-6880</v>
      </c>
      <c r="CQ28" s="16">
        <f t="shared" si="109"/>
        <v>-6880</v>
      </c>
      <c r="CR28" s="16">
        <f t="shared" si="109"/>
        <v>-6880</v>
      </c>
      <c r="CS28" s="16">
        <f t="shared" si="109"/>
        <v>-6880</v>
      </c>
      <c r="CT28" s="16">
        <f t="shared" si="109"/>
        <v>-6880</v>
      </c>
      <c r="CU28" s="16">
        <f t="shared" si="109"/>
        <v>-6880</v>
      </c>
      <c r="CV28" s="16">
        <f t="shared" si="109"/>
        <v>-6880</v>
      </c>
      <c r="CW28" s="16">
        <f t="shared" si="109"/>
        <v>-6880</v>
      </c>
      <c r="CX28" s="16">
        <f t="shared" si="109"/>
        <v>-6880</v>
      </c>
      <c r="CY28" s="16">
        <f t="shared" ref="CY28:DV28" si="110">-$D28*CY83</f>
        <v>-6880</v>
      </c>
      <c r="CZ28" s="16">
        <f t="shared" si="110"/>
        <v>-6880</v>
      </c>
      <c r="DA28" s="16">
        <f t="shared" si="110"/>
        <v>-6880</v>
      </c>
      <c r="DB28" s="16">
        <f t="shared" si="110"/>
        <v>-6880</v>
      </c>
      <c r="DC28" s="16">
        <f t="shared" si="110"/>
        <v>-6880</v>
      </c>
      <c r="DD28" s="16">
        <f t="shared" si="110"/>
        <v>-6880</v>
      </c>
      <c r="DE28" s="16">
        <f t="shared" si="110"/>
        <v>-6880</v>
      </c>
      <c r="DF28" s="16">
        <f t="shared" si="110"/>
        <v>-6880</v>
      </c>
      <c r="DG28" s="16">
        <f t="shared" si="110"/>
        <v>-6880</v>
      </c>
      <c r="DH28" s="16">
        <f t="shared" si="110"/>
        <v>-6880</v>
      </c>
      <c r="DI28" s="16">
        <f t="shared" si="110"/>
        <v>-6880</v>
      </c>
      <c r="DJ28" s="16">
        <f t="shared" si="110"/>
        <v>-6880</v>
      </c>
      <c r="DK28" s="16">
        <f t="shared" si="110"/>
        <v>-6880</v>
      </c>
      <c r="DL28" s="16">
        <f t="shared" si="110"/>
        <v>-6880</v>
      </c>
      <c r="DM28" s="16">
        <f t="shared" si="110"/>
        <v>-6880</v>
      </c>
      <c r="DN28" s="16">
        <f t="shared" si="110"/>
        <v>-6880</v>
      </c>
      <c r="DO28" s="16">
        <f t="shared" si="110"/>
        <v>-6880</v>
      </c>
      <c r="DP28" s="16">
        <f t="shared" si="110"/>
        <v>-6880</v>
      </c>
      <c r="DQ28" s="16">
        <f t="shared" si="110"/>
        <v>-6880</v>
      </c>
      <c r="DR28" s="16">
        <f t="shared" si="110"/>
        <v>-6880</v>
      </c>
      <c r="DS28" s="16">
        <f t="shared" si="110"/>
        <v>-6880</v>
      </c>
      <c r="DT28" s="16">
        <f t="shared" si="110"/>
        <v>-6880</v>
      </c>
      <c r="DU28" s="16">
        <f t="shared" si="110"/>
        <v>-6880</v>
      </c>
      <c r="DV28" s="16">
        <f t="shared" si="110"/>
        <v>-6880</v>
      </c>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H28" s="16">
        <f>SUMIF($G$1:$FF$1,FH$2,$G28:$FF28)</f>
        <v>0</v>
      </c>
      <c r="FI28" s="16">
        <f t="shared" si="97"/>
        <v>-82560</v>
      </c>
      <c r="FJ28" s="16">
        <f t="shared" si="97"/>
        <v>-82560</v>
      </c>
      <c r="FK28" s="16">
        <f t="shared" si="97"/>
        <v>-82560</v>
      </c>
      <c r="FL28" s="16">
        <f t="shared" si="97"/>
        <v>-82560</v>
      </c>
      <c r="FM28" s="16">
        <f t="shared" si="97"/>
        <v>-82560</v>
      </c>
      <c r="FN28" s="16">
        <f t="shared" si="97"/>
        <v>-82560</v>
      </c>
      <c r="FO28" s="16">
        <f t="shared" si="97"/>
        <v>-82560</v>
      </c>
      <c r="FP28" s="16">
        <f t="shared" si="97"/>
        <v>-82560</v>
      </c>
      <c r="FQ28" s="16">
        <f t="shared" si="97"/>
        <v>-82560</v>
      </c>
      <c r="FR28" s="16">
        <f t="shared" si="97"/>
        <v>-82560</v>
      </c>
      <c r="FS28" s="16">
        <f t="shared" si="97"/>
        <v>0</v>
      </c>
      <c r="FT28" s="16">
        <f t="shared" si="97"/>
        <v>0</v>
      </c>
      <c r="FU28" s="16">
        <f t="shared" si="97"/>
        <v>0</v>
      </c>
      <c r="FV28" s="16">
        <f t="shared" si="97"/>
        <v>0</v>
      </c>
      <c r="FW28" s="16">
        <f t="shared" si="97"/>
        <v>0</v>
      </c>
      <c r="FX28" s="16">
        <f t="shared" si="97"/>
        <v>0</v>
      </c>
      <c r="FY28" s="16">
        <f t="shared" si="97"/>
        <v>0</v>
      </c>
      <c r="FZ28" s="16">
        <f t="shared" si="97"/>
        <v>0</v>
      </c>
      <c r="GA28" s="16">
        <f t="shared" si="97"/>
        <v>0</v>
      </c>
      <c r="GB28" s="16">
        <f t="shared" si="97"/>
        <v>0</v>
      </c>
      <c r="GC28" s="16">
        <f t="shared" si="97"/>
        <v>0</v>
      </c>
      <c r="GD28" s="16">
        <f t="shared" si="97"/>
        <v>0</v>
      </c>
    </row>
    <row r="29" spans="1:186" ht="20.25" customHeight="1" outlineLevel="1" x14ac:dyDescent="0.25">
      <c r="A29" s="15"/>
      <c r="C29" s="107"/>
      <c r="D29" s="107"/>
      <c r="E29" s="15"/>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row>
    <row r="30" spans="1:186" ht="35.1" customHeight="1" x14ac:dyDescent="0.25">
      <c r="A30" s="13" t="s">
        <v>71</v>
      </c>
      <c r="B30" s="108" t="s">
        <v>128</v>
      </c>
      <c r="C30" s="109" t="s">
        <v>129</v>
      </c>
      <c r="D30" s="109" t="s">
        <v>130</v>
      </c>
      <c r="E30" s="13"/>
      <c r="F30" s="14">
        <f t="shared" ref="F30:F33" si="111">SUM(G30:DV30)</f>
        <v>-2064000</v>
      </c>
      <c r="G30" s="14">
        <f>SUM(G31:G33)</f>
        <v>-17200</v>
      </c>
      <c r="H30" s="14">
        <f t="shared" ref="H30:BS30" si="112">SUM(H31:H33)</f>
        <v>-17200</v>
      </c>
      <c r="I30" s="14">
        <f t="shared" si="112"/>
        <v>-17200</v>
      </c>
      <c r="J30" s="14">
        <f t="shared" si="112"/>
        <v>-17200</v>
      </c>
      <c r="K30" s="14">
        <f t="shared" si="112"/>
        <v>-17200</v>
      </c>
      <c r="L30" s="14">
        <f t="shared" si="112"/>
        <v>-17200</v>
      </c>
      <c r="M30" s="14">
        <f t="shared" si="112"/>
        <v>-17200</v>
      </c>
      <c r="N30" s="14">
        <f t="shared" si="112"/>
        <v>-17200</v>
      </c>
      <c r="O30" s="14">
        <f t="shared" si="112"/>
        <v>-17200</v>
      </c>
      <c r="P30" s="14">
        <f t="shared" si="112"/>
        <v>-17200</v>
      </c>
      <c r="Q30" s="14">
        <f t="shared" si="112"/>
        <v>-17200</v>
      </c>
      <c r="R30" s="14">
        <f t="shared" si="112"/>
        <v>-17200</v>
      </c>
      <c r="S30" s="14">
        <f t="shared" si="112"/>
        <v>-17200</v>
      </c>
      <c r="T30" s="14">
        <f t="shared" si="112"/>
        <v>-17200</v>
      </c>
      <c r="U30" s="14">
        <f t="shared" si="112"/>
        <v>-17200</v>
      </c>
      <c r="V30" s="14">
        <f t="shared" si="112"/>
        <v>-17200</v>
      </c>
      <c r="W30" s="14">
        <f t="shared" si="112"/>
        <v>-17200</v>
      </c>
      <c r="X30" s="14">
        <f t="shared" si="112"/>
        <v>-17200</v>
      </c>
      <c r="Y30" s="14">
        <f t="shared" si="112"/>
        <v>-17200</v>
      </c>
      <c r="Z30" s="14">
        <f t="shared" si="112"/>
        <v>-17200</v>
      </c>
      <c r="AA30" s="14">
        <f t="shared" si="112"/>
        <v>-17200</v>
      </c>
      <c r="AB30" s="14">
        <f t="shared" si="112"/>
        <v>-17200</v>
      </c>
      <c r="AC30" s="14">
        <f t="shared" si="112"/>
        <v>-17200</v>
      </c>
      <c r="AD30" s="14">
        <f t="shared" si="112"/>
        <v>-17200</v>
      </c>
      <c r="AE30" s="14">
        <f t="shared" si="112"/>
        <v>-17200</v>
      </c>
      <c r="AF30" s="14">
        <f t="shared" si="112"/>
        <v>-17200</v>
      </c>
      <c r="AG30" s="14">
        <f t="shared" si="112"/>
        <v>-17200</v>
      </c>
      <c r="AH30" s="14">
        <f t="shared" si="112"/>
        <v>-17200</v>
      </c>
      <c r="AI30" s="14">
        <f t="shared" si="112"/>
        <v>-17200</v>
      </c>
      <c r="AJ30" s="14">
        <f t="shared" si="112"/>
        <v>-17200</v>
      </c>
      <c r="AK30" s="14">
        <f t="shared" si="112"/>
        <v>-17200</v>
      </c>
      <c r="AL30" s="14">
        <f t="shared" si="112"/>
        <v>-17200</v>
      </c>
      <c r="AM30" s="14">
        <f t="shared" si="112"/>
        <v>-17200</v>
      </c>
      <c r="AN30" s="14">
        <f t="shared" si="112"/>
        <v>-17200</v>
      </c>
      <c r="AO30" s="14">
        <f t="shared" si="112"/>
        <v>-17200</v>
      </c>
      <c r="AP30" s="14">
        <f t="shared" si="112"/>
        <v>-17200</v>
      </c>
      <c r="AQ30" s="14">
        <f t="shared" si="112"/>
        <v>-17200</v>
      </c>
      <c r="AR30" s="14">
        <f t="shared" si="112"/>
        <v>-17200</v>
      </c>
      <c r="AS30" s="14">
        <f t="shared" si="112"/>
        <v>-17200</v>
      </c>
      <c r="AT30" s="14">
        <f t="shared" si="112"/>
        <v>-17200</v>
      </c>
      <c r="AU30" s="14">
        <f t="shared" si="112"/>
        <v>-17200</v>
      </c>
      <c r="AV30" s="14">
        <f t="shared" si="112"/>
        <v>-17200</v>
      </c>
      <c r="AW30" s="14">
        <f t="shared" si="112"/>
        <v>-17200</v>
      </c>
      <c r="AX30" s="14">
        <f t="shared" si="112"/>
        <v>-17200</v>
      </c>
      <c r="AY30" s="14">
        <f t="shared" si="112"/>
        <v>-17200</v>
      </c>
      <c r="AZ30" s="14">
        <f t="shared" si="112"/>
        <v>-17200</v>
      </c>
      <c r="BA30" s="14">
        <f t="shared" si="112"/>
        <v>-17200</v>
      </c>
      <c r="BB30" s="14">
        <f t="shared" si="112"/>
        <v>-17200</v>
      </c>
      <c r="BC30" s="14">
        <f t="shared" si="112"/>
        <v>-17200</v>
      </c>
      <c r="BD30" s="14">
        <f t="shared" si="112"/>
        <v>-17200</v>
      </c>
      <c r="BE30" s="14">
        <f t="shared" si="112"/>
        <v>-17200</v>
      </c>
      <c r="BF30" s="14">
        <f t="shared" si="112"/>
        <v>-17200</v>
      </c>
      <c r="BG30" s="14">
        <f t="shared" si="112"/>
        <v>-17200</v>
      </c>
      <c r="BH30" s="14">
        <f t="shared" si="112"/>
        <v>-17200</v>
      </c>
      <c r="BI30" s="14">
        <f t="shared" si="112"/>
        <v>-17200</v>
      </c>
      <c r="BJ30" s="14">
        <f t="shared" si="112"/>
        <v>-17200</v>
      </c>
      <c r="BK30" s="14">
        <f t="shared" si="112"/>
        <v>-17200</v>
      </c>
      <c r="BL30" s="14">
        <f t="shared" si="112"/>
        <v>-17200</v>
      </c>
      <c r="BM30" s="14">
        <f t="shared" si="112"/>
        <v>-17200</v>
      </c>
      <c r="BN30" s="14">
        <f t="shared" si="112"/>
        <v>-17200</v>
      </c>
      <c r="BO30" s="14">
        <f t="shared" si="112"/>
        <v>-17200</v>
      </c>
      <c r="BP30" s="14">
        <f t="shared" si="112"/>
        <v>-17200</v>
      </c>
      <c r="BQ30" s="14">
        <f t="shared" si="112"/>
        <v>-17200</v>
      </c>
      <c r="BR30" s="14">
        <f t="shared" si="112"/>
        <v>-17200</v>
      </c>
      <c r="BS30" s="14">
        <f t="shared" si="112"/>
        <v>-17200</v>
      </c>
      <c r="BT30" s="14">
        <f t="shared" ref="BT30:DV30" si="113">SUM(BT31:BT33)</f>
        <v>-17200</v>
      </c>
      <c r="BU30" s="14">
        <f t="shared" si="113"/>
        <v>-17200</v>
      </c>
      <c r="BV30" s="14">
        <f t="shared" si="113"/>
        <v>-17200</v>
      </c>
      <c r="BW30" s="14">
        <f t="shared" si="113"/>
        <v>-17200</v>
      </c>
      <c r="BX30" s="14">
        <f t="shared" si="113"/>
        <v>-17200</v>
      </c>
      <c r="BY30" s="14">
        <f t="shared" si="113"/>
        <v>-17200</v>
      </c>
      <c r="BZ30" s="14">
        <f t="shared" si="113"/>
        <v>-17200</v>
      </c>
      <c r="CA30" s="14">
        <f t="shared" si="113"/>
        <v>-17200</v>
      </c>
      <c r="CB30" s="14">
        <f t="shared" si="113"/>
        <v>-17200</v>
      </c>
      <c r="CC30" s="14">
        <f t="shared" si="113"/>
        <v>-17200</v>
      </c>
      <c r="CD30" s="14">
        <f t="shared" si="113"/>
        <v>-17200</v>
      </c>
      <c r="CE30" s="14">
        <f t="shared" si="113"/>
        <v>-17200</v>
      </c>
      <c r="CF30" s="14">
        <f t="shared" si="113"/>
        <v>-17200</v>
      </c>
      <c r="CG30" s="14">
        <f t="shared" si="113"/>
        <v>-17200</v>
      </c>
      <c r="CH30" s="14">
        <f t="shared" si="113"/>
        <v>-17200</v>
      </c>
      <c r="CI30" s="14">
        <f t="shared" si="113"/>
        <v>-17200</v>
      </c>
      <c r="CJ30" s="14">
        <f t="shared" si="113"/>
        <v>-17200</v>
      </c>
      <c r="CK30" s="14">
        <f t="shared" si="113"/>
        <v>-17200</v>
      </c>
      <c r="CL30" s="14">
        <f t="shared" si="113"/>
        <v>-17200</v>
      </c>
      <c r="CM30" s="14">
        <f t="shared" si="113"/>
        <v>-17200</v>
      </c>
      <c r="CN30" s="14">
        <f t="shared" si="113"/>
        <v>-17200</v>
      </c>
      <c r="CO30" s="14">
        <f t="shared" si="113"/>
        <v>-17200</v>
      </c>
      <c r="CP30" s="14">
        <f t="shared" si="113"/>
        <v>-17200</v>
      </c>
      <c r="CQ30" s="14">
        <f t="shared" si="113"/>
        <v>-17200</v>
      </c>
      <c r="CR30" s="14">
        <f t="shared" si="113"/>
        <v>-17200</v>
      </c>
      <c r="CS30" s="14">
        <f t="shared" si="113"/>
        <v>-17200</v>
      </c>
      <c r="CT30" s="14">
        <f t="shared" si="113"/>
        <v>-17200</v>
      </c>
      <c r="CU30" s="14">
        <f t="shared" si="113"/>
        <v>-17200</v>
      </c>
      <c r="CV30" s="14">
        <f t="shared" si="113"/>
        <v>-17200</v>
      </c>
      <c r="CW30" s="14">
        <f t="shared" si="113"/>
        <v>-17200</v>
      </c>
      <c r="CX30" s="14">
        <f t="shared" si="113"/>
        <v>-17200</v>
      </c>
      <c r="CY30" s="14">
        <f t="shared" si="113"/>
        <v>-17200</v>
      </c>
      <c r="CZ30" s="14">
        <f t="shared" si="113"/>
        <v>-17200</v>
      </c>
      <c r="DA30" s="14">
        <f t="shared" si="113"/>
        <v>-17200</v>
      </c>
      <c r="DB30" s="14">
        <f t="shared" si="113"/>
        <v>-17200</v>
      </c>
      <c r="DC30" s="14">
        <f t="shared" si="113"/>
        <v>-17200</v>
      </c>
      <c r="DD30" s="14">
        <f t="shared" si="113"/>
        <v>-17200</v>
      </c>
      <c r="DE30" s="14">
        <f t="shared" si="113"/>
        <v>-17200</v>
      </c>
      <c r="DF30" s="14">
        <f t="shared" si="113"/>
        <v>-17200</v>
      </c>
      <c r="DG30" s="14">
        <f t="shared" si="113"/>
        <v>-17200</v>
      </c>
      <c r="DH30" s="14">
        <f t="shared" si="113"/>
        <v>-17200</v>
      </c>
      <c r="DI30" s="14">
        <f t="shared" si="113"/>
        <v>-17200</v>
      </c>
      <c r="DJ30" s="14">
        <f t="shared" si="113"/>
        <v>-17200</v>
      </c>
      <c r="DK30" s="14">
        <f t="shared" si="113"/>
        <v>-17200</v>
      </c>
      <c r="DL30" s="14">
        <f t="shared" si="113"/>
        <v>-17200</v>
      </c>
      <c r="DM30" s="14">
        <f t="shared" si="113"/>
        <v>-17200</v>
      </c>
      <c r="DN30" s="14">
        <f t="shared" si="113"/>
        <v>-17200</v>
      </c>
      <c r="DO30" s="14">
        <f t="shared" si="113"/>
        <v>-17200</v>
      </c>
      <c r="DP30" s="14">
        <f t="shared" si="113"/>
        <v>-17200</v>
      </c>
      <c r="DQ30" s="14">
        <f t="shared" si="113"/>
        <v>-17200</v>
      </c>
      <c r="DR30" s="14">
        <f t="shared" si="113"/>
        <v>-17200</v>
      </c>
      <c r="DS30" s="14">
        <f t="shared" si="113"/>
        <v>-17200</v>
      </c>
      <c r="DT30" s="14">
        <f t="shared" si="113"/>
        <v>-17200</v>
      </c>
      <c r="DU30" s="14">
        <f t="shared" si="113"/>
        <v>-17200</v>
      </c>
      <c r="DV30" s="14">
        <f t="shared" si="113"/>
        <v>-17200</v>
      </c>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H30" s="14">
        <f t="shared" ref="FH30:GD30" si="114">SUM(FH33:FH33)</f>
        <v>0</v>
      </c>
      <c r="FI30" s="14">
        <f t="shared" si="114"/>
        <v>-103200</v>
      </c>
      <c r="FJ30" s="14">
        <f t="shared" si="114"/>
        <v>-103200</v>
      </c>
      <c r="FK30" s="14">
        <f t="shared" si="114"/>
        <v>-103200</v>
      </c>
      <c r="FL30" s="14">
        <f t="shared" si="114"/>
        <v>-103200</v>
      </c>
      <c r="FM30" s="14">
        <f t="shared" si="114"/>
        <v>-103200</v>
      </c>
      <c r="FN30" s="14">
        <f t="shared" si="114"/>
        <v>-103200</v>
      </c>
      <c r="FO30" s="14">
        <f t="shared" si="114"/>
        <v>-103200</v>
      </c>
      <c r="FP30" s="14">
        <f t="shared" si="114"/>
        <v>-103200</v>
      </c>
      <c r="FQ30" s="14">
        <f t="shared" si="114"/>
        <v>-103200</v>
      </c>
      <c r="FR30" s="14">
        <f t="shared" si="114"/>
        <v>-103200</v>
      </c>
      <c r="FS30" s="14">
        <f t="shared" si="114"/>
        <v>0</v>
      </c>
      <c r="FT30" s="14">
        <f t="shared" si="114"/>
        <v>0</v>
      </c>
      <c r="FU30" s="14">
        <f t="shared" si="114"/>
        <v>0</v>
      </c>
      <c r="FV30" s="14">
        <f t="shared" si="114"/>
        <v>0</v>
      </c>
      <c r="FW30" s="14">
        <f t="shared" si="114"/>
        <v>0</v>
      </c>
      <c r="FX30" s="14">
        <f t="shared" si="114"/>
        <v>0</v>
      </c>
      <c r="FY30" s="14">
        <f t="shared" si="114"/>
        <v>0</v>
      </c>
      <c r="FZ30" s="14">
        <f t="shared" si="114"/>
        <v>0</v>
      </c>
      <c r="GA30" s="14">
        <f t="shared" si="114"/>
        <v>0</v>
      </c>
      <c r="GB30" s="14">
        <f t="shared" si="114"/>
        <v>0</v>
      </c>
      <c r="GC30" s="14">
        <f t="shared" si="114"/>
        <v>0</v>
      </c>
      <c r="GD30" s="14">
        <f t="shared" si="114"/>
        <v>0</v>
      </c>
    </row>
    <row r="31" spans="1:186" ht="20.100000000000001" customHeight="1" outlineLevel="1" x14ac:dyDescent="0.25">
      <c r="A31" s="15" t="s">
        <v>112</v>
      </c>
      <c r="B31" s="107">
        <v>2500</v>
      </c>
      <c r="C31" s="107">
        <f t="shared" ref="C31:C33" si="115">B31*72%</f>
        <v>1800</v>
      </c>
      <c r="D31" s="107">
        <f t="shared" ref="D31:D33" si="116">C31+B31</f>
        <v>4300</v>
      </c>
      <c r="E31" s="15"/>
      <c r="F31" s="16">
        <f t="shared" si="111"/>
        <v>-516000</v>
      </c>
      <c r="G31" s="16">
        <f t="shared" ref="G31:AL31" si="117">-$D31*G86</f>
        <v>-4300</v>
      </c>
      <c r="H31" s="16">
        <f t="shared" si="117"/>
        <v>-4300</v>
      </c>
      <c r="I31" s="16">
        <f t="shared" si="117"/>
        <v>-4300</v>
      </c>
      <c r="J31" s="16">
        <f t="shared" si="117"/>
        <v>-4300</v>
      </c>
      <c r="K31" s="16">
        <f t="shared" si="117"/>
        <v>-4300</v>
      </c>
      <c r="L31" s="16">
        <f t="shared" si="117"/>
        <v>-4300</v>
      </c>
      <c r="M31" s="16">
        <f t="shared" si="117"/>
        <v>-4300</v>
      </c>
      <c r="N31" s="16">
        <f t="shared" si="117"/>
        <v>-4300</v>
      </c>
      <c r="O31" s="16">
        <f t="shared" si="117"/>
        <v>-4300</v>
      </c>
      <c r="P31" s="16">
        <f t="shared" si="117"/>
        <v>-4300</v>
      </c>
      <c r="Q31" s="16">
        <f t="shared" si="117"/>
        <v>-4300</v>
      </c>
      <c r="R31" s="16">
        <f t="shared" si="117"/>
        <v>-4300</v>
      </c>
      <c r="S31" s="16">
        <f t="shared" si="117"/>
        <v>-4300</v>
      </c>
      <c r="T31" s="16">
        <f t="shared" si="117"/>
        <v>-4300</v>
      </c>
      <c r="U31" s="16">
        <f t="shared" si="117"/>
        <v>-4300</v>
      </c>
      <c r="V31" s="16">
        <f t="shared" si="117"/>
        <v>-4300</v>
      </c>
      <c r="W31" s="16">
        <f t="shared" si="117"/>
        <v>-4300</v>
      </c>
      <c r="X31" s="16">
        <f t="shared" si="117"/>
        <v>-4300</v>
      </c>
      <c r="Y31" s="16">
        <f t="shared" si="117"/>
        <v>-4300</v>
      </c>
      <c r="Z31" s="16">
        <f t="shared" si="117"/>
        <v>-4300</v>
      </c>
      <c r="AA31" s="16">
        <f t="shared" si="117"/>
        <v>-4300</v>
      </c>
      <c r="AB31" s="16">
        <f t="shared" si="117"/>
        <v>-4300</v>
      </c>
      <c r="AC31" s="16">
        <f t="shared" si="117"/>
        <v>-4300</v>
      </c>
      <c r="AD31" s="16">
        <f t="shared" si="117"/>
        <v>-4300</v>
      </c>
      <c r="AE31" s="16">
        <f t="shared" si="117"/>
        <v>-4300</v>
      </c>
      <c r="AF31" s="16">
        <f t="shared" si="117"/>
        <v>-4300</v>
      </c>
      <c r="AG31" s="16">
        <f t="shared" si="117"/>
        <v>-4300</v>
      </c>
      <c r="AH31" s="16">
        <f t="shared" si="117"/>
        <v>-4300</v>
      </c>
      <c r="AI31" s="16">
        <f t="shared" si="117"/>
        <v>-4300</v>
      </c>
      <c r="AJ31" s="16">
        <f t="shared" si="117"/>
        <v>-4300</v>
      </c>
      <c r="AK31" s="16">
        <f t="shared" si="117"/>
        <v>-4300</v>
      </c>
      <c r="AL31" s="16">
        <f t="shared" si="117"/>
        <v>-4300</v>
      </c>
      <c r="AM31" s="16">
        <f t="shared" ref="AM31:BR31" si="118">-$D31*AM86</f>
        <v>-4300</v>
      </c>
      <c r="AN31" s="16">
        <f t="shared" si="118"/>
        <v>-4300</v>
      </c>
      <c r="AO31" s="16">
        <f t="shared" si="118"/>
        <v>-4300</v>
      </c>
      <c r="AP31" s="16">
        <f t="shared" si="118"/>
        <v>-4300</v>
      </c>
      <c r="AQ31" s="16">
        <f t="shared" si="118"/>
        <v>-4300</v>
      </c>
      <c r="AR31" s="16">
        <f t="shared" si="118"/>
        <v>-4300</v>
      </c>
      <c r="AS31" s="16">
        <f t="shared" si="118"/>
        <v>-4300</v>
      </c>
      <c r="AT31" s="16">
        <f t="shared" si="118"/>
        <v>-4300</v>
      </c>
      <c r="AU31" s="16">
        <f t="shared" si="118"/>
        <v>-4300</v>
      </c>
      <c r="AV31" s="16">
        <f t="shared" si="118"/>
        <v>-4300</v>
      </c>
      <c r="AW31" s="16">
        <f t="shared" si="118"/>
        <v>-4300</v>
      </c>
      <c r="AX31" s="16">
        <f t="shared" si="118"/>
        <v>-4300</v>
      </c>
      <c r="AY31" s="16">
        <f t="shared" si="118"/>
        <v>-4300</v>
      </c>
      <c r="AZ31" s="16">
        <f t="shared" si="118"/>
        <v>-4300</v>
      </c>
      <c r="BA31" s="16">
        <f t="shared" si="118"/>
        <v>-4300</v>
      </c>
      <c r="BB31" s="16">
        <f t="shared" si="118"/>
        <v>-4300</v>
      </c>
      <c r="BC31" s="16">
        <f t="shared" si="118"/>
        <v>-4300</v>
      </c>
      <c r="BD31" s="16">
        <f t="shared" si="118"/>
        <v>-4300</v>
      </c>
      <c r="BE31" s="16">
        <f t="shared" si="118"/>
        <v>-4300</v>
      </c>
      <c r="BF31" s="16">
        <f t="shared" si="118"/>
        <v>-4300</v>
      </c>
      <c r="BG31" s="16">
        <f t="shared" si="118"/>
        <v>-4300</v>
      </c>
      <c r="BH31" s="16">
        <f t="shared" si="118"/>
        <v>-4300</v>
      </c>
      <c r="BI31" s="16">
        <f t="shared" si="118"/>
        <v>-4300</v>
      </c>
      <c r="BJ31" s="16">
        <f t="shared" si="118"/>
        <v>-4300</v>
      </c>
      <c r="BK31" s="16">
        <f t="shared" si="118"/>
        <v>-4300</v>
      </c>
      <c r="BL31" s="16">
        <f t="shared" si="118"/>
        <v>-4300</v>
      </c>
      <c r="BM31" s="16">
        <f t="shared" si="118"/>
        <v>-4300</v>
      </c>
      <c r="BN31" s="16">
        <f t="shared" si="118"/>
        <v>-4300</v>
      </c>
      <c r="BO31" s="16">
        <f t="shared" si="118"/>
        <v>-4300</v>
      </c>
      <c r="BP31" s="16">
        <f t="shared" si="118"/>
        <v>-4300</v>
      </c>
      <c r="BQ31" s="16">
        <f t="shared" si="118"/>
        <v>-4300</v>
      </c>
      <c r="BR31" s="16">
        <f t="shared" si="118"/>
        <v>-4300</v>
      </c>
      <c r="BS31" s="16">
        <f t="shared" ref="BS31:CX31" si="119">-$D31*BS86</f>
        <v>-4300</v>
      </c>
      <c r="BT31" s="16">
        <f t="shared" si="119"/>
        <v>-4300</v>
      </c>
      <c r="BU31" s="16">
        <f t="shared" si="119"/>
        <v>-4300</v>
      </c>
      <c r="BV31" s="16">
        <f t="shared" si="119"/>
        <v>-4300</v>
      </c>
      <c r="BW31" s="16">
        <f t="shared" si="119"/>
        <v>-4300</v>
      </c>
      <c r="BX31" s="16">
        <f t="shared" si="119"/>
        <v>-4300</v>
      </c>
      <c r="BY31" s="16">
        <f t="shared" si="119"/>
        <v>-4300</v>
      </c>
      <c r="BZ31" s="16">
        <f t="shared" si="119"/>
        <v>-4300</v>
      </c>
      <c r="CA31" s="16">
        <f t="shared" si="119"/>
        <v>-4300</v>
      </c>
      <c r="CB31" s="16">
        <f t="shared" si="119"/>
        <v>-4300</v>
      </c>
      <c r="CC31" s="16">
        <f t="shared" si="119"/>
        <v>-4300</v>
      </c>
      <c r="CD31" s="16">
        <f t="shared" si="119"/>
        <v>-4300</v>
      </c>
      <c r="CE31" s="16">
        <f t="shared" si="119"/>
        <v>-4300</v>
      </c>
      <c r="CF31" s="16">
        <f t="shared" si="119"/>
        <v>-4300</v>
      </c>
      <c r="CG31" s="16">
        <f t="shared" si="119"/>
        <v>-4300</v>
      </c>
      <c r="CH31" s="16">
        <f t="shared" si="119"/>
        <v>-4300</v>
      </c>
      <c r="CI31" s="16">
        <f t="shared" si="119"/>
        <v>-4300</v>
      </c>
      <c r="CJ31" s="16">
        <f t="shared" si="119"/>
        <v>-4300</v>
      </c>
      <c r="CK31" s="16">
        <f t="shared" si="119"/>
        <v>-4300</v>
      </c>
      <c r="CL31" s="16">
        <f t="shared" si="119"/>
        <v>-4300</v>
      </c>
      <c r="CM31" s="16">
        <f t="shared" si="119"/>
        <v>-4300</v>
      </c>
      <c r="CN31" s="16">
        <f t="shared" si="119"/>
        <v>-4300</v>
      </c>
      <c r="CO31" s="16">
        <f t="shared" si="119"/>
        <v>-4300</v>
      </c>
      <c r="CP31" s="16">
        <f t="shared" si="119"/>
        <v>-4300</v>
      </c>
      <c r="CQ31" s="16">
        <f t="shared" si="119"/>
        <v>-4300</v>
      </c>
      <c r="CR31" s="16">
        <f t="shared" si="119"/>
        <v>-4300</v>
      </c>
      <c r="CS31" s="16">
        <f t="shared" si="119"/>
        <v>-4300</v>
      </c>
      <c r="CT31" s="16">
        <f t="shared" si="119"/>
        <v>-4300</v>
      </c>
      <c r="CU31" s="16">
        <f t="shared" si="119"/>
        <v>-4300</v>
      </c>
      <c r="CV31" s="16">
        <f t="shared" si="119"/>
        <v>-4300</v>
      </c>
      <c r="CW31" s="16">
        <f t="shared" si="119"/>
        <v>-4300</v>
      </c>
      <c r="CX31" s="16">
        <f t="shared" si="119"/>
        <v>-4300</v>
      </c>
      <c r="CY31" s="16">
        <f t="shared" ref="CY31:DV31" si="120">-$D31*CY86</f>
        <v>-4300</v>
      </c>
      <c r="CZ31" s="16">
        <f t="shared" si="120"/>
        <v>-4300</v>
      </c>
      <c r="DA31" s="16">
        <f t="shared" si="120"/>
        <v>-4300</v>
      </c>
      <c r="DB31" s="16">
        <f t="shared" si="120"/>
        <v>-4300</v>
      </c>
      <c r="DC31" s="16">
        <f t="shared" si="120"/>
        <v>-4300</v>
      </c>
      <c r="DD31" s="16">
        <f t="shared" si="120"/>
        <v>-4300</v>
      </c>
      <c r="DE31" s="16">
        <f t="shared" si="120"/>
        <v>-4300</v>
      </c>
      <c r="DF31" s="16">
        <f t="shared" si="120"/>
        <v>-4300</v>
      </c>
      <c r="DG31" s="16">
        <f t="shared" si="120"/>
        <v>-4300</v>
      </c>
      <c r="DH31" s="16">
        <f t="shared" si="120"/>
        <v>-4300</v>
      </c>
      <c r="DI31" s="16">
        <f t="shared" si="120"/>
        <v>-4300</v>
      </c>
      <c r="DJ31" s="16">
        <f t="shared" si="120"/>
        <v>-4300</v>
      </c>
      <c r="DK31" s="16">
        <f t="shared" si="120"/>
        <v>-4300</v>
      </c>
      <c r="DL31" s="16">
        <f t="shared" si="120"/>
        <v>-4300</v>
      </c>
      <c r="DM31" s="16">
        <f t="shared" si="120"/>
        <v>-4300</v>
      </c>
      <c r="DN31" s="16">
        <f t="shared" si="120"/>
        <v>-4300</v>
      </c>
      <c r="DO31" s="16">
        <f t="shared" si="120"/>
        <v>-4300</v>
      </c>
      <c r="DP31" s="16">
        <f t="shared" si="120"/>
        <v>-4300</v>
      </c>
      <c r="DQ31" s="16">
        <f t="shared" si="120"/>
        <v>-4300</v>
      </c>
      <c r="DR31" s="16">
        <f t="shared" si="120"/>
        <v>-4300</v>
      </c>
      <c r="DS31" s="16">
        <f t="shared" si="120"/>
        <v>-4300</v>
      </c>
      <c r="DT31" s="16">
        <f t="shared" si="120"/>
        <v>-4300</v>
      </c>
      <c r="DU31" s="16">
        <f t="shared" si="120"/>
        <v>-4300</v>
      </c>
      <c r="DV31" s="16">
        <f t="shared" si="120"/>
        <v>-4300</v>
      </c>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H31" s="16">
        <f t="shared" ref="FH31:GD33" si="121">SUMIF($G$1:$FF$1,FH$2,$G31:$FF31)</f>
        <v>0</v>
      </c>
      <c r="FI31" s="16">
        <f t="shared" si="121"/>
        <v>-51600</v>
      </c>
      <c r="FJ31" s="16">
        <f t="shared" si="121"/>
        <v>-51600</v>
      </c>
      <c r="FK31" s="16">
        <f t="shared" si="121"/>
        <v>-51600</v>
      </c>
      <c r="FL31" s="16">
        <f t="shared" si="121"/>
        <v>-51600</v>
      </c>
      <c r="FM31" s="16">
        <f t="shared" si="121"/>
        <v>-51600</v>
      </c>
      <c r="FN31" s="16">
        <f t="shared" si="121"/>
        <v>-51600</v>
      </c>
      <c r="FO31" s="16">
        <f t="shared" si="121"/>
        <v>-51600</v>
      </c>
      <c r="FP31" s="16">
        <f t="shared" si="121"/>
        <v>-51600</v>
      </c>
      <c r="FQ31" s="16">
        <f t="shared" si="121"/>
        <v>-51600</v>
      </c>
      <c r="FR31" s="16">
        <f t="shared" si="121"/>
        <v>-51600</v>
      </c>
      <c r="FS31" s="16">
        <f t="shared" si="121"/>
        <v>0</v>
      </c>
      <c r="FT31" s="16">
        <f t="shared" si="121"/>
        <v>0</v>
      </c>
      <c r="FU31" s="16">
        <f t="shared" si="121"/>
        <v>0</v>
      </c>
      <c r="FV31" s="16">
        <f t="shared" si="121"/>
        <v>0</v>
      </c>
      <c r="FW31" s="16">
        <f t="shared" si="121"/>
        <v>0</v>
      </c>
      <c r="FX31" s="16">
        <f t="shared" si="121"/>
        <v>0</v>
      </c>
      <c r="FY31" s="16">
        <f t="shared" si="121"/>
        <v>0</v>
      </c>
      <c r="FZ31" s="16">
        <f t="shared" si="121"/>
        <v>0</v>
      </c>
      <c r="GA31" s="16">
        <f t="shared" si="121"/>
        <v>0</v>
      </c>
      <c r="GB31" s="16">
        <f t="shared" si="121"/>
        <v>0</v>
      </c>
      <c r="GC31" s="16">
        <f t="shared" si="121"/>
        <v>0</v>
      </c>
      <c r="GD31" s="16">
        <f t="shared" si="121"/>
        <v>0</v>
      </c>
    </row>
    <row r="32" spans="1:186" ht="20.100000000000001" customHeight="1" outlineLevel="1" x14ac:dyDescent="0.25">
      <c r="A32" s="15" t="s">
        <v>108</v>
      </c>
      <c r="B32" s="107">
        <v>2500</v>
      </c>
      <c r="C32" s="107">
        <f t="shared" si="115"/>
        <v>1800</v>
      </c>
      <c r="D32" s="107">
        <f t="shared" si="116"/>
        <v>4300</v>
      </c>
      <c r="E32" s="15"/>
      <c r="F32" s="16">
        <f t="shared" ref="F32" si="122">SUM(G32:DV32)</f>
        <v>-516000</v>
      </c>
      <c r="G32" s="16">
        <f t="shared" ref="G32:AL32" si="123">-$D32*G87</f>
        <v>-4300</v>
      </c>
      <c r="H32" s="16">
        <f t="shared" si="123"/>
        <v>-4300</v>
      </c>
      <c r="I32" s="16">
        <f t="shared" si="123"/>
        <v>-4300</v>
      </c>
      <c r="J32" s="16">
        <f t="shared" si="123"/>
        <v>-4300</v>
      </c>
      <c r="K32" s="16">
        <f t="shared" si="123"/>
        <v>-4300</v>
      </c>
      <c r="L32" s="16">
        <f t="shared" si="123"/>
        <v>-4300</v>
      </c>
      <c r="M32" s="16">
        <f t="shared" si="123"/>
        <v>-4300</v>
      </c>
      <c r="N32" s="16">
        <f t="shared" si="123"/>
        <v>-4300</v>
      </c>
      <c r="O32" s="16">
        <f t="shared" si="123"/>
        <v>-4300</v>
      </c>
      <c r="P32" s="16">
        <f t="shared" si="123"/>
        <v>-4300</v>
      </c>
      <c r="Q32" s="16">
        <f t="shared" si="123"/>
        <v>-4300</v>
      </c>
      <c r="R32" s="16">
        <f t="shared" si="123"/>
        <v>-4300</v>
      </c>
      <c r="S32" s="16">
        <f t="shared" si="123"/>
        <v>-4300</v>
      </c>
      <c r="T32" s="16">
        <f t="shared" si="123"/>
        <v>-4300</v>
      </c>
      <c r="U32" s="16">
        <f t="shared" si="123"/>
        <v>-4300</v>
      </c>
      <c r="V32" s="16">
        <f t="shared" si="123"/>
        <v>-4300</v>
      </c>
      <c r="W32" s="16">
        <f t="shared" si="123"/>
        <v>-4300</v>
      </c>
      <c r="X32" s="16">
        <f t="shared" si="123"/>
        <v>-4300</v>
      </c>
      <c r="Y32" s="16">
        <f t="shared" si="123"/>
        <v>-4300</v>
      </c>
      <c r="Z32" s="16">
        <f t="shared" si="123"/>
        <v>-4300</v>
      </c>
      <c r="AA32" s="16">
        <f t="shared" si="123"/>
        <v>-4300</v>
      </c>
      <c r="AB32" s="16">
        <f t="shared" si="123"/>
        <v>-4300</v>
      </c>
      <c r="AC32" s="16">
        <f t="shared" si="123"/>
        <v>-4300</v>
      </c>
      <c r="AD32" s="16">
        <f t="shared" si="123"/>
        <v>-4300</v>
      </c>
      <c r="AE32" s="16">
        <f t="shared" si="123"/>
        <v>-4300</v>
      </c>
      <c r="AF32" s="16">
        <f t="shared" si="123"/>
        <v>-4300</v>
      </c>
      <c r="AG32" s="16">
        <f t="shared" si="123"/>
        <v>-4300</v>
      </c>
      <c r="AH32" s="16">
        <f t="shared" si="123"/>
        <v>-4300</v>
      </c>
      <c r="AI32" s="16">
        <f t="shared" si="123"/>
        <v>-4300</v>
      </c>
      <c r="AJ32" s="16">
        <f t="shared" si="123"/>
        <v>-4300</v>
      </c>
      <c r="AK32" s="16">
        <f t="shared" si="123"/>
        <v>-4300</v>
      </c>
      <c r="AL32" s="16">
        <f t="shared" si="123"/>
        <v>-4300</v>
      </c>
      <c r="AM32" s="16">
        <f t="shared" ref="AM32:BR32" si="124">-$D32*AM87</f>
        <v>-4300</v>
      </c>
      <c r="AN32" s="16">
        <f t="shared" si="124"/>
        <v>-4300</v>
      </c>
      <c r="AO32" s="16">
        <f t="shared" si="124"/>
        <v>-4300</v>
      </c>
      <c r="AP32" s="16">
        <f t="shared" si="124"/>
        <v>-4300</v>
      </c>
      <c r="AQ32" s="16">
        <f t="shared" si="124"/>
        <v>-4300</v>
      </c>
      <c r="AR32" s="16">
        <f t="shared" si="124"/>
        <v>-4300</v>
      </c>
      <c r="AS32" s="16">
        <f t="shared" si="124"/>
        <v>-4300</v>
      </c>
      <c r="AT32" s="16">
        <f t="shared" si="124"/>
        <v>-4300</v>
      </c>
      <c r="AU32" s="16">
        <f t="shared" si="124"/>
        <v>-4300</v>
      </c>
      <c r="AV32" s="16">
        <f t="shared" si="124"/>
        <v>-4300</v>
      </c>
      <c r="AW32" s="16">
        <f t="shared" si="124"/>
        <v>-4300</v>
      </c>
      <c r="AX32" s="16">
        <f t="shared" si="124"/>
        <v>-4300</v>
      </c>
      <c r="AY32" s="16">
        <f t="shared" si="124"/>
        <v>-4300</v>
      </c>
      <c r="AZ32" s="16">
        <f t="shared" si="124"/>
        <v>-4300</v>
      </c>
      <c r="BA32" s="16">
        <f t="shared" si="124"/>
        <v>-4300</v>
      </c>
      <c r="BB32" s="16">
        <f t="shared" si="124"/>
        <v>-4300</v>
      </c>
      <c r="BC32" s="16">
        <f t="shared" si="124"/>
        <v>-4300</v>
      </c>
      <c r="BD32" s="16">
        <f t="shared" si="124"/>
        <v>-4300</v>
      </c>
      <c r="BE32" s="16">
        <f t="shared" si="124"/>
        <v>-4300</v>
      </c>
      <c r="BF32" s="16">
        <f t="shared" si="124"/>
        <v>-4300</v>
      </c>
      <c r="BG32" s="16">
        <f t="shared" si="124"/>
        <v>-4300</v>
      </c>
      <c r="BH32" s="16">
        <f t="shared" si="124"/>
        <v>-4300</v>
      </c>
      <c r="BI32" s="16">
        <f t="shared" si="124"/>
        <v>-4300</v>
      </c>
      <c r="BJ32" s="16">
        <f t="shared" si="124"/>
        <v>-4300</v>
      </c>
      <c r="BK32" s="16">
        <f t="shared" si="124"/>
        <v>-4300</v>
      </c>
      <c r="BL32" s="16">
        <f t="shared" si="124"/>
        <v>-4300</v>
      </c>
      <c r="BM32" s="16">
        <f t="shared" si="124"/>
        <v>-4300</v>
      </c>
      <c r="BN32" s="16">
        <f t="shared" si="124"/>
        <v>-4300</v>
      </c>
      <c r="BO32" s="16">
        <f t="shared" si="124"/>
        <v>-4300</v>
      </c>
      <c r="BP32" s="16">
        <f t="shared" si="124"/>
        <v>-4300</v>
      </c>
      <c r="BQ32" s="16">
        <f t="shared" si="124"/>
        <v>-4300</v>
      </c>
      <c r="BR32" s="16">
        <f t="shared" si="124"/>
        <v>-4300</v>
      </c>
      <c r="BS32" s="16">
        <f t="shared" ref="BS32:CX32" si="125">-$D32*BS87</f>
        <v>-4300</v>
      </c>
      <c r="BT32" s="16">
        <f t="shared" si="125"/>
        <v>-4300</v>
      </c>
      <c r="BU32" s="16">
        <f t="shared" si="125"/>
        <v>-4300</v>
      </c>
      <c r="BV32" s="16">
        <f t="shared" si="125"/>
        <v>-4300</v>
      </c>
      <c r="BW32" s="16">
        <f t="shared" si="125"/>
        <v>-4300</v>
      </c>
      <c r="BX32" s="16">
        <f t="shared" si="125"/>
        <v>-4300</v>
      </c>
      <c r="BY32" s="16">
        <f t="shared" si="125"/>
        <v>-4300</v>
      </c>
      <c r="BZ32" s="16">
        <f t="shared" si="125"/>
        <v>-4300</v>
      </c>
      <c r="CA32" s="16">
        <f t="shared" si="125"/>
        <v>-4300</v>
      </c>
      <c r="CB32" s="16">
        <f t="shared" si="125"/>
        <v>-4300</v>
      </c>
      <c r="CC32" s="16">
        <f t="shared" si="125"/>
        <v>-4300</v>
      </c>
      <c r="CD32" s="16">
        <f t="shared" si="125"/>
        <v>-4300</v>
      </c>
      <c r="CE32" s="16">
        <f t="shared" si="125"/>
        <v>-4300</v>
      </c>
      <c r="CF32" s="16">
        <f t="shared" si="125"/>
        <v>-4300</v>
      </c>
      <c r="CG32" s="16">
        <f t="shared" si="125"/>
        <v>-4300</v>
      </c>
      <c r="CH32" s="16">
        <f t="shared" si="125"/>
        <v>-4300</v>
      </c>
      <c r="CI32" s="16">
        <f t="shared" si="125"/>
        <v>-4300</v>
      </c>
      <c r="CJ32" s="16">
        <f t="shared" si="125"/>
        <v>-4300</v>
      </c>
      <c r="CK32" s="16">
        <f t="shared" si="125"/>
        <v>-4300</v>
      </c>
      <c r="CL32" s="16">
        <f t="shared" si="125"/>
        <v>-4300</v>
      </c>
      <c r="CM32" s="16">
        <f t="shared" si="125"/>
        <v>-4300</v>
      </c>
      <c r="CN32" s="16">
        <f t="shared" si="125"/>
        <v>-4300</v>
      </c>
      <c r="CO32" s="16">
        <f t="shared" si="125"/>
        <v>-4300</v>
      </c>
      <c r="CP32" s="16">
        <f t="shared" si="125"/>
        <v>-4300</v>
      </c>
      <c r="CQ32" s="16">
        <f t="shared" si="125"/>
        <v>-4300</v>
      </c>
      <c r="CR32" s="16">
        <f t="shared" si="125"/>
        <v>-4300</v>
      </c>
      <c r="CS32" s="16">
        <f t="shared" si="125"/>
        <v>-4300</v>
      </c>
      <c r="CT32" s="16">
        <f t="shared" si="125"/>
        <v>-4300</v>
      </c>
      <c r="CU32" s="16">
        <f t="shared" si="125"/>
        <v>-4300</v>
      </c>
      <c r="CV32" s="16">
        <f t="shared" si="125"/>
        <v>-4300</v>
      </c>
      <c r="CW32" s="16">
        <f t="shared" si="125"/>
        <v>-4300</v>
      </c>
      <c r="CX32" s="16">
        <f t="shared" si="125"/>
        <v>-4300</v>
      </c>
      <c r="CY32" s="16">
        <f t="shared" ref="CY32:DV32" si="126">-$D32*CY87</f>
        <v>-4300</v>
      </c>
      <c r="CZ32" s="16">
        <f t="shared" si="126"/>
        <v>-4300</v>
      </c>
      <c r="DA32" s="16">
        <f t="shared" si="126"/>
        <v>-4300</v>
      </c>
      <c r="DB32" s="16">
        <f t="shared" si="126"/>
        <v>-4300</v>
      </c>
      <c r="DC32" s="16">
        <f t="shared" si="126"/>
        <v>-4300</v>
      </c>
      <c r="DD32" s="16">
        <f t="shared" si="126"/>
        <v>-4300</v>
      </c>
      <c r="DE32" s="16">
        <f t="shared" si="126"/>
        <v>-4300</v>
      </c>
      <c r="DF32" s="16">
        <f t="shared" si="126"/>
        <v>-4300</v>
      </c>
      <c r="DG32" s="16">
        <f t="shared" si="126"/>
        <v>-4300</v>
      </c>
      <c r="DH32" s="16">
        <f t="shared" si="126"/>
        <v>-4300</v>
      </c>
      <c r="DI32" s="16">
        <f t="shared" si="126"/>
        <v>-4300</v>
      </c>
      <c r="DJ32" s="16">
        <f t="shared" si="126"/>
        <v>-4300</v>
      </c>
      <c r="DK32" s="16">
        <f t="shared" si="126"/>
        <v>-4300</v>
      </c>
      <c r="DL32" s="16">
        <f t="shared" si="126"/>
        <v>-4300</v>
      </c>
      <c r="DM32" s="16">
        <f t="shared" si="126"/>
        <v>-4300</v>
      </c>
      <c r="DN32" s="16">
        <f t="shared" si="126"/>
        <v>-4300</v>
      </c>
      <c r="DO32" s="16">
        <f t="shared" si="126"/>
        <v>-4300</v>
      </c>
      <c r="DP32" s="16">
        <f t="shared" si="126"/>
        <v>-4300</v>
      </c>
      <c r="DQ32" s="16">
        <f t="shared" si="126"/>
        <v>-4300</v>
      </c>
      <c r="DR32" s="16">
        <f t="shared" si="126"/>
        <v>-4300</v>
      </c>
      <c r="DS32" s="16">
        <f t="shared" si="126"/>
        <v>-4300</v>
      </c>
      <c r="DT32" s="16">
        <f t="shared" si="126"/>
        <v>-4300</v>
      </c>
      <c r="DU32" s="16">
        <f t="shared" si="126"/>
        <v>-4300</v>
      </c>
      <c r="DV32" s="16">
        <f t="shared" si="126"/>
        <v>-4300</v>
      </c>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H32" s="16">
        <f t="shared" si="121"/>
        <v>0</v>
      </c>
      <c r="FI32" s="16">
        <f t="shared" si="121"/>
        <v>-51600</v>
      </c>
      <c r="FJ32" s="16">
        <f t="shared" si="121"/>
        <v>-51600</v>
      </c>
      <c r="FK32" s="16">
        <f t="shared" si="121"/>
        <v>-51600</v>
      </c>
      <c r="FL32" s="16">
        <f t="shared" si="121"/>
        <v>-51600</v>
      </c>
      <c r="FM32" s="16">
        <f t="shared" si="121"/>
        <v>-51600</v>
      </c>
      <c r="FN32" s="16">
        <f t="shared" si="121"/>
        <v>-51600</v>
      </c>
      <c r="FO32" s="16">
        <f t="shared" si="121"/>
        <v>-51600</v>
      </c>
      <c r="FP32" s="16">
        <f t="shared" si="121"/>
        <v>-51600</v>
      </c>
      <c r="FQ32" s="16">
        <f t="shared" si="121"/>
        <v>-51600</v>
      </c>
      <c r="FR32" s="16">
        <f t="shared" si="121"/>
        <v>-51600</v>
      </c>
      <c r="FS32" s="16">
        <f t="shared" si="121"/>
        <v>0</v>
      </c>
      <c r="FT32" s="16">
        <f t="shared" si="121"/>
        <v>0</v>
      </c>
      <c r="FU32" s="16">
        <f t="shared" si="121"/>
        <v>0</v>
      </c>
      <c r="FV32" s="16">
        <f t="shared" si="121"/>
        <v>0</v>
      </c>
      <c r="FW32" s="16">
        <f t="shared" si="121"/>
        <v>0</v>
      </c>
      <c r="FX32" s="16">
        <f t="shared" si="121"/>
        <v>0</v>
      </c>
      <c r="FY32" s="16">
        <f t="shared" si="121"/>
        <v>0</v>
      </c>
      <c r="FZ32" s="16">
        <f t="shared" si="121"/>
        <v>0</v>
      </c>
      <c r="GA32" s="16">
        <f t="shared" si="121"/>
        <v>0</v>
      </c>
      <c r="GB32" s="16">
        <f t="shared" si="121"/>
        <v>0</v>
      </c>
      <c r="GC32" s="16">
        <f t="shared" si="121"/>
        <v>0</v>
      </c>
      <c r="GD32" s="16">
        <f t="shared" si="121"/>
        <v>0</v>
      </c>
    </row>
    <row r="33" spans="1:186" ht="20.100000000000001" customHeight="1" outlineLevel="1" x14ac:dyDescent="0.25">
      <c r="A33" s="15" t="s">
        <v>113</v>
      </c>
      <c r="B33" s="107">
        <v>2500</v>
      </c>
      <c r="C33" s="107">
        <f t="shared" si="115"/>
        <v>1800</v>
      </c>
      <c r="D33" s="107">
        <f t="shared" si="116"/>
        <v>4300</v>
      </c>
      <c r="E33" s="15"/>
      <c r="F33" s="16">
        <f t="shared" si="111"/>
        <v>-1032000</v>
      </c>
      <c r="G33" s="16">
        <f t="shared" ref="G33:AL33" si="127">-$D33*G88</f>
        <v>-8600</v>
      </c>
      <c r="H33" s="16">
        <f t="shared" si="127"/>
        <v>-8600</v>
      </c>
      <c r="I33" s="16">
        <f t="shared" si="127"/>
        <v>-8600</v>
      </c>
      <c r="J33" s="16">
        <f t="shared" si="127"/>
        <v>-8600</v>
      </c>
      <c r="K33" s="16">
        <f t="shared" si="127"/>
        <v>-8600</v>
      </c>
      <c r="L33" s="16">
        <f t="shared" si="127"/>
        <v>-8600</v>
      </c>
      <c r="M33" s="16">
        <f t="shared" si="127"/>
        <v>-8600</v>
      </c>
      <c r="N33" s="16">
        <f t="shared" si="127"/>
        <v>-8600</v>
      </c>
      <c r="O33" s="16">
        <f t="shared" si="127"/>
        <v>-8600</v>
      </c>
      <c r="P33" s="16">
        <f t="shared" si="127"/>
        <v>-8600</v>
      </c>
      <c r="Q33" s="16">
        <f t="shared" si="127"/>
        <v>-8600</v>
      </c>
      <c r="R33" s="16">
        <f t="shared" si="127"/>
        <v>-8600</v>
      </c>
      <c r="S33" s="16">
        <f t="shared" si="127"/>
        <v>-8600</v>
      </c>
      <c r="T33" s="16">
        <f t="shared" si="127"/>
        <v>-8600</v>
      </c>
      <c r="U33" s="16">
        <f t="shared" si="127"/>
        <v>-8600</v>
      </c>
      <c r="V33" s="16">
        <f t="shared" si="127"/>
        <v>-8600</v>
      </c>
      <c r="W33" s="16">
        <f t="shared" si="127"/>
        <v>-8600</v>
      </c>
      <c r="X33" s="16">
        <f t="shared" si="127"/>
        <v>-8600</v>
      </c>
      <c r="Y33" s="16">
        <f t="shared" si="127"/>
        <v>-8600</v>
      </c>
      <c r="Z33" s="16">
        <f t="shared" si="127"/>
        <v>-8600</v>
      </c>
      <c r="AA33" s="16">
        <f t="shared" si="127"/>
        <v>-8600</v>
      </c>
      <c r="AB33" s="16">
        <f t="shared" si="127"/>
        <v>-8600</v>
      </c>
      <c r="AC33" s="16">
        <f t="shared" si="127"/>
        <v>-8600</v>
      </c>
      <c r="AD33" s="16">
        <f t="shared" si="127"/>
        <v>-8600</v>
      </c>
      <c r="AE33" s="16">
        <f t="shared" si="127"/>
        <v>-8600</v>
      </c>
      <c r="AF33" s="16">
        <f t="shared" si="127"/>
        <v>-8600</v>
      </c>
      <c r="AG33" s="16">
        <f t="shared" si="127"/>
        <v>-8600</v>
      </c>
      <c r="AH33" s="16">
        <f t="shared" si="127"/>
        <v>-8600</v>
      </c>
      <c r="AI33" s="16">
        <f t="shared" si="127"/>
        <v>-8600</v>
      </c>
      <c r="AJ33" s="16">
        <f t="shared" si="127"/>
        <v>-8600</v>
      </c>
      <c r="AK33" s="16">
        <f t="shared" si="127"/>
        <v>-8600</v>
      </c>
      <c r="AL33" s="16">
        <f t="shared" si="127"/>
        <v>-8600</v>
      </c>
      <c r="AM33" s="16">
        <f t="shared" ref="AM33:BR33" si="128">-$D33*AM88</f>
        <v>-8600</v>
      </c>
      <c r="AN33" s="16">
        <f t="shared" si="128"/>
        <v>-8600</v>
      </c>
      <c r="AO33" s="16">
        <f t="shared" si="128"/>
        <v>-8600</v>
      </c>
      <c r="AP33" s="16">
        <f t="shared" si="128"/>
        <v>-8600</v>
      </c>
      <c r="AQ33" s="16">
        <f t="shared" si="128"/>
        <v>-8600</v>
      </c>
      <c r="AR33" s="16">
        <f t="shared" si="128"/>
        <v>-8600</v>
      </c>
      <c r="AS33" s="16">
        <f t="shared" si="128"/>
        <v>-8600</v>
      </c>
      <c r="AT33" s="16">
        <f t="shared" si="128"/>
        <v>-8600</v>
      </c>
      <c r="AU33" s="16">
        <f t="shared" si="128"/>
        <v>-8600</v>
      </c>
      <c r="AV33" s="16">
        <f t="shared" si="128"/>
        <v>-8600</v>
      </c>
      <c r="AW33" s="16">
        <f t="shared" si="128"/>
        <v>-8600</v>
      </c>
      <c r="AX33" s="16">
        <f t="shared" si="128"/>
        <v>-8600</v>
      </c>
      <c r="AY33" s="16">
        <f t="shared" si="128"/>
        <v>-8600</v>
      </c>
      <c r="AZ33" s="16">
        <f t="shared" si="128"/>
        <v>-8600</v>
      </c>
      <c r="BA33" s="16">
        <f t="shared" si="128"/>
        <v>-8600</v>
      </c>
      <c r="BB33" s="16">
        <f t="shared" si="128"/>
        <v>-8600</v>
      </c>
      <c r="BC33" s="16">
        <f t="shared" si="128"/>
        <v>-8600</v>
      </c>
      <c r="BD33" s="16">
        <f t="shared" si="128"/>
        <v>-8600</v>
      </c>
      <c r="BE33" s="16">
        <f t="shared" si="128"/>
        <v>-8600</v>
      </c>
      <c r="BF33" s="16">
        <f t="shared" si="128"/>
        <v>-8600</v>
      </c>
      <c r="BG33" s="16">
        <f t="shared" si="128"/>
        <v>-8600</v>
      </c>
      <c r="BH33" s="16">
        <f t="shared" si="128"/>
        <v>-8600</v>
      </c>
      <c r="BI33" s="16">
        <f t="shared" si="128"/>
        <v>-8600</v>
      </c>
      <c r="BJ33" s="16">
        <f t="shared" si="128"/>
        <v>-8600</v>
      </c>
      <c r="BK33" s="16">
        <f t="shared" si="128"/>
        <v>-8600</v>
      </c>
      <c r="BL33" s="16">
        <f t="shared" si="128"/>
        <v>-8600</v>
      </c>
      <c r="BM33" s="16">
        <f t="shared" si="128"/>
        <v>-8600</v>
      </c>
      <c r="BN33" s="16">
        <f t="shared" si="128"/>
        <v>-8600</v>
      </c>
      <c r="BO33" s="16">
        <f t="shared" si="128"/>
        <v>-8600</v>
      </c>
      <c r="BP33" s="16">
        <f t="shared" si="128"/>
        <v>-8600</v>
      </c>
      <c r="BQ33" s="16">
        <f t="shared" si="128"/>
        <v>-8600</v>
      </c>
      <c r="BR33" s="16">
        <f t="shared" si="128"/>
        <v>-8600</v>
      </c>
      <c r="BS33" s="16">
        <f t="shared" ref="BS33:CX33" si="129">-$D33*BS88</f>
        <v>-8600</v>
      </c>
      <c r="BT33" s="16">
        <f t="shared" si="129"/>
        <v>-8600</v>
      </c>
      <c r="BU33" s="16">
        <f t="shared" si="129"/>
        <v>-8600</v>
      </c>
      <c r="BV33" s="16">
        <f t="shared" si="129"/>
        <v>-8600</v>
      </c>
      <c r="BW33" s="16">
        <f t="shared" si="129"/>
        <v>-8600</v>
      </c>
      <c r="BX33" s="16">
        <f t="shared" si="129"/>
        <v>-8600</v>
      </c>
      <c r="BY33" s="16">
        <f t="shared" si="129"/>
        <v>-8600</v>
      </c>
      <c r="BZ33" s="16">
        <f t="shared" si="129"/>
        <v>-8600</v>
      </c>
      <c r="CA33" s="16">
        <f t="shared" si="129"/>
        <v>-8600</v>
      </c>
      <c r="CB33" s="16">
        <f t="shared" si="129"/>
        <v>-8600</v>
      </c>
      <c r="CC33" s="16">
        <f t="shared" si="129"/>
        <v>-8600</v>
      </c>
      <c r="CD33" s="16">
        <f t="shared" si="129"/>
        <v>-8600</v>
      </c>
      <c r="CE33" s="16">
        <f t="shared" si="129"/>
        <v>-8600</v>
      </c>
      <c r="CF33" s="16">
        <f t="shared" si="129"/>
        <v>-8600</v>
      </c>
      <c r="CG33" s="16">
        <f t="shared" si="129"/>
        <v>-8600</v>
      </c>
      <c r="CH33" s="16">
        <f t="shared" si="129"/>
        <v>-8600</v>
      </c>
      <c r="CI33" s="16">
        <f t="shared" si="129"/>
        <v>-8600</v>
      </c>
      <c r="CJ33" s="16">
        <f t="shared" si="129"/>
        <v>-8600</v>
      </c>
      <c r="CK33" s="16">
        <f t="shared" si="129"/>
        <v>-8600</v>
      </c>
      <c r="CL33" s="16">
        <f t="shared" si="129"/>
        <v>-8600</v>
      </c>
      <c r="CM33" s="16">
        <f t="shared" si="129"/>
        <v>-8600</v>
      </c>
      <c r="CN33" s="16">
        <f t="shared" si="129"/>
        <v>-8600</v>
      </c>
      <c r="CO33" s="16">
        <f t="shared" si="129"/>
        <v>-8600</v>
      </c>
      <c r="CP33" s="16">
        <f t="shared" si="129"/>
        <v>-8600</v>
      </c>
      <c r="CQ33" s="16">
        <f t="shared" si="129"/>
        <v>-8600</v>
      </c>
      <c r="CR33" s="16">
        <f t="shared" si="129"/>
        <v>-8600</v>
      </c>
      <c r="CS33" s="16">
        <f t="shared" si="129"/>
        <v>-8600</v>
      </c>
      <c r="CT33" s="16">
        <f t="shared" si="129"/>
        <v>-8600</v>
      </c>
      <c r="CU33" s="16">
        <f t="shared" si="129"/>
        <v>-8600</v>
      </c>
      <c r="CV33" s="16">
        <f t="shared" si="129"/>
        <v>-8600</v>
      </c>
      <c r="CW33" s="16">
        <f t="shared" si="129"/>
        <v>-8600</v>
      </c>
      <c r="CX33" s="16">
        <f t="shared" si="129"/>
        <v>-8600</v>
      </c>
      <c r="CY33" s="16">
        <f t="shared" ref="CY33:DV33" si="130">-$D33*CY88</f>
        <v>-8600</v>
      </c>
      <c r="CZ33" s="16">
        <f t="shared" si="130"/>
        <v>-8600</v>
      </c>
      <c r="DA33" s="16">
        <f t="shared" si="130"/>
        <v>-8600</v>
      </c>
      <c r="DB33" s="16">
        <f t="shared" si="130"/>
        <v>-8600</v>
      </c>
      <c r="DC33" s="16">
        <f t="shared" si="130"/>
        <v>-8600</v>
      </c>
      <c r="DD33" s="16">
        <f t="shared" si="130"/>
        <v>-8600</v>
      </c>
      <c r="DE33" s="16">
        <f t="shared" si="130"/>
        <v>-8600</v>
      </c>
      <c r="DF33" s="16">
        <f t="shared" si="130"/>
        <v>-8600</v>
      </c>
      <c r="DG33" s="16">
        <f t="shared" si="130"/>
        <v>-8600</v>
      </c>
      <c r="DH33" s="16">
        <f t="shared" si="130"/>
        <v>-8600</v>
      </c>
      <c r="DI33" s="16">
        <f t="shared" si="130"/>
        <v>-8600</v>
      </c>
      <c r="DJ33" s="16">
        <f t="shared" si="130"/>
        <v>-8600</v>
      </c>
      <c r="DK33" s="16">
        <f t="shared" si="130"/>
        <v>-8600</v>
      </c>
      <c r="DL33" s="16">
        <f t="shared" si="130"/>
        <v>-8600</v>
      </c>
      <c r="DM33" s="16">
        <f t="shared" si="130"/>
        <v>-8600</v>
      </c>
      <c r="DN33" s="16">
        <f t="shared" si="130"/>
        <v>-8600</v>
      </c>
      <c r="DO33" s="16">
        <f t="shared" si="130"/>
        <v>-8600</v>
      </c>
      <c r="DP33" s="16">
        <f t="shared" si="130"/>
        <v>-8600</v>
      </c>
      <c r="DQ33" s="16">
        <f t="shared" si="130"/>
        <v>-8600</v>
      </c>
      <c r="DR33" s="16">
        <f t="shared" si="130"/>
        <v>-8600</v>
      </c>
      <c r="DS33" s="16">
        <f t="shared" si="130"/>
        <v>-8600</v>
      </c>
      <c r="DT33" s="16">
        <f t="shared" si="130"/>
        <v>-8600</v>
      </c>
      <c r="DU33" s="16">
        <f t="shared" si="130"/>
        <v>-8600</v>
      </c>
      <c r="DV33" s="16">
        <f t="shared" si="130"/>
        <v>-8600</v>
      </c>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H33" s="16">
        <f t="shared" si="121"/>
        <v>0</v>
      </c>
      <c r="FI33" s="16">
        <f t="shared" si="121"/>
        <v>-103200</v>
      </c>
      <c r="FJ33" s="16">
        <f t="shared" si="121"/>
        <v>-103200</v>
      </c>
      <c r="FK33" s="16">
        <f t="shared" si="121"/>
        <v>-103200</v>
      </c>
      <c r="FL33" s="16">
        <f t="shared" si="121"/>
        <v>-103200</v>
      </c>
      <c r="FM33" s="16">
        <f t="shared" si="121"/>
        <v>-103200</v>
      </c>
      <c r="FN33" s="16">
        <f t="shared" si="121"/>
        <v>-103200</v>
      </c>
      <c r="FO33" s="16">
        <f t="shared" si="121"/>
        <v>-103200</v>
      </c>
      <c r="FP33" s="16">
        <f t="shared" si="121"/>
        <v>-103200</v>
      </c>
      <c r="FQ33" s="16">
        <f t="shared" si="121"/>
        <v>-103200</v>
      </c>
      <c r="FR33" s="16">
        <f t="shared" si="121"/>
        <v>-103200</v>
      </c>
      <c r="FS33" s="16">
        <f t="shared" si="121"/>
        <v>0</v>
      </c>
      <c r="FT33" s="16">
        <f t="shared" si="121"/>
        <v>0</v>
      </c>
      <c r="FU33" s="16">
        <f t="shared" si="121"/>
        <v>0</v>
      </c>
      <c r="FV33" s="16">
        <f t="shared" si="121"/>
        <v>0</v>
      </c>
      <c r="FW33" s="16">
        <f t="shared" si="121"/>
        <v>0</v>
      </c>
      <c r="FX33" s="16">
        <f t="shared" si="121"/>
        <v>0</v>
      </c>
      <c r="FY33" s="16">
        <f t="shared" si="121"/>
        <v>0</v>
      </c>
      <c r="FZ33" s="16">
        <f t="shared" si="121"/>
        <v>0</v>
      </c>
      <c r="GA33" s="16">
        <f t="shared" si="121"/>
        <v>0</v>
      </c>
      <c r="GB33" s="16">
        <f t="shared" si="121"/>
        <v>0</v>
      </c>
      <c r="GC33" s="16">
        <f t="shared" si="121"/>
        <v>0</v>
      </c>
      <c r="GD33" s="16">
        <f t="shared" si="121"/>
        <v>0</v>
      </c>
    </row>
    <row r="34" spans="1:186" ht="20.25" customHeight="1" outlineLevel="1" x14ac:dyDescent="0.25">
      <c r="A34" s="15"/>
      <c r="C34" s="107"/>
      <c r="D34" s="107"/>
      <c r="E34" s="15"/>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row>
    <row r="35" spans="1:186" ht="20.100000000000001" customHeight="1" x14ac:dyDescent="0.25">
      <c r="A35" s="13" t="s">
        <v>76</v>
      </c>
      <c r="B35" s="105"/>
      <c r="C35" s="106" t="s">
        <v>131</v>
      </c>
      <c r="D35" s="106"/>
      <c r="E35" s="13"/>
      <c r="F35" s="14">
        <f t="shared" ref="F35:F37" si="131">SUM(G35:DV35)</f>
        <v>-4446660</v>
      </c>
      <c r="G35" s="14">
        <f t="shared" ref="G35:AL35" si="132">SUM(G36:G39)</f>
        <v>-37055.5</v>
      </c>
      <c r="H35" s="14">
        <f t="shared" si="132"/>
        <v>-37055.5</v>
      </c>
      <c r="I35" s="14">
        <f t="shared" si="132"/>
        <v>-37055.5</v>
      </c>
      <c r="J35" s="14">
        <f t="shared" si="132"/>
        <v>-37055.5</v>
      </c>
      <c r="K35" s="14">
        <f t="shared" si="132"/>
        <v>-37055.5</v>
      </c>
      <c r="L35" s="14">
        <f t="shared" si="132"/>
        <v>-37055.5</v>
      </c>
      <c r="M35" s="14">
        <f t="shared" si="132"/>
        <v>-37055.5</v>
      </c>
      <c r="N35" s="14">
        <f t="shared" si="132"/>
        <v>-37055.5</v>
      </c>
      <c r="O35" s="14">
        <f t="shared" si="132"/>
        <v>-37055.5</v>
      </c>
      <c r="P35" s="14">
        <f t="shared" si="132"/>
        <v>-37055.5</v>
      </c>
      <c r="Q35" s="14">
        <f t="shared" si="132"/>
        <v>-37055.5</v>
      </c>
      <c r="R35" s="14">
        <f t="shared" si="132"/>
        <v>-37055.5</v>
      </c>
      <c r="S35" s="14">
        <f t="shared" si="132"/>
        <v>-37055.5</v>
      </c>
      <c r="T35" s="14">
        <f t="shared" si="132"/>
        <v>-37055.5</v>
      </c>
      <c r="U35" s="14">
        <f t="shared" si="132"/>
        <v>-37055.5</v>
      </c>
      <c r="V35" s="14">
        <f t="shared" si="132"/>
        <v>-37055.5</v>
      </c>
      <c r="W35" s="14">
        <f t="shared" si="132"/>
        <v>-37055.5</v>
      </c>
      <c r="X35" s="14">
        <f t="shared" si="132"/>
        <v>-37055.5</v>
      </c>
      <c r="Y35" s="14">
        <f t="shared" si="132"/>
        <v>-37055.5</v>
      </c>
      <c r="Z35" s="14">
        <f t="shared" si="132"/>
        <v>-37055.5</v>
      </c>
      <c r="AA35" s="14">
        <f t="shared" si="132"/>
        <v>-37055.5</v>
      </c>
      <c r="AB35" s="14">
        <f t="shared" si="132"/>
        <v>-37055.5</v>
      </c>
      <c r="AC35" s="14">
        <f t="shared" si="132"/>
        <v>-37055.5</v>
      </c>
      <c r="AD35" s="14">
        <f t="shared" si="132"/>
        <v>-37055.5</v>
      </c>
      <c r="AE35" s="14">
        <f t="shared" si="132"/>
        <v>-37055.5</v>
      </c>
      <c r="AF35" s="14">
        <f t="shared" si="132"/>
        <v>-37055.5</v>
      </c>
      <c r="AG35" s="14">
        <f t="shared" si="132"/>
        <v>-37055.5</v>
      </c>
      <c r="AH35" s="14">
        <f t="shared" si="132"/>
        <v>-37055.5</v>
      </c>
      <c r="AI35" s="14">
        <f t="shared" si="132"/>
        <v>-37055.5</v>
      </c>
      <c r="AJ35" s="14">
        <f t="shared" si="132"/>
        <v>-37055.5</v>
      </c>
      <c r="AK35" s="14">
        <f t="shared" si="132"/>
        <v>-37055.5</v>
      </c>
      <c r="AL35" s="14">
        <f t="shared" si="132"/>
        <v>-37055.5</v>
      </c>
      <c r="AM35" s="14">
        <f t="shared" ref="AM35:BR35" si="133">SUM(AM36:AM39)</f>
        <v>-37055.5</v>
      </c>
      <c r="AN35" s="14">
        <f t="shared" si="133"/>
        <v>-37055.5</v>
      </c>
      <c r="AO35" s="14">
        <f t="shared" si="133"/>
        <v>-37055.5</v>
      </c>
      <c r="AP35" s="14">
        <f t="shared" si="133"/>
        <v>-37055.5</v>
      </c>
      <c r="AQ35" s="14">
        <f t="shared" si="133"/>
        <v>-37055.5</v>
      </c>
      <c r="AR35" s="14">
        <f t="shared" si="133"/>
        <v>-37055.5</v>
      </c>
      <c r="AS35" s="14">
        <f t="shared" si="133"/>
        <v>-37055.5</v>
      </c>
      <c r="AT35" s="14">
        <f t="shared" si="133"/>
        <v>-37055.5</v>
      </c>
      <c r="AU35" s="14">
        <f t="shared" si="133"/>
        <v>-37055.5</v>
      </c>
      <c r="AV35" s="14">
        <f t="shared" si="133"/>
        <v>-37055.5</v>
      </c>
      <c r="AW35" s="14">
        <f t="shared" si="133"/>
        <v>-37055.5</v>
      </c>
      <c r="AX35" s="14">
        <f t="shared" si="133"/>
        <v>-37055.5</v>
      </c>
      <c r="AY35" s="14">
        <f t="shared" si="133"/>
        <v>-37055.5</v>
      </c>
      <c r="AZ35" s="14">
        <f t="shared" si="133"/>
        <v>-37055.5</v>
      </c>
      <c r="BA35" s="14">
        <f t="shared" si="133"/>
        <v>-37055.5</v>
      </c>
      <c r="BB35" s="14">
        <f t="shared" si="133"/>
        <v>-37055.5</v>
      </c>
      <c r="BC35" s="14">
        <f t="shared" si="133"/>
        <v>-37055.5</v>
      </c>
      <c r="BD35" s="14">
        <f t="shared" si="133"/>
        <v>-37055.5</v>
      </c>
      <c r="BE35" s="14">
        <f t="shared" si="133"/>
        <v>-37055.5</v>
      </c>
      <c r="BF35" s="14">
        <f t="shared" si="133"/>
        <v>-37055.5</v>
      </c>
      <c r="BG35" s="14">
        <f t="shared" si="133"/>
        <v>-37055.5</v>
      </c>
      <c r="BH35" s="14">
        <f t="shared" si="133"/>
        <v>-37055.5</v>
      </c>
      <c r="BI35" s="14">
        <f t="shared" si="133"/>
        <v>-37055.5</v>
      </c>
      <c r="BJ35" s="14">
        <f t="shared" si="133"/>
        <v>-37055.5</v>
      </c>
      <c r="BK35" s="14">
        <f t="shared" si="133"/>
        <v>-37055.5</v>
      </c>
      <c r="BL35" s="14">
        <f t="shared" si="133"/>
        <v>-37055.5</v>
      </c>
      <c r="BM35" s="14">
        <f t="shared" si="133"/>
        <v>-37055.5</v>
      </c>
      <c r="BN35" s="14">
        <f t="shared" si="133"/>
        <v>-37055.5</v>
      </c>
      <c r="BO35" s="14">
        <f t="shared" si="133"/>
        <v>-37055.5</v>
      </c>
      <c r="BP35" s="14">
        <f t="shared" si="133"/>
        <v>-37055.5</v>
      </c>
      <c r="BQ35" s="14">
        <f t="shared" si="133"/>
        <v>-37055.5</v>
      </c>
      <c r="BR35" s="14">
        <f t="shared" si="133"/>
        <v>-37055.5</v>
      </c>
      <c r="BS35" s="14">
        <f t="shared" ref="BS35:CX35" si="134">SUM(BS36:BS39)</f>
        <v>-37055.5</v>
      </c>
      <c r="BT35" s="14">
        <f t="shared" si="134"/>
        <v>-37055.5</v>
      </c>
      <c r="BU35" s="14">
        <f t="shared" si="134"/>
        <v>-37055.5</v>
      </c>
      <c r="BV35" s="14">
        <f t="shared" si="134"/>
        <v>-37055.5</v>
      </c>
      <c r="BW35" s="14">
        <f t="shared" si="134"/>
        <v>-37055.5</v>
      </c>
      <c r="BX35" s="14">
        <f t="shared" si="134"/>
        <v>-37055.5</v>
      </c>
      <c r="BY35" s="14">
        <f t="shared" si="134"/>
        <v>-37055.5</v>
      </c>
      <c r="BZ35" s="14">
        <f t="shared" si="134"/>
        <v>-37055.5</v>
      </c>
      <c r="CA35" s="14">
        <f t="shared" si="134"/>
        <v>-37055.5</v>
      </c>
      <c r="CB35" s="14">
        <f t="shared" si="134"/>
        <v>-37055.5</v>
      </c>
      <c r="CC35" s="14">
        <f t="shared" si="134"/>
        <v>-37055.5</v>
      </c>
      <c r="CD35" s="14">
        <f t="shared" si="134"/>
        <v>-37055.5</v>
      </c>
      <c r="CE35" s="14">
        <f t="shared" si="134"/>
        <v>-37055.5</v>
      </c>
      <c r="CF35" s="14">
        <f t="shared" si="134"/>
        <v>-37055.5</v>
      </c>
      <c r="CG35" s="14">
        <f t="shared" si="134"/>
        <v>-37055.5</v>
      </c>
      <c r="CH35" s="14">
        <f t="shared" si="134"/>
        <v>-37055.5</v>
      </c>
      <c r="CI35" s="14">
        <f t="shared" si="134"/>
        <v>-37055.5</v>
      </c>
      <c r="CJ35" s="14">
        <f t="shared" si="134"/>
        <v>-37055.5</v>
      </c>
      <c r="CK35" s="14">
        <f t="shared" si="134"/>
        <v>-37055.5</v>
      </c>
      <c r="CL35" s="14">
        <f t="shared" si="134"/>
        <v>-37055.5</v>
      </c>
      <c r="CM35" s="14">
        <f t="shared" si="134"/>
        <v>-37055.5</v>
      </c>
      <c r="CN35" s="14">
        <f t="shared" si="134"/>
        <v>-37055.5</v>
      </c>
      <c r="CO35" s="14">
        <f t="shared" si="134"/>
        <v>-37055.5</v>
      </c>
      <c r="CP35" s="14">
        <f t="shared" si="134"/>
        <v>-37055.5</v>
      </c>
      <c r="CQ35" s="14">
        <f t="shared" si="134"/>
        <v>-37055.5</v>
      </c>
      <c r="CR35" s="14">
        <f t="shared" si="134"/>
        <v>-37055.5</v>
      </c>
      <c r="CS35" s="14">
        <f t="shared" si="134"/>
        <v>-37055.5</v>
      </c>
      <c r="CT35" s="14">
        <f t="shared" si="134"/>
        <v>-37055.5</v>
      </c>
      <c r="CU35" s="14">
        <f t="shared" si="134"/>
        <v>-37055.5</v>
      </c>
      <c r="CV35" s="14">
        <f t="shared" si="134"/>
        <v>-37055.5</v>
      </c>
      <c r="CW35" s="14">
        <f t="shared" si="134"/>
        <v>-37055.5</v>
      </c>
      <c r="CX35" s="14">
        <f t="shared" si="134"/>
        <v>-37055.5</v>
      </c>
      <c r="CY35" s="14">
        <f t="shared" ref="CY35:DV35" si="135">SUM(CY36:CY39)</f>
        <v>-37055.5</v>
      </c>
      <c r="CZ35" s="14">
        <f t="shared" si="135"/>
        <v>-37055.5</v>
      </c>
      <c r="DA35" s="14">
        <f t="shared" si="135"/>
        <v>-37055.5</v>
      </c>
      <c r="DB35" s="14">
        <f t="shared" si="135"/>
        <v>-37055.5</v>
      </c>
      <c r="DC35" s="14">
        <f t="shared" si="135"/>
        <v>-37055.5</v>
      </c>
      <c r="DD35" s="14">
        <f t="shared" si="135"/>
        <v>-37055.5</v>
      </c>
      <c r="DE35" s="14">
        <f t="shared" si="135"/>
        <v>-37055.5</v>
      </c>
      <c r="DF35" s="14">
        <f t="shared" si="135"/>
        <v>-37055.5</v>
      </c>
      <c r="DG35" s="14">
        <f t="shared" si="135"/>
        <v>-37055.5</v>
      </c>
      <c r="DH35" s="14">
        <f t="shared" si="135"/>
        <v>-37055.5</v>
      </c>
      <c r="DI35" s="14">
        <f t="shared" si="135"/>
        <v>-37055.5</v>
      </c>
      <c r="DJ35" s="14">
        <f t="shared" si="135"/>
        <v>-37055.5</v>
      </c>
      <c r="DK35" s="14">
        <f t="shared" si="135"/>
        <v>-37055.5</v>
      </c>
      <c r="DL35" s="14">
        <f t="shared" si="135"/>
        <v>-37055.5</v>
      </c>
      <c r="DM35" s="14">
        <f t="shared" si="135"/>
        <v>-37055.5</v>
      </c>
      <c r="DN35" s="14">
        <f t="shared" si="135"/>
        <v>-37055.5</v>
      </c>
      <c r="DO35" s="14">
        <f t="shared" si="135"/>
        <v>-37055.5</v>
      </c>
      <c r="DP35" s="14">
        <f t="shared" si="135"/>
        <v>-37055.5</v>
      </c>
      <c r="DQ35" s="14">
        <f t="shared" si="135"/>
        <v>-37055.5</v>
      </c>
      <c r="DR35" s="14">
        <f t="shared" si="135"/>
        <v>-37055.5</v>
      </c>
      <c r="DS35" s="14">
        <f t="shared" si="135"/>
        <v>-37055.5</v>
      </c>
      <c r="DT35" s="14">
        <f t="shared" si="135"/>
        <v>-37055.5</v>
      </c>
      <c r="DU35" s="14">
        <f t="shared" si="135"/>
        <v>-37055.5</v>
      </c>
      <c r="DV35" s="14">
        <f t="shared" si="135"/>
        <v>-37055.5</v>
      </c>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H35" s="14">
        <f t="shared" ref="FH35:GD35" si="136">SUM(FH36:FH39)</f>
        <v>0</v>
      </c>
      <c r="FI35" s="14">
        <f t="shared" si="136"/>
        <v>-444666</v>
      </c>
      <c r="FJ35" s="14">
        <f t="shared" si="136"/>
        <v>-444666</v>
      </c>
      <c r="FK35" s="14">
        <f t="shared" si="136"/>
        <v>-444666</v>
      </c>
      <c r="FL35" s="14">
        <f t="shared" si="136"/>
        <v>-444666</v>
      </c>
      <c r="FM35" s="14">
        <f t="shared" si="136"/>
        <v>-444666</v>
      </c>
      <c r="FN35" s="14">
        <f t="shared" si="136"/>
        <v>-444666</v>
      </c>
      <c r="FO35" s="14">
        <f t="shared" si="136"/>
        <v>-444666</v>
      </c>
      <c r="FP35" s="14">
        <f t="shared" si="136"/>
        <v>-444666</v>
      </c>
      <c r="FQ35" s="14">
        <f t="shared" si="136"/>
        <v>-444666</v>
      </c>
      <c r="FR35" s="14">
        <f t="shared" si="136"/>
        <v>-444666</v>
      </c>
      <c r="FS35" s="14">
        <f t="shared" si="136"/>
        <v>0</v>
      </c>
      <c r="FT35" s="14">
        <f t="shared" si="136"/>
        <v>0</v>
      </c>
      <c r="FU35" s="14">
        <f t="shared" si="136"/>
        <v>0</v>
      </c>
      <c r="FV35" s="14">
        <f t="shared" si="136"/>
        <v>0</v>
      </c>
      <c r="FW35" s="14">
        <f t="shared" si="136"/>
        <v>0</v>
      </c>
      <c r="FX35" s="14">
        <f t="shared" si="136"/>
        <v>0</v>
      </c>
      <c r="FY35" s="14">
        <f t="shared" si="136"/>
        <v>0</v>
      </c>
      <c r="FZ35" s="14">
        <f t="shared" si="136"/>
        <v>0</v>
      </c>
      <c r="GA35" s="14">
        <f t="shared" si="136"/>
        <v>0</v>
      </c>
      <c r="GB35" s="14">
        <f t="shared" si="136"/>
        <v>0</v>
      </c>
      <c r="GC35" s="14">
        <f t="shared" si="136"/>
        <v>0</v>
      </c>
      <c r="GD35" s="14">
        <f t="shared" si="136"/>
        <v>0</v>
      </c>
    </row>
    <row r="36" spans="1:186" ht="20.100000000000001" customHeight="1" outlineLevel="1" x14ac:dyDescent="0.25">
      <c r="A36" s="15" t="s">
        <v>117</v>
      </c>
      <c r="C36" s="107">
        <f>2*39+2*69+1*129</f>
        <v>345</v>
      </c>
      <c r="D36" s="107"/>
      <c r="E36" s="15"/>
      <c r="F36" s="16">
        <f t="shared" si="131"/>
        <v>-255300</v>
      </c>
      <c r="G36" s="16">
        <f t="shared" ref="G36:AL36" si="137">-$C36*G91</f>
        <v>-2127.5</v>
      </c>
      <c r="H36" s="16">
        <f t="shared" si="137"/>
        <v>-2127.5</v>
      </c>
      <c r="I36" s="16">
        <f t="shared" si="137"/>
        <v>-2127.5</v>
      </c>
      <c r="J36" s="16">
        <f t="shared" si="137"/>
        <v>-2127.5</v>
      </c>
      <c r="K36" s="16">
        <f t="shared" si="137"/>
        <v>-2127.5</v>
      </c>
      <c r="L36" s="16">
        <f t="shared" si="137"/>
        <v>-2127.5</v>
      </c>
      <c r="M36" s="16">
        <f t="shared" si="137"/>
        <v>-2127.5</v>
      </c>
      <c r="N36" s="16">
        <f t="shared" si="137"/>
        <v>-2127.5</v>
      </c>
      <c r="O36" s="16">
        <f t="shared" si="137"/>
        <v>-2127.5</v>
      </c>
      <c r="P36" s="16">
        <f t="shared" si="137"/>
        <v>-2127.5</v>
      </c>
      <c r="Q36" s="16">
        <f t="shared" si="137"/>
        <v>-2127.5</v>
      </c>
      <c r="R36" s="16">
        <f t="shared" si="137"/>
        <v>-2127.5</v>
      </c>
      <c r="S36" s="16">
        <f t="shared" si="137"/>
        <v>-2127.5</v>
      </c>
      <c r="T36" s="16">
        <f t="shared" si="137"/>
        <v>-2127.5</v>
      </c>
      <c r="U36" s="16">
        <f t="shared" si="137"/>
        <v>-2127.5</v>
      </c>
      <c r="V36" s="16">
        <f t="shared" si="137"/>
        <v>-2127.5</v>
      </c>
      <c r="W36" s="16">
        <f t="shared" si="137"/>
        <v>-2127.5</v>
      </c>
      <c r="X36" s="16">
        <f t="shared" si="137"/>
        <v>-2127.5</v>
      </c>
      <c r="Y36" s="16">
        <f t="shared" si="137"/>
        <v>-2127.5</v>
      </c>
      <c r="Z36" s="16">
        <f t="shared" si="137"/>
        <v>-2127.5</v>
      </c>
      <c r="AA36" s="16">
        <f t="shared" si="137"/>
        <v>-2127.5</v>
      </c>
      <c r="AB36" s="16">
        <f t="shared" si="137"/>
        <v>-2127.5</v>
      </c>
      <c r="AC36" s="16">
        <f t="shared" si="137"/>
        <v>-2127.5</v>
      </c>
      <c r="AD36" s="16">
        <f t="shared" si="137"/>
        <v>-2127.5</v>
      </c>
      <c r="AE36" s="16">
        <f t="shared" si="137"/>
        <v>-2127.5</v>
      </c>
      <c r="AF36" s="16">
        <f t="shared" si="137"/>
        <v>-2127.5</v>
      </c>
      <c r="AG36" s="16">
        <f t="shared" si="137"/>
        <v>-2127.5</v>
      </c>
      <c r="AH36" s="16">
        <f t="shared" si="137"/>
        <v>-2127.5</v>
      </c>
      <c r="AI36" s="16">
        <f t="shared" si="137"/>
        <v>-2127.5</v>
      </c>
      <c r="AJ36" s="16">
        <f t="shared" si="137"/>
        <v>-2127.5</v>
      </c>
      <c r="AK36" s="16">
        <f t="shared" si="137"/>
        <v>-2127.5</v>
      </c>
      <c r="AL36" s="16">
        <f t="shared" si="137"/>
        <v>-2127.5</v>
      </c>
      <c r="AM36" s="16">
        <f t="shared" ref="AM36:BR36" si="138">-$C36*AM91</f>
        <v>-2127.5</v>
      </c>
      <c r="AN36" s="16">
        <f t="shared" si="138"/>
        <v>-2127.5</v>
      </c>
      <c r="AO36" s="16">
        <f t="shared" si="138"/>
        <v>-2127.5</v>
      </c>
      <c r="AP36" s="16">
        <f t="shared" si="138"/>
        <v>-2127.5</v>
      </c>
      <c r="AQ36" s="16">
        <f t="shared" si="138"/>
        <v>-2127.5</v>
      </c>
      <c r="AR36" s="16">
        <f t="shared" si="138"/>
        <v>-2127.5</v>
      </c>
      <c r="AS36" s="16">
        <f t="shared" si="138"/>
        <v>-2127.5</v>
      </c>
      <c r="AT36" s="16">
        <f t="shared" si="138"/>
        <v>-2127.5</v>
      </c>
      <c r="AU36" s="16">
        <f t="shared" si="138"/>
        <v>-2127.5</v>
      </c>
      <c r="AV36" s="16">
        <f t="shared" si="138"/>
        <v>-2127.5</v>
      </c>
      <c r="AW36" s="16">
        <f t="shared" si="138"/>
        <v>-2127.5</v>
      </c>
      <c r="AX36" s="16">
        <f t="shared" si="138"/>
        <v>-2127.5</v>
      </c>
      <c r="AY36" s="16">
        <f t="shared" si="138"/>
        <v>-2127.5</v>
      </c>
      <c r="AZ36" s="16">
        <f t="shared" si="138"/>
        <v>-2127.5</v>
      </c>
      <c r="BA36" s="16">
        <f t="shared" si="138"/>
        <v>-2127.5</v>
      </c>
      <c r="BB36" s="16">
        <f t="shared" si="138"/>
        <v>-2127.5</v>
      </c>
      <c r="BC36" s="16">
        <f t="shared" si="138"/>
        <v>-2127.5</v>
      </c>
      <c r="BD36" s="16">
        <f t="shared" si="138"/>
        <v>-2127.5</v>
      </c>
      <c r="BE36" s="16">
        <f t="shared" si="138"/>
        <v>-2127.5</v>
      </c>
      <c r="BF36" s="16">
        <f t="shared" si="138"/>
        <v>-2127.5</v>
      </c>
      <c r="BG36" s="16">
        <f t="shared" si="138"/>
        <v>-2127.5</v>
      </c>
      <c r="BH36" s="16">
        <f t="shared" si="138"/>
        <v>-2127.5</v>
      </c>
      <c r="BI36" s="16">
        <f t="shared" si="138"/>
        <v>-2127.5</v>
      </c>
      <c r="BJ36" s="16">
        <f t="shared" si="138"/>
        <v>-2127.5</v>
      </c>
      <c r="BK36" s="16">
        <f t="shared" si="138"/>
        <v>-2127.5</v>
      </c>
      <c r="BL36" s="16">
        <f t="shared" si="138"/>
        <v>-2127.5</v>
      </c>
      <c r="BM36" s="16">
        <f t="shared" si="138"/>
        <v>-2127.5</v>
      </c>
      <c r="BN36" s="16">
        <f t="shared" si="138"/>
        <v>-2127.5</v>
      </c>
      <c r="BO36" s="16">
        <f t="shared" si="138"/>
        <v>-2127.5</v>
      </c>
      <c r="BP36" s="16">
        <f t="shared" si="138"/>
        <v>-2127.5</v>
      </c>
      <c r="BQ36" s="16">
        <f t="shared" si="138"/>
        <v>-2127.5</v>
      </c>
      <c r="BR36" s="16">
        <f t="shared" si="138"/>
        <v>-2127.5</v>
      </c>
      <c r="BS36" s="16">
        <f t="shared" ref="BS36:CX36" si="139">-$C36*BS91</f>
        <v>-2127.5</v>
      </c>
      <c r="BT36" s="16">
        <f t="shared" si="139"/>
        <v>-2127.5</v>
      </c>
      <c r="BU36" s="16">
        <f t="shared" si="139"/>
        <v>-2127.5</v>
      </c>
      <c r="BV36" s="16">
        <f t="shared" si="139"/>
        <v>-2127.5</v>
      </c>
      <c r="BW36" s="16">
        <f t="shared" si="139"/>
        <v>-2127.5</v>
      </c>
      <c r="BX36" s="16">
        <f t="shared" si="139"/>
        <v>-2127.5</v>
      </c>
      <c r="BY36" s="16">
        <f t="shared" si="139"/>
        <v>-2127.5</v>
      </c>
      <c r="BZ36" s="16">
        <f t="shared" si="139"/>
        <v>-2127.5</v>
      </c>
      <c r="CA36" s="16">
        <f t="shared" si="139"/>
        <v>-2127.5</v>
      </c>
      <c r="CB36" s="16">
        <f t="shared" si="139"/>
        <v>-2127.5</v>
      </c>
      <c r="CC36" s="16">
        <f t="shared" si="139"/>
        <v>-2127.5</v>
      </c>
      <c r="CD36" s="16">
        <f t="shared" si="139"/>
        <v>-2127.5</v>
      </c>
      <c r="CE36" s="16">
        <f t="shared" si="139"/>
        <v>-2127.5</v>
      </c>
      <c r="CF36" s="16">
        <f t="shared" si="139"/>
        <v>-2127.5</v>
      </c>
      <c r="CG36" s="16">
        <f t="shared" si="139"/>
        <v>-2127.5</v>
      </c>
      <c r="CH36" s="16">
        <f t="shared" si="139"/>
        <v>-2127.5</v>
      </c>
      <c r="CI36" s="16">
        <f t="shared" si="139"/>
        <v>-2127.5</v>
      </c>
      <c r="CJ36" s="16">
        <f t="shared" si="139"/>
        <v>-2127.5</v>
      </c>
      <c r="CK36" s="16">
        <f t="shared" si="139"/>
        <v>-2127.5</v>
      </c>
      <c r="CL36" s="16">
        <f t="shared" si="139"/>
        <v>-2127.5</v>
      </c>
      <c r="CM36" s="16">
        <f t="shared" si="139"/>
        <v>-2127.5</v>
      </c>
      <c r="CN36" s="16">
        <f t="shared" si="139"/>
        <v>-2127.5</v>
      </c>
      <c r="CO36" s="16">
        <f t="shared" si="139"/>
        <v>-2127.5</v>
      </c>
      <c r="CP36" s="16">
        <f t="shared" si="139"/>
        <v>-2127.5</v>
      </c>
      <c r="CQ36" s="16">
        <f t="shared" si="139"/>
        <v>-2127.5</v>
      </c>
      <c r="CR36" s="16">
        <f t="shared" si="139"/>
        <v>-2127.5</v>
      </c>
      <c r="CS36" s="16">
        <f t="shared" si="139"/>
        <v>-2127.5</v>
      </c>
      <c r="CT36" s="16">
        <f t="shared" si="139"/>
        <v>-2127.5</v>
      </c>
      <c r="CU36" s="16">
        <f t="shared" si="139"/>
        <v>-2127.5</v>
      </c>
      <c r="CV36" s="16">
        <f t="shared" si="139"/>
        <v>-2127.5</v>
      </c>
      <c r="CW36" s="16">
        <f t="shared" si="139"/>
        <v>-2127.5</v>
      </c>
      <c r="CX36" s="16">
        <f t="shared" si="139"/>
        <v>-2127.5</v>
      </c>
      <c r="CY36" s="16">
        <f t="shared" ref="CY36:DV36" si="140">-$C36*CY91</f>
        <v>-2127.5</v>
      </c>
      <c r="CZ36" s="16">
        <f t="shared" si="140"/>
        <v>-2127.5</v>
      </c>
      <c r="DA36" s="16">
        <f t="shared" si="140"/>
        <v>-2127.5</v>
      </c>
      <c r="DB36" s="16">
        <f t="shared" si="140"/>
        <v>-2127.5</v>
      </c>
      <c r="DC36" s="16">
        <f t="shared" si="140"/>
        <v>-2127.5</v>
      </c>
      <c r="DD36" s="16">
        <f t="shared" si="140"/>
        <v>-2127.5</v>
      </c>
      <c r="DE36" s="16">
        <f t="shared" si="140"/>
        <v>-2127.5</v>
      </c>
      <c r="DF36" s="16">
        <f t="shared" si="140"/>
        <v>-2127.5</v>
      </c>
      <c r="DG36" s="16">
        <f t="shared" si="140"/>
        <v>-2127.5</v>
      </c>
      <c r="DH36" s="16">
        <f t="shared" si="140"/>
        <v>-2127.5</v>
      </c>
      <c r="DI36" s="16">
        <f t="shared" si="140"/>
        <v>-2127.5</v>
      </c>
      <c r="DJ36" s="16">
        <f t="shared" si="140"/>
        <v>-2127.5</v>
      </c>
      <c r="DK36" s="16">
        <f t="shared" si="140"/>
        <v>-2127.5</v>
      </c>
      <c r="DL36" s="16">
        <f t="shared" si="140"/>
        <v>-2127.5</v>
      </c>
      <c r="DM36" s="16">
        <f t="shared" si="140"/>
        <v>-2127.5</v>
      </c>
      <c r="DN36" s="16">
        <f t="shared" si="140"/>
        <v>-2127.5</v>
      </c>
      <c r="DO36" s="16">
        <f t="shared" si="140"/>
        <v>-2127.5</v>
      </c>
      <c r="DP36" s="16">
        <f t="shared" si="140"/>
        <v>-2127.5</v>
      </c>
      <c r="DQ36" s="16">
        <f t="shared" si="140"/>
        <v>-2127.5</v>
      </c>
      <c r="DR36" s="16">
        <f t="shared" si="140"/>
        <v>-2127.5</v>
      </c>
      <c r="DS36" s="16">
        <f t="shared" si="140"/>
        <v>-2127.5</v>
      </c>
      <c r="DT36" s="16">
        <f t="shared" si="140"/>
        <v>-2127.5</v>
      </c>
      <c r="DU36" s="16">
        <f t="shared" si="140"/>
        <v>-2127.5</v>
      </c>
      <c r="DV36" s="16">
        <f t="shared" si="140"/>
        <v>-2127.5</v>
      </c>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H36" s="16">
        <f t="shared" ref="FH36:FH39" si="141">SUMIF($G$1:$FF$1,FH$2,$G36:$FF36)</f>
        <v>0</v>
      </c>
      <c r="FI36" s="16">
        <f t="shared" ref="FI36:GD39" si="142">SUMIF($G$1:$FF$1,FI$2,$G36:$FF36)</f>
        <v>-25530</v>
      </c>
      <c r="FJ36" s="16">
        <f t="shared" si="142"/>
        <v>-25530</v>
      </c>
      <c r="FK36" s="16">
        <f t="shared" si="142"/>
        <v>-25530</v>
      </c>
      <c r="FL36" s="16">
        <f t="shared" si="142"/>
        <v>-25530</v>
      </c>
      <c r="FM36" s="16">
        <f t="shared" si="142"/>
        <v>-25530</v>
      </c>
      <c r="FN36" s="16">
        <f t="shared" si="142"/>
        <v>-25530</v>
      </c>
      <c r="FO36" s="16">
        <f t="shared" si="142"/>
        <v>-25530</v>
      </c>
      <c r="FP36" s="16">
        <f t="shared" si="142"/>
        <v>-25530</v>
      </c>
      <c r="FQ36" s="16">
        <f t="shared" si="142"/>
        <v>-25530</v>
      </c>
      <c r="FR36" s="16">
        <f t="shared" si="142"/>
        <v>-25530</v>
      </c>
      <c r="FS36" s="16">
        <f t="shared" si="142"/>
        <v>0</v>
      </c>
      <c r="FT36" s="16">
        <f t="shared" si="142"/>
        <v>0</v>
      </c>
      <c r="FU36" s="16">
        <f t="shared" si="142"/>
        <v>0</v>
      </c>
      <c r="FV36" s="16">
        <f t="shared" si="142"/>
        <v>0</v>
      </c>
      <c r="FW36" s="16">
        <f t="shared" si="142"/>
        <v>0</v>
      </c>
      <c r="FX36" s="16">
        <f t="shared" si="142"/>
        <v>0</v>
      </c>
      <c r="FY36" s="16">
        <f t="shared" si="142"/>
        <v>0</v>
      </c>
      <c r="FZ36" s="16">
        <f t="shared" si="142"/>
        <v>0</v>
      </c>
      <c r="GA36" s="16">
        <f t="shared" si="142"/>
        <v>0</v>
      </c>
      <c r="GB36" s="16">
        <f t="shared" si="142"/>
        <v>0</v>
      </c>
      <c r="GC36" s="16">
        <f t="shared" si="142"/>
        <v>0</v>
      </c>
      <c r="GD36" s="16">
        <f t="shared" si="142"/>
        <v>0</v>
      </c>
    </row>
    <row r="37" spans="1:186" ht="20.100000000000001" customHeight="1" outlineLevel="1" x14ac:dyDescent="0.25">
      <c r="A37" s="15" t="s">
        <v>88</v>
      </c>
      <c r="C37" s="107">
        <f>30*22</f>
        <v>660</v>
      </c>
      <c r="D37" s="107"/>
      <c r="E37" s="15"/>
      <c r="F37" s="16">
        <f t="shared" si="131"/>
        <v>-2930400</v>
      </c>
      <c r="G37" s="16">
        <f t="shared" ref="G37:AL37" si="143">-$C37*G92</f>
        <v>-24420</v>
      </c>
      <c r="H37" s="16">
        <f t="shared" si="143"/>
        <v>-24420</v>
      </c>
      <c r="I37" s="16">
        <f t="shared" si="143"/>
        <v>-24420</v>
      </c>
      <c r="J37" s="16">
        <f t="shared" si="143"/>
        <v>-24420</v>
      </c>
      <c r="K37" s="16">
        <f t="shared" si="143"/>
        <v>-24420</v>
      </c>
      <c r="L37" s="16">
        <f t="shared" si="143"/>
        <v>-24420</v>
      </c>
      <c r="M37" s="16">
        <f t="shared" si="143"/>
        <v>-24420</v>
      </c>
      <c r="N37" s="16">
        <f t="shared" si="143"/>
        <v>-24420</v>
      </c>
      <c r="O37" s="16">
        <f t="shared" si="143"/>
        <v>-24420</v>
      </c>
      <c r="P37" s="16">
        <f t="shared" si="143"/>
        <v>-24420</v>
      </c>
      <c r="Q37" s="16">
        <f t="shared" si="143"/>
        <v>-24420</v>
      </c>
      <c r="R37" s="16">
        <f t="shared" si="143"/>
        <v>-24420</v>
      </c>
      <c r="S37" s="16">
        <f t="shared" si="143"/>
        <v>-24420</v>
      </c>
      <c r="T37" s="16">
        <f t="shared" si="143"/>
        <v>-24420</v>
      </c>
      <c r="U37" s="16">
        <f t="shared" si="143"/>
        <v>-24420</v>
      </c>
      <c r="V37" s="16">
        <f t="shared" si="143"/>
        <v>-24420</v>
      </c>
      <c r="W37" s="16">
        <f t="shared" si="143"/>
        <v>-24420</v>
      </c>
      <c r="X37" s="16">
        <f t="shared" si="143"/>
        <v>-24420</v>
      </c>
      <c r="Y37" s="16">
        <f t="shared" si="143"/>
        <v>-24420</v>
      </c>
      <c r="Z37" s="16">
        <f t="shared" si="143"/>
        <v>-24420</v>
      </c>
      <c r="AA37" s="16">
        <f t="shared" si="143"/>
        <v>-24420</v>
      </c>
      <c r="AB37" s="16">
        <f t="shared" si="143"/>
        <v>-24420</v>
      </c>
      <c r="AC37" s="16">
        <f t="shared" si="143"/>
        <v>-24420</v>
      </c>
      <c r="AD37" s="16">
        <f t="shared" si="143"/>
        <v>-24420</v>
      </c>
      <c r="AE37" s="16">
        <f t="shared" si="143"/>
        <v>-24420</v>
      </c>
      <c r="AF37" s="16">
        <f t="shared" si="143"/>
        <v>-24420</v>
      </c>
      <c r="AG37" s="16">
        <f t="shared" si="143"/>
        <v>-24420</v>
      </c>
      <c r="AH37" s="16">
        <f t="shared" si="143"/>
        <v>-24420</v>
      </c>
      <c r="AI37" s="16">
        <f t="shared" si="143"/>
        <v>-24420</v>
      </c>
      <c r="AJ37" s="16">
        <f t="shared" si="143"/>
        <v>-24420</v>
      </c>
      <c r="AK37" s="16">
        <f t="shared" si="143"/>
        <v>-24420</v>
      </c>
      <c r="AL37" s="16">
        <f t="shared" si="143"/>
        <v>-24420</v>
      </c>
      <c r="AM37" s="16">
        <f t="shared" ref="AM37:BR37" si="144">-$C37*AM92</f>
        <v>-24420</v>
      </c>
      <c r="AN37" s="16">
        <f t="shared" si="144"/>
        <v>-24420</v>
      </c>
      <c r="AO37" s="16">
        <f t="shared" si="144"/>
        <v>-24420</v>
      </c>
      <c r="AP37" s="16">
        <f t="shared" si="144"/>
        <v>-24420</v>
      </c>
      <c r="AQ37" s="16">
        <f t="shared" si="144"/>
        <v>-24420</v>
      </c>
      <c r="AR37" s="16">
        <f t="shared" si="144"/>
        <v>-24420</v>
      </c>
      <c r="AS37" s="16">
        <f t="shared" si="144"/>
        <v>-24420</v>
      </c>
      <c r="AT37" s="16">
        <f t="shared" si="144"/>
        <v>-24420</v>
      </c>
      <c r="AU37" s="16">
        <f t="shared" si="144"/>
        <v>-24420</v>
      </c>
      <c r="AV37" s="16">
        <f t="shared" si="144"/>
        <v>-24420</v>
      </c>
      <c r="AW37" s="16">
        <f t="shared" si="144"/>
        <v>-24420</v>
      </c>
      <c r="AX37" s="16">
        <f t="shared" si="144"/>
        <v>-24420</v>
      </c>
      <c r="AY37" s="16">
        <f t="shared" si="144"/>
        <v>-24420</v>
      </c>
      <c r="AZ37" s="16">
        <f t="shared" si="144"/>
        <v>-24420</v>
      </c>
      <c r="BA37" s="16">
        <f t="shared" si="144"/>
        <v>-24420</v>
      </c>
      <c r="BB37" s="16">
        <f t="shared" si="144"/>
        <v>-24420</v>
      </c>
      <c r="BC37" s="16">
        <f t="shared" si="144"/>
        <v>-24420</v>
      </c>
      <c r="BD37" s="16">
        <f t="shared" si="144"/>
        <v>-24420</v>
      </c>
      <c r="BE37" s="16">
        <f t="shared" si="144"/>
        <v>-24420</v>
      </c>
      <c r="BF37" s="16">
        <f t="shared" si="144"/>
        <v>-24420</v>
      </c>
      <c r="BG37" s="16">
        <f t="shared" si="144"/>
        <v>-24420</v>
      </c>
      <c r="BH37" s="16">
        <f t="shared" si="144"/>
        <v>-24420</v>
      </c>
      <c r="BI37" s="16">
        <f t="shared" si="144"/>
        <v>-24420</v>
      </c>
      <c r="BJ37" s="16">
        <f t="shared" si="144"/>
        <v>-24420</v>
      </c>
      <c r="BK37" s="16">
        <f t="shared" si="144"/>
        <v>-24420</v>
      </c>
      <c r="BL37" s="16">
        <f t="shared" si="144"/>
        <v>-24420</v>
      </c>
      <c r="BM37" s="16">
        <f t="shared" si="144"/>
        <v>-24420</v>
      </c>
      <c r="BN37" s="16">
        <f t="shared" si="144"/>
        <v>-24420</v>
      </c>
      <c r="BO37" s="16">
        <f t="shared" si="144"/>
        <v>-24420</v>
      </c>
      <c r="BP37" s="16">
        <f t="shared" si="144"/>
        <v>-24420</v>
      </c>
      <c r="BQ37" s="16">
        <f t="shared" si="144"/>
        <v>-24420</v>
      </c>
      <c r="BR37" s="16">
        <f t="shared" si="144"/>
        <v>-24420</v>
      </c>
      <c r="BS37" s="16">
        <f t="shared" ref="BS37:CX37" si="145">-$C37*BS92</f>
        <v>-24420</v>
      </c>
      <c r="BT37" s="16">
        <f t="shared" si="145"/>
        <v>-24420</v>
      </c>
      <c r="BU37" s="16">
        <f t="shared" si="145"/>
        <v>-24420</v>
      </c>
      <c r="BV37" s="16">
        <f t="shared" si="145"/>
        <v>-24420</v>
      </c>
      <c r="BW37" s="16">
        <f t="shared" si="145"/>
        <v>-24420</v>
      </c>
      <c r="BX37" s="16">
        <f t="shared" si="145"/>
        <v>-24420</v>
      </c>
      <c r="BY37" s="16">
        <f t="shared" si="145"/>
        <v>-24420</v>
      </c>
      <c r="BZ37" s="16">
        <f t="shared" si="145"/>
        <v>-24420</v>
      </c>
      <c r="CA37" s="16">
        <f t="shared" si="145"/>
        <v>-24420</v>
      </c>
      <c r="CB37" s="16">
        <f t="shared" si="145"/>
        <v>-24420</v>
      </c>
      <c r="CC37" s="16">
        <f t="shared" si="145"/>
        <v>-24420</v>
      </c>
      <c r="CD37" s="16">
        <f t="shared" si="145"/>
        <v>-24420</v>
      </c>
      <c r="CE37" s="16">
        <f t="shared" si="145"/>
        <v>-24420</v>
      </c>
      <c r="CF37" s="16">
        <f t="shared" si="145"/>
        <v>-24420</v>
      </c>
      <c r="CG37" s="16">
        <f t="shared" si="145"/>
        <v>-24420</v>
      </c>
      <c r="CH37" s="16">
        <f t="shared" si="145"/>
        <v>-24420</v>
      </c>
      <c r="CI37" s="16">
        <f t="shared" si="145"/>
        <v>-24420</v>
      </c>
      <c r="CJ37" s="16">
        <f t="shared" si="145"/>
        <v>-24420</v>
      </c>
      <c r="CK37" s="16">
        <f t="shared" si="145"/>
        <v>-24420</v>
      </c>
      <c r="CL37" s="16">
        <f t="shared" si="145"/>
        <v>-24420</v>
      </c>
      <c r="CM37" s="16">
        <f t="shared" si="145"/>
        <v>-24420</v>
      </c>
      <c r="CN37" s="16">
        <f t="shared" si="145"/>
        <v>-24420</v>
      </c>
      <c r="CO37" s="16">
        <f t="shared" si="145"/>
        <v>-24420</v>
      </c>
      <c r="CP37" s="16">
        <f t="shared" si="145"/>
        <v>-24420</v>
      </c>
      <c r="CQ37" s="16">
        <f t="shared" si="145"/>
        <v>-24420</v>
      </c>
      <c r="CR37" s="16">
        <f t="shared" si="145"/>
        <v>-24420</v>
      </c>
      <c r="CS37" s="16">
        <f t="shared" si="145"/>
        <v>-24420</v>
      </c>
      <c r="CT37" s="16">
        <f t="shared" si="145"/>
        <v>-24420</v>
      </c>
      <c r="CU37" s="16">
        <f t="shared" si="145"/>
        <v>-24420</v>
      </c>
      <c r="CV37" s="16">
        <f t="shared" si="145"/>
        <v>-24420</v>
      </c>
      <c r="CW37" s="16">
        <f t="shared" si="145"/>
        <v>-24420</v>
      </c>
      <c r="CX37" s="16">
        <f t="shared" si="145"/>
        <v>-24420</v>
      </c>
      <c r="CY37" s="16">
        <f t="shared" ref="CY37:DV37" si="146">-$C37*CY92</f>
        <v>-24420</v>
      </c>
      <c r="CZ37" s="16">
        <f t="shared" si="146"/>
        <v>-24420</v>
      </c>
      <c r="DA37" s="16">
        <f t="shared" si="146"/>
        <v>-24420</v>
      </c>
      <c r="DB37" s="16">
        <f t="shared" si="146"/>
        <v>-24420</v>
      </c>
      <c r="DC37" s="16">
        <f t="shared" si="146"/>
        <v>-24420</v>
      </c>
      <c r="DD37" s="16">
        <f t="shared" si="146"/>
        <v>-24420</v>
      </c>
      <c r="DE37" s="16">
        <f t="shared" si="146"/>
        <v>-24420</v>
      </c>
      <c r="DF37" s="16">
        <f t="shared" si="146"/>
        <v>-24420</v>
      </c>
      <c r="DG37" s="16">
        <f t="shared" si="146"/>
        <v>-24420</v>
      </c>
      <c r="DH37" s="16">
        <f t="shared" si="146"/>
        <v>-24420</v>
      </c>
      <c r="DI37" s="16">
        <f t="shared" si="146"/>
        <v>-24420</v>
      </c>
      <c r="DJ37" s="16">
        <f t="shared" si="146"/>
        <v>-24420</v>
      </c>
      <c r="DK37" s="16">
        <f t="shared" si="146"/>
        <v>-24420</v>
      </c>
      <c r="DL37" s="16">
        <f t="shared" si="146"/>
        <v>-24420</v>
      </c>
      <c r="DM37" s="16">
        <f t="shared" si="146"/>
        <v>-24420</v>
      </c>
      <c r="DN37" s="16">
        <f t="shared" si="146"/>
        <v>-24420</v>
      </c>
      <c r="DO37" s="16">
        <f t="shared" si="146"/>
        <v>-24420</v>
      </c>
      <c r="DP37" s="16">
        <f t="shared" si="146"/>
        <v>-24420</v>
      </c>
      <c r="DQ37" s="16">
        <f t="shared" si="146"/>
        <v>-24420</v>
      </c>
      <c r="DR37" s="16">
        <f t="shared" si="146"/>
        <v>-24420</v>
      </c>
      <c r="DS37" s="16">
        <f t="shared" si="146"/>
        <v>-24420</v>
      </c>
      <c r="DT37" s="16">
        <f t="shared" si="146"/>
        <v>-24420</v>
      </c>
      <c r="DU37" s="16">
        <f t="shared" si="146"/>
        <v>-24420</v>
      </c>
      <c r="DV37" s="16">
        <f t="shared" si="146"/>
        <v>-24420</v>
      </c>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H37" s="16">
        <f t="shared" si="141"/>
        <v>0</v>
      </c>
      <c r="FI37" s="16">
        <f t="shared" si="142"/>
        <v>-293040</v>
      </c>
      <c r="FJ37" s="16">
        <f t="shared" si="142"/>
        <v>-293040</v>
      </c>
      <c r="FK37" s="16">
        <f t="shared" si="142"/>
        <v>-293040</v>
      </c>
      <c r="FL37" s="16">
        <f t="shared" si="142"/>
        <v>-293040</v>
      </c>
      <c r="FM37" s="16">
        <f t="shared" si="142"/>
        <v>-293040</v>
      </c>
      <c r="FN37" s="16">
        <f t="shared" si="142"/>
        <v>-293040</v>
      </c>
      <c r="FO37" s="16">
        <f t="shared" si="142"/>
        <v>-293040</v>
      </c>
      <c r="FP37" s="16">
        <f t="shared" si="142"/>
        <v>-293040</v>
      </c>
      <c r="FQ37" s="16">
        <f t="shared" si="142"/>
        <v>-293040</v>
      </c>
      <c r="FR37" s="16">
        <f t="shared" si="142"/>
        <v>-293040</v>
      </c>
      <c r="FS37" s="16">
        <f t="shared" si="142"/>
        <v>0</v>
      </c>
      <c r="FT37" s="16">
        <f t="shared" si="142"/>
        <v>0</v>
      </c>
      <c r="FU37" s="16">
        <f t="shared" si="142"/>
        <v>0</v>
      </c>
      <c r="FV37" s="16">
        <f t="shared" si="142"/>
        <v>0</v>
      </c>
      <c r="FW37" s="16">
        <f t="shared" si="142"/>
        <v>0</v>
      </c>
      <c r="FX37" s="16">
        <f t="shared" si="142"/>
        <v>0</v>
      </c>
      <c r="FY37" s="16">
        <f t="shared" si="142"/>
        <v>0</v>
      </c>
      <c r="FZ37" s="16">
        <f t="shared" si="142"/>
        <v>0</v>
      </c>
      <c r="GA37" s="16">
        <f t="shared" si="142"/>
        <v>0</v>
      </c>
      <c r="GB37" s="16">
        <f t="shared" si="142"/>
        <v>0</v>
      </c>
      <c r="GC37" s="16">
        <f t="shared" si="142"/>
        <v>0</v>
      </c>
      <c r="GD37" s="16">
        <f t="shared" si="142"/>
        <v>0</v>
      </c>
    </row>
    <row r="38" spans="1:186" ht="20.100000000000001" customHeight="1" outlineLevel="1" x14ac:dyDescent="0.25">
      <c r="A38" s="15" t="s">
        <v>77</v>
      </c>
      <c r="C38" s="107">
        <f>6*2*22</f>
        <v>264</v>
      </c>
      <c r="D38" s="107"/>
      <c r="E38" s="15"/>
      <c r="F38" s="16">
        <f t="shared" ref="F38" si="147">SUM(G38:DV38)</f>
        <v>-1172160</v>
      </c>
      <c r="G38" s="16">
        <f t="shared" ref="G38:AL38" si="148">-$C38*G93</f>
        <v>-9768</v>
      </c>
      <c r="H38" s="16">
        <f t="shared" si="148"/>
        <v>-9768</v>
      </c>
      <c r="I38" s="16">
        <f t="shared" si="148"/>
        <v>-9768</v>
      </c>
      <c r="J38" s="16">
        <f t="shared" si="148"/>
        <v>-9768</v>
      </c>
      <c r="K38" s="16">
        <f t="shared" si="148"/>
        <v>-9768</v>
      </c>
      <c r="L38" s="16">
        <f t="shared" si="148"/>
        <v>-9768</v>
      </c>
      <c r="M38" s="16">
        <f t="shared" si="148"/>
        <v>-9768</v>
      </c>
      <c r="N38" s="16">
        <f t="shared" si="148"/>
        <v>-9768</v>
      </c>
      <c r="O38" s="16">
        <f t="shared" si="148"/>
        <v>-9768</v>
      </c>
      <c r="P38" s="16">
        <f t="shared" si="148"/>
        <v>-9768</v>
      </c>
      <c r="Q38" s="16">
        <f t="shared" si="148"/>
        <v>-9768</v>
      </c>
      <c r="R38" s="16">
        <f t="shared" si="148"/>
        <v>-9768</v>
      </c>
      <c r="S38" s="16">
        <f t="shared" si="148"/>
        <v>-9768</v>
      </c>
      <c r="T38" s="16">
        <f t="shared" si="148"/>
        <v>-9768</v>
      </c>
      <c r="U38" s="16">
        <f t="shared" si="148"/>
        <v>-9768</v>
      </c>
      <c r="V38" s="16">
        <f t="shared" si="148"/>
        <v>-9768</v>
      </c>
      <c r="W38" s="16">
        <f t="shared" si="148"/>
        <v>-9768</v>
      </c>
      <c r="X38" s="16">
        <f t="shared" si="148"/>
        <v>-9768</v>
      </c>
      <c r="Y38" s="16">
        <f t="shared" si="148"/>
        <v>-9768</v>
      </c>
      <c r="Z38" s="16">
        <f t="shared" si="148"/>
        <v>-9768</v>
      </c>
      <c r="AA38" s="16">
        <f t="shared" si="148"/>
        <v>-9768</v>
      </c>
      <c r="AB38" s="16">
        <f t="shared" si="148"/>
        <v>-9768</v>
      </c>
      <c r="AC38" s="16">
        <f t="shared" si="148"/>
        <v>-9768</v>
      </c>
      <c r="AD38" s="16">
        <f t="shared" si="148"/>
        <v>-9768</v>
      </c>
      <c r="AE38" s="16">
        <f t="shared" si="148"/>
        <v>-9768</v>
      </c>
      <c r="AF38" s="16">
        <f t="shared" si="148"/>
        <v>-9768</v>
      </c>
      <c r="AG38" s="16">
        <f t="shared" si="148"/>
        <v>-9768</v>
      </c>
      <c r="AH38" s="16">
        <f t="shared" si="148"/>
        <v>-9768</v>
      </c>
      <c r="AI38" s="16">
        <f t="shared" si="148"/>
        <v>-9768</v>
      </c>
      <c r="AJ38" s="16">
        <f t="shared" si="148"/>
        <v>-9768</v>
      </c>
      <c r="AK38" s="16">
        <f t="shared" si="148"/>
        <v>-9768</v>
      </c>
      <c r="AL38" s="16">
        <f t="shared" si="148"/>
        <v>-9768</v>
      </c>
      <c r="AM38" s="16">
        <f t="shared" ref="AM38:BR38" si="149">-$C38*AM93</f>
        <v>-9768</v>
      </c>
      <c r="AN38" s="16">
        <f t="shared" si="149"/>
        <v>-9768</v>
      </c>
      <c r="AO38" s="16">
        <f t="shared" si="149"/>
        <v>-9768</v>
      </c>
      <c r="AP38" s="16">
        <f t="shared" si="149"/>
        <v>-9768</v>
      </c>
      <c r="AQ38" s="16">
        <f t="shared" si="149"/>
        <v>-9768</v>
      </c>
      <c r="AR38" s="16">
        <f t="shared" si="149"/>
        <v>-9768</v>
      </c>
      <c r="AS38" s="16">
        <f t="shared" si="149"/>
        <v>-9768</v>
      </c>
      <c r="AT38" s="16">
        <f t="shared" si="149"/>
        <v>-9768</v>
      </c>
      <c r="AU38" s="16">
        <f t="shared" si="149"/>
        <v>-9768</v>
      </c>
      <c r="AV38" s="16">
        <f t="shared" si="149"/>
        <v>-9768</v>
      </c>
      <c r="AW38" s="16">
        <f t="shared" si="149"/>
        <v>-9768</v>
      </c>
      <c r="AX38" s="16">
        <f t="shared" si="149"/>
        <v>-9768</v>
      </c>
      <c r="AY38" s="16">
        <f t="shared" si="149"/>
        <v>-9768</v>
      </c>
      <c r="AZ38" s="16">
        <f t="shared" si="149"/>
        <v>-9768</v>
      </c>
      <c r="BA38" s="16">
        <f t="shared" si="149"/>
        <v>-9768</v>
      </c>
      <c r="BB38" s="16">
        <f t="shared" si="149"/>
        <v>-9768</v>
      </c>
      <c r="BC38" s="16">
        <f t="shared" si="149"/>
        <v>-9768</v>
      </c>
      <c r="BD38" s="16">
        <f t="shared" si="149"/>
        <v>-9768</v>
      </c>
      <c r="BE38" s="16">
        <f t="shared" si="149"/>
        <v>-9768</v>
      </c>
      <c r="BF38" s="16">
        <f t="shared" si="149"/>
        <v>-9768</v>
      </c>
      <c r="BG38" s="16">
        <f t="shared" si="149"/>
        <v>-9768</v>
      </c>
      <c r="BH38" s="16">
        <f t="shared" si="149"/>
        <v>-9768</v>
      </c>
      <c r="BI38" s="16">
        <f t="shared" si="149"/>
        <v>-9768</v>
      </c>
      <c r="BJ38" s="16">
        <f t="shared" si="149"/>
        <v>-9768</v>
      </c>
      <c r="BK38" s="16">
        <f t="shared" si="149"/>
        <v>-9768</v>
      </c>
      <c r="BL38" s="16">
        <f t="shared" si="149"/>
        <v>-9768</v>
      </c>
      <c r="BM38" s="16">
        <f t="shared" si="149"/>
        <v>-9768</v>
      </c>
      <c r="BN38" s="16">
        <f t="shared" si="149"/>
        <v>-9768</v>
      </c>
      <c r="BO38" s="16">
        <f t="shared" si="149"/>
        <v>-9768</v>
      </c>
      <c r="BP38" s="16">
        <f t="shared" si="149"/>
        <v>-9768</v>
      </c>
      <c r="BQ38" s="16">
        <f t="shared" si="149"/>
        <v>-9768</v>
      </c>
      <c r="BR38" s="16">
        <f t="shared" si="149"/>
        <v>-9768</v>
      </c>
      <c r="BS38" s="16">
        <f t="shared" ref="BS38:CX38" si="150">-$C38*BS93</f>
        <v>-9768</v>
      </c>
      <c r="BT38" s="16">
        <f t="shared" si="150"/>
        <v>-9768</v>
      </c>
      <c r="BU38" s="16">
        <f t="shared" si="150"/>
        <v>-9768</v>
      </c>
      <c r="BV38" s="16">
        <f t="shared" si="150"/>
        <v>-9768</v>
      </c>
      <c r="BW38" s="16">
        <f t="shared" si="150"/>
        <v>-9768</v>
      </c>
      <c r="BX38" s="16">
        <f t="shared" si="150"/>
        <v>-9768</v>
      </c>
      <c r="BY38" s="16">
        <f t="shared" si="150"/>
        <v>-9768</v>
      </c>
      <c r="BZ38" s="16">
        <f t="shared" si="150"/>
        <v>-9768</v>
      </c>
      <c r="CA38" s="16">
        <f t="shared" si="150"/>
        <v>-9768</v>
      </c>
      <c r="CB38" s="16">
        <f t="shared" si="150"/>
        <v>-9768</v>
      </c>
      <c r="CC38" s="16">
        <f t="shared" si="150"/>
        <v>-9768</v>
      </c>
      <c r="CD38" s="16">
        <f t="shared" si="150"/>
        <v>-9768</v>
      </c>
      <c r="CE38" s="16">
        <f t="shared" si="150"/>
        <v>-9768</v>
      </c>
      <c r="CF38" s="16">
        <f t="shared" si="150"/>
        <v>-9768</v>
      </c>
      <c r="CG38" s="16">
        <f t="shared" si="150"/>
        <v>-9768</v>
      </c>
      <c r="CH38" s="16">
        <f t="shared" si="150"/>
        <v>-9768</v>
      </c>
      <c r="CI38" s="16">
        <f t="shared" si="150"/>
        <v>-9768</v>
      </c>
      <c r="CJ38" s="16">
        <f t="shared" si="150"/>
        <v>-9768</v>
      </c>
      <c r="CK38" s="16">
        <f t="shared" si="150"/>
        <v>-9768</v>
      </c>
      <c r="CL38" s="16">
        <f t="shared" si="150"/>
        <v>-9768</v>
      </c>
      <c r="CM38" s="16">
        <f t="shared" si="150"/>
        <v>-9768</v>
      </c>
      <c r="CN38" s="16">
        <f t="shared" si="150"/>
        <v>-9768</v>
      </c>
      <c r="CO38" s="16">
        <f t="shared" si="150"/>
        <v>-9768</v>
      </c>
      <c r="CP38" s="16">
        <f t="shared" si="150"/>
        <v>-9768</v>
      </c>
      <c r="CQ38" s="16">
        <f t="shared" si="150"/>
        <v>-9768</v>
      </c>
      <c r="CR38" s="16">
        <f t="shared" si="150"/>
        <v>-9768</v>
      </c>
      <c r="CS38" s="16">
        <f t="shared" si="150"/>
        <v>-9768</v>
      </c>
      <c r="CT38" s="16">
        <f t="shared" si="150"/>
        <v>-9768</v>
      </c>
      <c r="CU38" s="16">
        <f t="shared" si="150"/>
        <v>-9768</v>
      </c>
      <c r="CV38" s="16">
        <f t="shared" si="150"/>
        <v>-9768</v>
      </c>
      <c r="CW38" s="16">
        <f t="shared" si="150"/>
        <v>-9768</v>
      </c>
      <c r="CX38" s="16">
        <f t="shared" si="150"/>
        <v>-9768</v>
      </c>
      <c r="CY38" s="16">
        <f t="shared" ref="CY38:DV38" si="151">-$C38*CY93</f>
        <v>-9768</v>
      </c>
      <c r="CZ38" s="16">
        <f t="shared" si="151"/>
        <v>-9768</v>
      </c>
      <c r="DA38" s="16">
        <f t="shared" si="151"/>
        <v>-9768</v>
      </c>
      <c r="DB38" s="16">
        <f t="shared" si="151"/>
        <v>-9768</v>
      </c>
      <c r="DC38" s="16">
        <f t="shared" si="151"/>
        <v>-9768</v>
      </c>
      <c r="DD38" s="16">
        <f t="shared" si="151"/>
        <v>-9768</v>
      </c>
      <c r="DE38" s="16">
        <f t="shared" si="151"/>
        <v>-9768</v>
      </c>
      <c r="DF38" s="16">
        <f t="shared" si="151"/>
        <v>-9768</v>
      </c>
      <c r="DG38" s="16">
        <f t="shared" si="151"/>
        <v>-9768</v>
      </c>
      <c r="DH38" s="16">
        <f t="shared" si="151"/>
        <v>-9768</v>
      </c>
      <c r="DI38" s="16">
        <f t="shared" si="151"/>
        <v>-9768</v>
      </c>
      <c r="DJ38" s="16">
        <f t="shared" si="151"/>
        <v>-9768</v>
      </c>
      <c r="DK38" s="16">
        <f t="shared" si="151"/>
        <v>-9768</v>
      </c>
      <c r="DL38" s="16">
        <f t="shared" si="151"/>
        <v>-9768</v>
      </c>
      <c r="DM38" s="16">
        <f t="shared" si="151"/>
        <v>-9768</v>
      </c>
      <c r="DN38" s="16">
        <f t="shared" si="151"/>
        <v>-9768</v>
      </c>
      <c r="DO38" s="16">
        <f t="shared" si="151"/>
        <v>-9768</v>
      </c>
      <c r="DP38" s="16">
        <f t="shared" si="151"/>
        <v>-9768</v>
      </c>
      <c r="DQ38" s="16">
        <f t="shared" si="151"/>
        <v>-9768</v>
      </c>
      <c r="DR38" s="16">
        <f t="shared" si="151"/>
        <v>-9768</v>
      </c>
      <c r="DS38" s="16">
        <f t="shared" si="151"/>
        <v>-9768</v>
      </c>
      <c r="DT38" s="16">
        <f t="shared" si="151"/>
        <v>-9768</v>
      </c>
      <c r="DU38" s="16">
        <f t="shared" si="151"/>
        <v>-9768</v>
      </c>
      <c r="DV38" s="16">
        <f t="shared" si="151"/>
        <v>-9768</v>
      </c>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H38" s="16">
        <f t="shared" si="141"/>
        <v>0</v>
      </c>
      <c r="FI38" s="16">
        <f t="shared" si="142"/>
        <v>-117216</v>
      </c>
      <c r="FJ38" s="16">
        <f t="shared" si="142"/>
        <v>-117216</v>
      </c>
      <c r="FK38" s="16">
        <f t="shared" si="142"/>
        <v>-117216</v>
      </c>
      <c r="FL38" s="16">
        <f t="shared" si="142"/>
        <v>-117216</v>
      </c>
      <c r="FM38" s="16">
        <f t="shared" si="142"/>
        <v>-117216</v>
      </c>
      <c r="FN38" s="16">
        <f t="shared" si="142"/>
        <v>-117216</v>
      </c>
      <c r="FO38" s="16">
        <f t="shared" si="142"/>
        <v>-117216</v>
      </c>
      <c r="FP38" s="16">
        <f t="shared" si="142"/>
        <v>-117216</v>
      </c>
      <c r="FQ38" s="16">
        <f t="shared" si="142"/>
        <v>-117216</v>
      </c>
      <c r="FR38" s="16">
        <f t="shared" si="142"/>
        <v>-117216</v>
      </c>
      <c r="FS38" s="16">
        <f t="shared" si="142"/>
        <v>0</v>
      </c>
      <c r="FT38" s="16">
        <f t="shared" si="142"/>
        <v>0</v>
      </c>
      <c r="FU38" s="16">
        <f t="shared" si="142"/>
        <v>0</v>
      </c>
      <c r="FV38" s="16">
        <f t="shared" si="142"/>
        <v>0</v>
      </c>
      <c r="FW38" s="16">
        <f t="shared" si="142"/>
        <v>0</v>
      </c>
      <c r="FX38" s="16">
        <f t="shared" si="142"/>
        <v>0</v>
      </c>
      <c r="FY38" s="16">
        <f t="shared" si="142"/>
        <v>0</v>
      </c>
      <c r="FZ38" s="16">
        <f t="shared" si="142"/>
        <v>0</v>
      </c>
      <c r="GA38" s="16">
        <f t="shared" si="142"/>
        <v>0</v>
      </c>
      <c r="GB38" s="16">
        <f t="shared" si="142"/>
        <v>0</v>
      </c>
      <c r="GC38" s="16">
        <f t="shared" si="142"/>
        <v>0</v>
      </c>
      <c r="GD38" s="16">
        <f t="shared" si="142"/>
        <v>0</v>
      </c>
    </row>
    <row r="39" spans="1:186" ht="20.100000000000001" customHeight="1" outlineLevel="1" x14ac:dyDescent="0.25">
      <c r="A39" s="15" t="s">
        <v>89</v>
      </c>
      <c r="C39" s="107">
        <v>20</v>
      </c>
      <c r="D39" s="107"/>
      <c r="E39" s="15"/>
      <c r="F39" s="16">
        <f t="shared" ref="F39" si="152">SUM(G39:DV39)</f>
        <v>-88800</v>
      </c>
      <c r="G39" s="16">
        <f t="shared" ref="G39:AL39" si="153">-$C39*G94</f>
        <v>-740</v>
      </c>
      <c r="H39" s="16">
        <f t="shared" si="153"/>
        <v>-740</v>
      </c>
      <c r="I39" s="16">
        <f t="shared" si="153"/>
        <v>-740</v>
      </c>
      <c r="J39" s="16">
        <f t="shared" si="153"/>
        <v>-740</v>
      </c>
      <c r="K39" s="16">
        <f t="shared" si="153"/>
        <v>-740</v>
      </c>
      <c r="L39" s="16">
        <f t="shared" si="153"/>
        <v>-740</v>
      </c>
      <c r="M39" s="16">
        <f t="shared" si="153"/>
        <v>-740</v>
      </c>
      <c r="N39" s="16">
        <f t="shared" si="153"/>
        <v>-740</v>
      </c>
      <c r="O39" s="16">
        <f t="shared" si="153"/>
        <v>-740</v>
      </c>
      <c r="P39" s="16">
        <f t="shared" si="153"/>
        <v>-740</v>
      </c>
      <c r="Q39" s="16">
        <f t="shared" si="153"/>
        <v>-740</v>
      </c>
      <c r="R39" s="16">
        <f t="shared" si="153"/>
        <v>-740</v>
      </c>
      <c r="S39" s="16">
        <f t="shared" si="153"/>
        <v>-740</v>
      </c>
      <c r="T39" s="16">
        <f t="shared" si="153"/>
        <v>-740</v>
      </c>
      <c r="U39" s="16">
        <f t="shared" si="153"/>
        <v>-740</v>
      </c>
      <c r="V39" s="16">
        <f t="shared" si="153"/>
        <v>-740</v>
      </c>
      <c r="W39" s="16">
        <f t="shared" si="153"/>
        <v>-740</v>
      </c>
      <c r="X39" s="16">
        <f t="shared" si="153"/>
        <v>-740</v>
      </c>
      <c r="Y39" s="16">
        <f t="shared" si="153"/>
        <v>-740</v>
      </c>
      <c r="Z39" s="16">
        <f t="shared" si="153"/>
        <v>-740</v>
      </c>
      <c r="AA39" s="16">
        <f t="shared" si="153"/>
        <v>-740</v>
      </c>
      <c r="AB39" s="16">
        <f t="shared" si="153"/>
        <v>-740</v>
      </c>
      <c r="AC39" s="16">
        <f t="shared" si="153"/>
        <v>-740</v>
      </c>
      <c r="AD39" s="16">
        <f t="shared" si="153"/>
        <v>-740</v>
      </c>
      <c r="AE39" s="16">
        <f t="shared" si="153"/>
        <v>-740</v>
      </c>
      <c r="AF39" s="16">
        <f t="shared" si="153"/>
        <v>-740</v>
      </c>
      <c r="AG39" s="16">
        <f t="shared" si="153"/>
        <v>-740</v>
      </c>
      <c r="AH39" s="16">
        <f t="shared" si="153"/>
        <v>-740</v>
      </c>
      <c r="AI39" s="16">
        <f t="shared" si="153"/>
        <v>-740</v>
      </c>
      <c r="AJ39" s="16">
        <f t="shared" si="153"/>
        <v>-740</v>
      </c>
      <c r="AK39" s="16">
        <f t="shared" si="153"/>
        <v>-740</v>
      </c>
      <c r="AL39" s="16">
        <f t="shared" si="153"/>
        <v>-740</v>
      </c>
      <c r="AM39" s="16">
        <f t="shared" ref="AM39:BR39" si="154">-$C39*AM94</f>
        <v>-740</v>
      </c>
      <c r="AN39" s="16">
        <f t="shared" si="154"/>
        <v>-740</v>
      </c>
      <c r="AO39" s="16">
        <f t="shared" si="154"/>
        <v>-740</v>
      </c>
      <c r="AP39" s="16">
        <f t="shared" si="154"/>
        <v>-740</v>
      </c>
      <c r="AQ39" s="16">
        <f t="shared" si="154"/>
        <v>-740</v>
      </c>
      <c r="AR39" s="16">
        <f t="shared" si="154"/>
        <v>-740</v>
      </c>
      <c r="AS39" s="16">
        <f t="shared" si="154"/>
        <v>-740</v>
      </c>
      <c r="AT39" s="16">
        <f t="shared" si="154"/>
        <v>-740</v>
      </c>
      <c r="AU39" s="16">
        <f t="shared" si="154"/>
        <v>-740</v>
      </c>
      <c r="AV39" s="16">
        <f t="shared" si="154"/>
        <v>-740</v>
      </c>
      <c r="AW39" s="16">
        <f t="shared" si="154"/>
        <v>-740</v>
      </c>
      <c r="AX39" s="16">
        <f t="shared" si="154"/>
        <v>-740</v>
      </c>
      <c r="AY39" s="16">
        <f t="shared" si="154"/>
        <v>-740</v>
      </c>
      <c r="AZ39" s="16">
        <f t="shared" si="154"/>
        <v>-740</v>
      </c>
      <c r="BA39" s="16">
        <f t="shared" si="154"/>
        <v>-740</v>
      </c>
      <c r="BB39" s="16">
        <f t="shared" si="154"/>
        <v>-740</v>
      </c>
      <c r="BC39" s="16">
        <f t="shared" si="154"/>
        <v>-740</v>
      </c>
      <c r="BD39" s="16">
        <f t="shared" si="154"/>
        <v>-740</v>
      </c>
      <c r="BE39" s="16">
        <f t="shared" si="154"/>
        <v>-740</v>
      </c>
      <c r="BF39" s="16">
        <f t="shared" si="154"/>
        <v>-740</v>
      </c>
      <c r="BG39" s="16">
        <f t="shared" si="154"/>
        <v>-740</v>
      </c>
      <c r="BH39" s="16">
        <f t="shared" si="154"/>
        <v>-740</v>
      </c>
      <c r="BI39" s="16">
        <f t="shared" si="154"/>
        <v>-740</v>
      </c>
      <c r="BJ39" s="16">
        <f t="shared" si="154"/>
        <v>-740</v>
      </c>
      <c r="BK39" s="16">
        <f t="shared" si="154"/>
        <v>-740</v>
      </c>
      <c r="BL39" s="16">
        <f t="shared" si="154"/>
        <v>-740</v>
      </c>
      <c r="BM39" s="16">
        <f t="shared" si="154"/>
        <v>-740</v>
      </c>
      <c r="BN39" s="16">
        <f t="shared" si="154"/>
        <v>-740</v>
      </c>
      <c r="BO39" s="16">
        <f t="shared" si="154"/>
        <v>-740</v>
      </c>
      <c r="BP39" s="16">
        <f t="shared" si="154"/>
        <v>-740</v>
      </c>
      <c r="BQ39" s="16">
        <f t="shared" si="154"/>
        <v>-740</v>
      </c>
      <c r="BR39" s="16">
        <f t="shared" si="154"/>
        <v>-740</v>
      </c>
      <c r="BS39" s="16">
        <f t="shared" ref="BS39:CX39" si="155">-$C39*BS94</f>
        <v>-740</v>
      </c>
      <c r="BT39" s="16">
        <f t="shared" si="155"/>
        <v>-740</v>
      </c>
      <c r="BU39" s="16">
        <f t="shared" si="155"/>
        <v>-740</v>
      </c>
      <c r="BV39" s="16">
        <f t="shared" si="155"/>
        <v>-740</v>
      </c>
      <c r="BW39" s="16">
        <f t="shared" si="155"/>
        <v>-740</v>
      </c>
      <c r="BX39" s="16">
        <f t="shared" si="155"/>
        <v>-740</v>
      </c>
      <c r="BY39" s="16">
        <f t="shared" si="155"/>
        <v>-740</v>
      </c>
      <c r="BZ39" s="16">
        <f t="shared" si="155"/>
        <v>-740</v>
      </c>
      <c r="CA39" s="16">
        <f t="shared" si="155"/>
        <v>-740</v>
      </c>
      <c r="CB39" s="16">
        <f t="shared" si="155"/>
        <v>-740</v>
      </c>
      <c r="CC39" s="16">
        <f t="shared" si="155"/>
        <v>-740</v>
      </c>
      <c r="CD39" s="16">
        <f t="shared" si="155"/>
        <v>-740</v>
      </c>
      <c r="CE39" s="16">
        <f t="shared" si="155"/>
        <v>-740</v>
      </c>
      <c r="CF39" s="16">
        <f t="shared" si="155"/>
        <v>-740</v>
      </c>
      <c r="CG39" s="16">
        <f t="shared" si="155"/>
        <v>-740</v>
      </c>
      <c r="CH39" s="16">
        <f t="shared" si="155"/>
        <v>-740</v>
      </c>
      <c r="CI39" s="16">
        <f t="shared" si="155"/>
        <v>-740</v>
      </c>
      <c r="CJ39" s="16">
        <f t="shared" si="155"/>
        <v>-740</v>
      </c>
      <c r="CK39" s="16">
        <f t="shared" si="155"/>
        <v>-740</v>
      </c>
      <c r="CL39" s="16">
        <f t="shared" si="155"/>
        <v>-740</v>
      </c>
      <c r="CM39" s="16">
        <f t="shared" si="155"/>
        <v>-740</v>
      </c>
      <c r="CN39" s="16">
        <f t="shared" si="155"/>
        <v>-740</v>
      </c>
      <c r="CO39" s="16">
        <f t="shared" si="155"/>
        <v>-740</v>
      </c>
      <c r="CP39" s="16">
        <f t="shared" si="155"/>
        <v>-740</v>
      </c>
      <c r="CQ39" s="16">
        <f t="shared" si="155"/>
        <v>-740</v>
      </c>
      <c r="CR39" s="16">
        <f t="shared" si="155"/>
        <v>-740</v>
      </c>
      <c r="CS39" s="16">
        <f t="shared" si="155"/>
        <v>-740</v>
      </c>
      <c r="CT39" s="16">
        <f t="shared" si="155"/>
        <v>-740</v>
      </c>
      <c r="CU39" s="16">
        <f t="shared" si="155"/>
        <v>-740</v>
      </c>
      <c r="CV39" s="16">
        <f t="shared" si="155"/>
        <v>-740</v>
      </c>
      <c r="CW39" s="16">
        <f t="shared" si="155"/>
        <v>-740</v>
      </c>
      <c r="CX39" s="16">
        <f t="shared" si="155"/>
        <v>-740</v>
      </c>
      <c r="CY39" s="16">
        <f t="shared" ref="CY39:DV39" si="156">-$C39*CY94</f>
        <v>-740</v>
      </c>
      <c r="CZ39" s="16">
        <f t="shared" si="156"/>
        <v>-740</v>
      </c>
      <c r="DA39" s="16">
        <f t="shared" si="156"/>
        <v>-740</v>
      </c>
      <c r="DB39" s="16">
        <f t="shared" si="156"/>
        <v>-740</v>
      </c>
      <c r="DC39" s="16">
        <f t="shared" si="156"/>
        <v>-740</v>
      </c>
      <c r="DD39" s="16">
        <f t="shared" si="156"/>
        <v>-740</v>
      </c>
      <c r="DE39" s="16">
        <f t="shared" si="156"/>
        <v>-740</v>
      </c>
      <c r="DF39" s="16">
        <f t="shared" si="156"/>
        <v>-740</v>
      </c>
      <c r="DG39" s="16">
        <f t="shared" si="156"/>
        <v>-740</v>
      </c>
      <c r="DH39" s="16">
        <f t="shared" si="156"/>
        <v>-740</v>
      </c>
      <c r="DI39" s="16">
        <f t="shared" si="156"/>
        <v>-740</v>
      </c>
      <c r="DJ39" s="16">
        <f t="shared" si="156"/>
        <v>-740</v>
      </c>
      <c r="DK39" s="16">
        <f t="shared" si="156"/>
        <v>-740</v>
      </c>
      <c r="DL39" s="16">
        <f t="shared" si="156"/>
        <v>-740</v>
      </c>
      <c r="DM39" s="16">
        <f t="shared" si="156"/>
        <v>-740</v>
      </c>
      <c r="DN39" s="16">
        <f t="shared" si="156"/>
        <v>-740</v>
      </c>
      <c r="DO39" s="16">
        <f t="shared" si="156"/>
        <v>-740</v>
      </c>
      <c r="DP39" s="16">
        <f t="shared" si="156"/>
        <v>-740</v>
      </c>
      <c r="DQ39" s="16">
        <f t="shared" si="156"/>
        <v>-740</v>
      </c>
      <c r="DR39" s="16">
        <f t="shared" si="156"/>
        <v>-740</v>
      </c>
      <c r="DS39" s="16">
        <f t="shared" si="156"/>
        <v>-740</v>
      </c>
      <c r="DT39" s="16">
        <f t="shared" si="156"/>
        <v>-740</v>
      </c>
      <c r="DU39" s="16">
        <f t="shared" si="156"/>
        <v>-740</v>
      </c>
      <c r="DV39" s="16">
        <f t="shared" si="156"/>
        <v>-740</v>
      </c>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H39" s="16">
        <f t="shared" si="141"/>
        <v>0</v>
      </c>
      <c r="FI39" s="16">
        <f t="shared" si="142"/>
        <v>-8880</v>
      </c>
      <c r="FJ39" s="16">
        <f t="shared" si="142"/>
        <v>-8880</v>
      </c>
      <c r="FK39" s="16">
        <f t="shared" si="142"/>
        <v>-8880</v>
      </c>
      <c r="FL39" s="16">
        <f t="shared" si="142"/>
        <v>-8880</v>
      </c>
      <c r="FM39" s="16">
        <f t="shared" si="142"/>
        <v>-8880</v>
      </c>
      <c r="FN39" s="16">
        <f t="shared" si="142"/>
        <v>-8880</v>
      </c>
      <c r="FO39" s="16">
        <f t="shared" si="142"/>
        <v>-8880</v>
      </c>
      <c r="FP39" s="16">
        <f t="shared" si="142"/>
        <v>-8880</v>
      </c>
      <c r="FQ39" s="16">
        <f t="shared" si="142"/>
        <v>-8880</v>
      </c>
      <c r="FR39" s="16">
        <f t="shared" si="142"/>
        <v>-8880</v>
      </c>
      <c r="FS39" s="16">
        <f t="shared" si="142"/>
        <v>0</v>
      </c>
      <c r="FT39" s="16">
        <f t="shared" si="142"/>
        <v>0</v>
      </c>
      <c r="FU39" s="16">
        <f t="shared" si="142"/>
        <v>0</v>
      </c>
      <c r="FV39" s="16">
        <f t="shared" si="142"/>
        <v>0</v>
      </c>
      <c r="FW39" s="16">
        <f t="shared" si="142"/>
        <v>0</v>
      </c>
      <c r="FX39" s="16">
        <f t="shared" si="142"/>
        <v>0</v>
      </c>
      <c r="FY39" s="16">
        <f t="shared" si="142"/>
        <v>0</v>
      </c>
      <c r="FZ39" s="16">
        <f t="shared" si="142"/>
        <v>0</v>
      </c>
      <c r="GA39" s="16">
        <f t="shared" si="142"/>
        <v>0</v>
      </c>
      <c r="GB39" s="16">
        <f t="shared" si="142"/>
        <v>0</v>
      </c>
      <c r="GC39" s="16">
        <f t="shared" si="142"/>
        <v>0</v>
      </c>
      <c r="GD39" s="16">
        <f t="shared" si="142"/>
        <v>0</v>
      </c>
    </row>
    <row r="40" spans="1:186" ht="20.25" customHeight="1" outlineLevel="1" x14ac:dyDescent="0.25">
      <c r="A40" s="15"/>
      <c r="C40" s="107"/>
      <c r="D40" s="107"/>
      <c r="E40" s="15"/>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row>
    <row r="41" spans="1:186" ht="20.100000000000001" customHeight="1" x14ac:dyDescent="0.25">
      <c r="A41" s="13" t="s">
        <v>72</v>
      </c>
      <c r="B41" s="105"/>
      <c r="C41" s="106" t="s">
        <v>131</v>
      </c>
      <c r="D41" s="106"/>
      <c r="E41" s="13"/>
      <c r="F41" s="14">
        <f t="shared" ref="F41:F51" si="157">SUM(G41:DV41)</f>
        <v>-20592000</v>
      </c>
      <c r="G41" s="14">
        <f>SUM(G42:G49)</f>
        <v>-171600</v>
      </c>
      <c r="H41" s="14">
        <f t="shared" ref="H41:BN41" si="158">SUM(H42:H49)</f>
        <v>-171600</v>
      </c>
      <c r="I41" s="14">
        <f t="shared" si="158"/>
        <v>-171600</v>
      </c>
      <c r="J41" s="14">
        <f t="shared" si="158"/>
        <v>-171600</v>
      </c>
      <c r="K41" s="14">
        <f t="shared" si="158"/>
        <v>-171600</v>
      </c>
      <c r="L41" s="14">
        <f t="shared" si="158"/>
        <v>-171600</v>
      </c>
      <c r="M41" s="14">
        <f t="shared" si="158"/>
        <v>-171600</v>
      </c>
      <c r="N41" s="14">
        <f t="shared" si="158"/>
        <v>-171600</v>
      </c>
      <c r="O41" s="14">
        <f t="shared" si="158"/>
        <v>-171600</v>
      </c>
      <c r="P41" s="14">
        <f t="shared" si="158"/>
        <v>-171600</v>
      </c>
      <c r="Q41" s="14">
        <f t="shared" si="158"/>
        <v>-171600</v>
      </c>
      <c r="R41" s="14">
        <f t="shared" si="158"/>
        <v>-171600</v>
      </c>
      <c r="S41" s="14">
        <f t="shared" si="158"/>
        <v>-171600</v>
      </c>
      <c r="T41" s="14">
        <f t="shared" si="158"/>
        <v>-171600</v>
      </c>
      <c r="U41" s="14">
        <f t="shared" si="158"/>
        <v>-171600</v>
      </c>
      <c r="V41" s="14">
        <f t="shared" si="158"/>
        <v>-171600</v>
      </c>
      <c r="W41" s="14">
        <f t="shared" si="158"/>
        <v>-171600</v>
      </c>
      <c r="X41" s="14">
        <f t="shared" si="158"/>
        <v>-171600</v>
      </c>
      <c r="Y41" s="14">
        <f t="shared" si="158"/>
        <v>-171600</v>
      </c>
      <c r="Z41" s="14">
        <f t="shared" si="158"/>
        <v>-171600</v>
      </c>
      <c r="AA41" s="14">
        <f t="shared" si="158"/>
        <v>-171600</v>
      </c>
      <c r="AB41" s="14">
        <f t="shared" si="158"/>
        <v>-171600</v>
      </c>
      <c r="AC41" s="14">
        <f t="shared" si="158"/>
        <v>-171600</v>
      </c>
      <c r="AD41" s="14">
        <f t="shared" si="158"/>
        <v>-171600</v>
      </c>
      <c r="AE41" s="14">
        <f t="shared" si="158"/>
        <v>-171600</v>
      </c>
      <c r="AF41" s="14">
        <f t="shared" si="158"/>
        <v>-171600</v>
      </c>
      <c r="AG41" s="14">
        <f t="shared" si="158"/>
        <v>-171600</v>
      </c>
      <c r="AH41" s="14">
        <f t="shared" si="158"/>
        <v>-171600</v>
      </c>
      <c r="AI41" s="14">
        <f t="shared" si="158"/>
        <v>-171600</v>
      </c>
      <c r="AJ41" s="14">
        <f t="shared" si="158"/>
        <v>-171600</v>
      </c>
      <c r="AK41" s="14">
        <f t="shared" si="158"/>
        <v>-171600</v>
      </c>
      <c r="AL41" s="14">
        <f t="shared" si="158"/>
        <v>-171600</v>
      </c>
      <c r="AM41" s="14">
        <f t="shared" si="158"/>
        <v>-171600</v>
      </c>
      <c r="AN41" s="14">
        <f t="shared" si="158"/>
        <v>-171600</v>
      </c>
      <c r="AO41" s="14">
        <f t="shared" si="158"/>
        <v>-171600</v>
      </c>
      <c r="AP41" s="14">
        <f t="shared" si="158"/>
        <v>-171600</v>
      </c>
      <c r="AQ41" s="14">
        <f t="shared" si="158"/>
        <v>-171600</v>
      </c>
      <c r="AR41" s="14">
        <f t="shared" si="158"/>
        <v>-171600</v>
      </c>
      <c r="AS41" s="14">
        <f t="shared" si="158"/>
        <v>-171600</v>
      </c>
      <c r="AT41" s="14">
        <f t="shared" si="158"/>
        <v>-171600</v>
      </c>
      <c r="AU41" s="14">
        <f t="shared" si="158"/>
        <v>-171600</v>
      </c>
      <c r="AV41" s="14">
        <f t="shared" si="158"/>
        <v>-171600</v>
      </c>
      <c r="AW41" s="14">
        <f t="shared" si="158"/>
        <v>-171600</v>
      </c>
      <c r="AX41" s="14">
        <f t="shared" si="158"/>
        <v>-171600</v>
      </c>
      <c r="AY41" s="14">
        <f t="shared" si="158"/>
        <v>-171600</v>
      </c>
      <c r="AZ41" s="14">
        <f t="shared" si="158"/>
        <v>-171600</v>
      </c>
      <c r="BA41" s="14">
        <f t="shared" si="158"/>
        <v>-171600</v>
      </c>
      <c r="BB41" s="14">
        <f t="shared" si="158"/>
        <v>-171600</v>
      </c>
      <c r="BC41" s="14">
        <f t="shared" si="158"/>
        <v>-171600</v>
      </c>
      <c r="BD41" s="14">
        <f t="shared" si="158"/>
        <v>-171600</v>
      </c>
      <c r="BE41" s="14">
        <f t="shared" si="158"/>
        <v>-171600</v>
      </c>
      <c r="BF41" s="14">
        <f t="shared" si="158"/>
        <v>-171600</v>
      </c>
      <c r="BG41" s="14">
        <f t="shared" si="158"/>
        <v>-171600</v>
      </c>
      <c r="BH41" s="14">
        <f t="shared" si="158"/>
        <v>-171600</v>
      </c>
      <c r="BI41" s="14">
        <f t="shared" si="158"/>
        <v>-171600</v>
      </c>
      <c r="BJ41" s="14">
        <f t="shared" si="158"/>
        <v>-171600</v>
      </c>
      <c r="BK41" s="14">
        <f t="shared" si="158"/>
        <v>-171600</v>
      </c>
      <c r="BL41" s="14">
        <f t="shared" si="158"/>
        <v>-171600</v>
      </c>
      <c r="BM41" s="14">
        <f t="shared" si="158"/>
        <v>-171600</v>
      </c>
      <c r="BN41" s="14">
        <f t="shared" si="158"/>
        <v>-171600</v>
      </c>
      <c r="BO41" s="14">
        <f t="shared" ref="BO41:DV41" si="159">SUM(BO42:BO49)</f>
        <v>-171600</v>
      </c>
      <c r="BP41" s="14">
        <f t="shared" si="159"/>
        <v>-171600</v>
      </c>
      <c r="BQ41" s="14">
        <f t="shared" si="159"/>
        <v>-171600</v>
      </c>
      <c r="BR41" s="14">
        <f t="shared" si="159"/>
        <v>-171600</v>
      </c>
      <c r="BS41" s="14">
        <f t="shared" si="159"/>
        <v>-171600</v>
      </c>
      <c r="BT41" s="14">
        <f t="shared" si="159"/>
        <v>-171600</v>
      </c>
      <c r="BU41" s="14">
        <f t="shared" si="159"/>
        <v>-171600</v>
      </c>
      <c r="BV41" s="14">
        <f t="shared" si="159"/>
        <v>-171600</v>
      </c>
      <c r="BW41" s="14">
        <f t="shared" si="159"/>
        <v>-171600</v>
      </c>
      <c r="BX41" s="14">
        <f t="shared" si="159"/>
        <v>-171600</v>
      </c>
      <c r="BY41" s="14">
        <f t="shared" si="159"/>
        <v>-171600</v>
      </c>
      <c r="BZ41" s="14">
        <f t="shared" si="159"/>
        <v>-171600</v>
      </c>
      <c r="CA41" s="14">
        <f t="shared" si="159"/>
        <v>-171600</v>
      </c>
      <c r="CB41" s="14">
        <f t="shared" si="159"/>
        <v>-171600</v>
      </c>
      <c r="CC41" s="14">
        <f t="shared" si="159"/>
        <v>-171600</v>
      </c>
      <c r="CD41" s="14">
        <f t="shared" si="159"/>
        <v>-171600</v>
      </c>
      <c r="CE41" s="14">
        <f t="shared" si="159"/>
        <v>-171600</v>
      </c>
      <c r="CF41" s="14">
        <f t="shared" si="159"/>
        <v>-171600</v>
      </c>
      <c r="CG41" s="14">
        <f t="shared" si="159"/>
        <v>-171600</v>
      </c>
      <c r="CH41" s="14">
        <f t="shared" si="159"/>
        <v>-171600</v>
      </c>
      <c r="CI41" s="14">
        <f t="shared" si="159"/>
        <v>-171600</v>
      </c>
      <c r="CJ41" s="14">
        <f t="shared" si="159"/>
        <v>-171600</v>
      </c>
      <c r="CK41" s="14">
        <f t="shared" si="159"/>
        <v>-171600</v>
      </c>
      <c r="CL41" s="14">
        <f t="shared" si="159"/>
        <v>-171600</v>
      </c>
      <c r="CM41" s="14">
        <f t="shared" si="159"/>
        <v>-171600</v>
      </c>
      <c r="CN41" s="14">
        <f t="shared" si="159"/>
        <v>-171600</v>
      </c>
      <c r="CO41" s="14">
        <f t="shared" si="159"/>
        <v>-171600</v>
      </c>
      <c r="CP41" s="14">
        <f t="shared" si="159"/>
        <v>-171600</v>
      </c>
      <c r="CQ41" s="14">
        <f t="shared" si="159"/>
        <v>-171600</v>
      </c>
      <c r="CR41" s="14">
        <f t="shared" si="159"/>
        <v>-171600</v>
      </c>
      <c r="CS41" s="14">
        <f t="shared" si="159"/>
        <v>-171600</v>
      </c>
      <c r="CT41" s="14">
        <f t="shared" si="159"/>
        <v>-171600</v>
      </c>
      <c r="CU41" s="14">
        <f t="shared" si="159"/>
        <v>-171600</v>
      </c>
      <c r="CV41" s="14">
        <f t="shared" si="159"/>
        <v>-171600</v>
      </c>
      <c r="CW41" s="14">
        <f t="shared" si="159"/>
        <v>-171600</v>
      </c>
      <c r="CX41" s="14">
        <f t="shared" si="159"/>
        <v>-171600</v>
      </c>
      <c r="CY41" s="14">
        <f t="shared" si="159"/>
        <v>-171600</v>
      </c>
      <c r="CZ41" s="14">
        <f t="shared" si="159"/>
        <v>-171600</v>
      </c>
      <c r="DA41" s="14">
        <f t="shared" si="159"/>
        <v>-171600</v>
      </c>
      <c r="DB41" s="14">
        <f t="shared" si="159"/>
        <v>-171600</v>
      </c>
      <c r="DC41" s="14">
        <f t="shared" si="159"/>
        <v>-171600</v>
      </c>
      <c r="DD41" s="14">
        <f t="shared" si="159"/>
        <v>-171600</v>
      </c>
      <c r="DE41" s="14">
        <f t="shared" si="159"/>
        <v>-171600</v>
      </c>
      <c r="DF41" s="14">
        <f t="shared" si="159"/>
        <v>-171600</v>
      </c>
      <c r="DG41" s="14">
        <f t="shared" si="159"/>
        <v>-171600</v>
      </c>
      <c r="DH41" s="14">
        <f t="shared" si="159"/>
        <v>-171600</v>
      </c>
      <c r="DI41" s="14">
        <f t="shared" si="159"/>
        <v>-171600</v>
      </c>
      <c r="DJ41" s="14">
        <f t="shared" si="159"/>
        <v>-171600</v>
      </c>
      <c r="DK41" s="14">
        <f t="shared" si="159"/>
        <v>-171600</v>
      </c>
      <c r="DL41" s="14">
        <f t="shared" si="159"/>
        <v>-171600</v>
      </c>
      <c r="DM41" s="14">
        <f t="shared" si="159"/>
        <v>-171600</v>
      </c>
      <c r="DN41" s="14">
        <f t="shared" si="159"/>
        <v>-171600</v>
      </c>
      <c r="DO41" s="14">
        <f t="shared" si="159"/>
        <v>-171600</v>
      </c>
      <c r="DP41" s="14">
        <f t="shared" si="159"/>
        <v>-171600</v>
      </c>
      <c r="DQ41" s="14">
        <f t="shared" si="159"/>
        <v>-171600</v>
      </c>
      <c r="DR41" s="14">
        <f t="shared" si="159"/>
        <v>-171600</v>
      </c>
      <c r="DS41" s="14">
        <f t="shared" si="159"/>
        <v>-171600</v>
      </c>
      <c r="DT41" s="14">
        <f t="shared" si="159"/>
        <v>-171600</v>
      </c>
      <c r="DU41" s="14">
        <f t="shared" si="159"/>
        <v>-171600</v>
      </c>
      <c r="DV41" s="14">
        <f t="shared" si="159"/>
        <v>-171600</v>
      </c>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H41" s="14">
        <f t="shared" ref="FH41:GD41" si="160">SUM(FH42:FH49)</f>
        <v>0</v>
      </c>
      <c r="FI41" s="14">
        <f t="shared" si="160"/>
        <v>-2059200</v>
      </c>
      <c r="FJ41" s="14">
        <f t="shared" si="160"/>
        <v>-2059200</v>
      </c>
      <c r="FK41" s="14">
        <f t="shared" si="160"/>
        <v>-2059200</v>
      </c>
      <c r="FL41" s="14">
        <f t="shared" si="160"/>
        <v>-2059200</v>
      </c>
      <c r="FM41" s="14">
        <f t="shared" si="160"/>
        <v>-2059200</v>
      </c>
      <c r="FN41" s="14">
        <f t="shared" si="160"/>
        <v>-2059200</v>
      </c>
      <c r="FO41" s="14">
        <f t="shared" si="160"/>
        <v>-2059200</v>
      </c>
      <c r="FP41" s="14">
        <f t="shared" si="160"/>
        <v>-2059200</v>
      </c>
      <c r="FQ41" s="14">
        <f t="shared" si="160"/>
        <v>-2059200</v>
      </c>
      <c r="FR41" s="14">
        <f t="shared" si="160"/>
        <v>-2059200</v>
      </c>
      <c r="FS41" s="14">
        <f t="shared" si="160"/>
        <v>0</v>
      </c>
      <c r="FT41" s="14">
        <f t="shared" si="160"/>
        <v>0</v>
      </c>
      <c r="FU41" s="14">
        <f t="shared" si="160"/>
        <v>0</v>
      </c>
      <c r="FV41" s="14">
        <f t="shared" si="160"/>
        <v>0</v>
      </c>
      <c r="FW41" s="14">
        <f t="shared" si="160"/>
        <v>0</v>
      </c>
      <c r="FX41" s="14">
        <f t="shared" si="160"/>
        <v>0</v>
      </c>
      <c r="FY41" s="14">
        <f t="shared" si="160"/>
        <v>0</v>
      </c>
      <c r="FZ41" s="14">
        <f t="shared" si="160"/>
        <v>0</v>
      </c>
      <c r="GA41" s="14">
        <f t="shared" si="160"/>
        <v>0</v>
      </c>
      <c r="GB41" s="14">
        <f t="shared" si="160"/>
        <v>0</v>
      </c>
      <c r="GC41" s="14">
        <f t="shared" si="160"/>
        <v>0</v>
      </c>
      <c r="GD41" s="14">
        <f t="shared" si="160"/>
        <v>0</v>
      </c>
    </row>
    <row r="42" spans="1:186" ht="20.100000000000001" customHeight="1" outlineLevel="1" x14ac:dyDescent="0.25">
      <c r="A42" s="15" t="s">
        <v>120</v>
      </c>
      <c r="C42" s="107">
        <v>3200</v>
      </c>
      <c r="D42" s="107"/>
      <c r="E42" s="15"/>
      <c r="F42" s="16">
        <f t="shared" si="157"/>
        <v>-3840000</v>
      </c>
      <c r="G42" s="16">
        <f>-$C42*G97</f>
        <v>-32000</v>
      </c>
      <c r="H42" s="16">
        <f t="shared" ref="H42:BS42" si="161">-$C42*H97</f>
        <v>-32000</v>
      </c>
      <c r="I42" s="16">
        <f t="shared" si="161"/>
        <v>-32000</v>
      </c>
      <c r="J42" s="16">
        <f t="shared" si="161"/>
        <v>-32000</v>
      </c>
      <c r="K42" s="16">
        <f t="shared" si="161"/>
        <v>-32000</v>
      </c>
      <c r="L42" s="16">
        <f t="shared" si="161"/>
        <v>-32000</v>
      </c>
      <c r="M42" s="16">
        <f t="shared" si="161"/>
        <v>-32000</v>
      </c>
      <c r="N42" s="16">
        <f t="shared" si="161"/>
        <v>-32000</v>
      </c>
      <c r="O42" s="16">
        <f t="shared" si="161"/>
        <v>-32000</v>
      </c>
      <c r="P42" s="16">
        <f t="shared" si="161"/>
        <v>-32000</v>
      </c>
      <c r="Q42" s="16">
        <f t="shared" si="161"/>
        <v>-32000</v>
      </c>
      <c r="R42" s="16">
        <f t="shared" si="161"/>
        <v>-32000</v>
      </c>
      <c r="S42" s="16">
        <f t="shared" si="161"/>
        <v>-32000</v>
      </c>
      <c r="T42" s="16">
        <f t="shared" si="161"/>
        <v>-32000</v>
      </c>
      <c r="U42" s="16">
        <f t="shared" si="161"/>
        <v>-32000</v>
      </c>
      <c r="V42" s="16">
        <f t="shared" si="161"/>
        <v>-32000</v>
      </c>
      <c r="W42" s="16">
        <f t="shared" si="161"/>
        <v>-32000</v>
      </c>
      <c r="X42" s="16">
        <f t="shared" si="161"/>
        <v>-32000</v>
      </c>
      <c r="Y42" s="16">
        <f t="shared" si="161"/>
        <v>-32000</v>
      </c>
      <c r="Z42" s="16">
        <f t="shared" si="161"/>
        <v>-32000</v>
      </c>
      <c r="AA42" s="16">
        <f t="shared" si="161"/>
        <v>-32000</v>
      </c>
      <c r="AB42" s="16">
        <f t="shared" si="161"/>
        <v>-32000</v>
      </c>
      <c r="AC42" s="16">
        <f t="shared" si="161"/>
        <v>-32000</v>
      </c>
      <c r="AD42" s="16">
        <f t="shared" si="161"/>
        <v>-32000</v>
      </c>
      <c r="AE42" s="16">
        <f t="shared" si="161"/>
        <v>-32000</v>
      </c>
      <c r="AF42" s="16">
        <f t="shared" si="161"/>
        <v>-32000</v>
      </c>
      <c r="AG42" s="16">
        <f t="shared" si="161"/>
        <v>-32000</v>
      </c>
      <c r="AH42" s="16">
        <f t="shared" si="161"/>
        <v>-32000</v>
      </c>
      <c r="AI42" s="16">
        <f t="shared" si="161"/>
        <v>-32000</v>
      </c>
      <c r="AJ42" s="16">
        <f t="shared" si="161"/>
        <v>-32000</v>
      </c>
      <c r="AK42" s="16">
        <f t="shared" si="161"/>
        <v>-32000</v>
      </c>
      <c r="AL42" s="16">
        <f t="shared" si="161"/>
        <v>-32000</v>
      </c>
      <c r="AM42" s="16">
        <f t="shared" si="161"/>
        <v>-32000</v>
      </c>
      <c r="AN42" s="16">
        <f t="shared" si="161"/>
        <v>-32000</v>
      </c>
      <c r="AO42" s="16">
        <f t="shared" si="161"/>
        <v>-32000</v>
      </c>
      <c r="AP42" s="16">
        <f t="shared" si="161"/>
        <v>-32000</v>
      </c>
      <c r="AQ42" s="16">
        <f t="shared" si="161"/>
        <v>-32000</v>
      </c>
      <c r="AR42" s="16">
        <f t="shared" si="161"/>
        <v>-32000</v>
      </c>
      <c r="AS42" s="16">
        <f t="shared" si="161"/>
        <v>-32000</v>
      </c>
      <c r="AT42" s="16">
        <f t="shared" si="161"/>
        <v>-32000</v>
      </c>
      <c r="AU42" s="16">
        <f t="shared" si="161"/>
        <v>-32000</v>
      </c>
      <c r="AV42" s="16">
        <f t="shared" si="161"/>
        <v>-32000</v>
      </c>
      <c r="AW42" s="16">
        <f t="shared" si="161"/>
        <v>-32000</v>
      </c>
      <c r="AX42" s="16">
        <f t="shared" si="161"/>
        <v>-32000</v>
      </c>
      <c r="AY42" s="16">
        <f t="shared" si="161"/>
        <v>-32000</v>
      </c>
      <c r="AZ42" s="16">
        <f t="shared" si="161"/>
        <v>-32000</v>
      </c>
      <c r="BA42" s="16">
        <f t="shared" si="161"/>
        <v>-32000</v>
      </c>
      <c r="BB42" s="16">
        <f t="shared" si="161"/>
        <v>-32000</v>
      </c>
      <c r="BC42" s="16">
        <f t="shared" si="161"/>
        <v>-32000</v>
      </c>
      <c r="BD42" s="16">
        <f t="shared" si="161"/>
        <v>-32000</v>
      </c>
      <c r="BE42" s="16">
        <f t="shared" si="161"/>
        <v>-32000</v>
      </c>
      <c r="BF42" s="16">
        <f t="shared" si="161"/>
        <v>-32000</v>
      </c>
      <c r="BG42" s="16">
        <f t="shared" si="161"/>
        <v>-32000</v>
      </c>
      <c r="BH42" s="16">
        <f t="shared" si="161"/>
        <v>-32000</v>
      </c>
      <c r="BI42" s="16">
        <f t="shared" si="161"/>
        <v>-32000</v>
      </c>
      <c r="BJ42" s="16">
        <f t="shared" si="161"/>
        <v>-32000</v>
      </c>
      <c r="BK42" s="16">
        <f t="shared" si="161"/>
        <v>-32000</v>
      </c>
      <c r="BL42" s="16">
        <f t="shared" si="161"/>
        <v>-32000</v>
      </c>
      <c r="BM42" s="16">
        <f t="shared" si="161"/>
        <v>-32000</v>
      </c>
      <c r="BN42" s="16">
        <f t="shared" si="161"/>
        <v>-32000</v>
      </c>
      <c r="BO42" s="16">
        <f t="shared" si="161"/>
        <v>-32000</v>
      </c>
      <c r="BP42" s="16">
        <f t="shared" si="161"/>
        <v>-32000</v>
      </c>
      <c r="BQ42" s="16">
        <f t="shared" si="161"/>
        <v>-32000</v>
      </c>
      <c r="BR42" s="16">
        <f t="shared" si="161"/>
        <v>-32000</v>
      </c>
      <c r="BS42" s="16">
        <f t="shared" si="161"/>
        <v>-32000</v>
      </c>
      <c r="BT42" s="16">
        <f t="shared" ref="BT42:DV42" si="162">-$C42*BT97</f>
        <v>-32000</v>
      </c>
      <c r="BU42" s="16">
        <f t="shared" si="162"/>
        <v>-32000</v>
      </c>
      <c r="BV42" s="16">
        <f t="shared" si="162"/>
        <v>-32000</v>
      </c>
      <c r="BW42" s="16">
        <f t="shared" si="162"/>
        <v>-32000</v>
      </c>
      <c r="BX42" s="16">
        <f t="shared" si="162"/>
        <v>-32000</v>
      </c>
      <c r="BY42" s="16">
        <f t="shared" si="162"/>
        <v>-32000</v>
      </c>
      <c r="BZ42" s="16">
        <f t="shared" si="162"/>
        <v>-32000</v>
      </c>
      <c r="CA42" s="16">
        <f t="shared" si="162"/>
        <v>-32000</v>
      </c>
      <c r="CB42" s="16">
        <f t="shared" si="162"/>
        <v>-32000</v>
      </c>
      <c r="CC42" s="16">
        <f t="shared" si="162"/>
        <v>-32000</v>
      </c>
      <c r="CD42" s="16">
        <f t="shared" si="162"/>
        <v>-32000</v>
      </c>
      <c r="CE42" s="16">
        <f t="shared" si="162"/>
        <v>-32000</v>
      </c>
      <c r="CF42" s="16">
        <f t="shared" si="162"/>
        <v>-32000</v>
      </c>
      <c r="CG42" s="16">
        <f t="shared" si="162"/>
        <v>-32000</v>
      </c>
      <c r="CH42" s="16">
        <f t="shared" si="162"/>
        <v>-32000</v>
      </c>
      <c r="CI42" s="16">
        <f t="shared" si="162"/>
        <v>-32000</v>
      </c>
      <c r="CJ42" s="16">
        <f t="shared" si="162"/>
        <v>-32000</v>
      </c>
      <c r="CK42" s="16">
        <f t="shared" si="162"/>
        <v>-32000</v>
      </c>
      <c r="CL42" s="16">
        <f t="shared" si="162"/>
        <v>-32000</v>
      </c>
      <c r="CM42" s="16">
        <f t="shared" si="162"/>
        <v>-32000</v>
      </c>
      <c r="CN42" s="16">
        <f t="shared" si="162"/>
        <v>-32000</v>
      </c>
      <c r="CO42" s="16">
        <f t="shared" si="162"/>
        <v>-32000</v>
      </c>
      <c r="CP42" s="16">
        <f t="shared" si="162"/>
        <v>-32000</v>
      </c>
      <c r="CQ42" s="16">
        <f t="shared" si="162"/>
        <v>-32000</v>
      </c>
      <c r="CR42" s="16">
        <f t="shared" si="162"/>
        <v>-32000</v>
      </c>
      <c r="CS42" s="16">
        <f t="shared" si="162"/>
        <v>-32000</v>
      </c>
      <c r="CT42" s="16">
        <f t="shared" si="162"/>
        <v>-32000</v>
      </c>
      <c r="CU42" s="16">
        <f t="shared" si="162"/>
        <v>-32000</v>
      </c>
      <c r="CV42" s="16">
        <f t="shared" si="162"/>
        <v>-32000</v>
      </c>
      <c r="CW42" s="16">
        <f t="shared" si="162"/>
        <v>-32000</v>
      </c>
      <c r="CX42" s="16">
        <f t="shared" si="162"/>
        <v>-32000</v>
      </c>
      <c r="CY42" s="16">
        <f t="shared" si="162"/>
        <v>-32000</v>
      </c>
      <c r="CZ42" s="16">
        <f t="shared" si="162"/>
        <v>-32000</v>
      </c>
      <c r="DA42" s="16">
        <f t="shared" si="162"/>
        <v>-32000</v>
      </c>
      <c r="DB42" s="16">
        <f t="shared" si="162"/>
        <v>-32000</v>
      </c>
      <c r="DC42" s="16">
        <f t="shared" si="162"/>
        <v>-32000</v>
      </c>
      <c r="DD42" s="16">
        <f t="shared" si="162"/>
        <v>-32000</v>
      </c>
      <c r="DE42" s="16">
        <f t="shared" si="162"/>
        <v>-32000</v>
      </c>
      <c r="DF42" s="16">
        <f t="shared" si="162"/>
        <v>-32000</v>
      </c>
      <c r="DG42" s="16">
        <f t="shared" si="162"/>
        <v>-32000</v>
      </c>
      <c r="DH42" s="16">
        <f t="shared" si="162"/>
        <v>-32000</v>
      </c>
      <c r="DI42" s="16">
        <f t="shared" si="162"/>
        <v>-32000</v>
      </c>
      <c r="DJ42" s="16">
        <f t="shared" si="162"/>
        <v>-32000</v>
      </c>
      <c r="DK42" s="16">
        <f t="shared" si="162"/>
        <v>-32000</v>
      </c>
      <c r="DL42" s="16">
        <f t="shared" si="162"/>
        <v>-32000</v>
      </c>
      <c r="DM42" s="16">
        <f t="shared" si="162"/>
        <v>-32000</v>
      </c>
      <c r="DN42" s="16">
        <f t="shared" si="162"/>
        <v>-32000</v>
      </c>
      <c r="DO42" s="16">
        <f t="shared" si="162"/>
        <v>-32000</v>
      </c>
      <c r="DP42" s="16">
        <f t="shared" si="162"/>
        <v>-32000</v>
      </c>
      <c r="DQ42" s="16">
        <f t="shared" si="162"/>
        <v>-32000</v>
      </c>
      <c r="DR42" s="16">
        <f t="shared" si="162"/>
        <v>-32000</v>
      </c>
      <c r="DS42" s="16">
        <f t="shared" si="162"/>
        <v>-32000</v>
      </c>
      <c r="DT42" s="16">
        <f t="shared" si="162"/>
        <v>-32000</v>
      </c>
      <c r="DU42" s="16">
        <f t="shared" si="162"/>
        <v>-32000</v>
      </c>
      <c r="DV42" s="16">
        <f t="shared" si="162"/>
        <v>-32000</v>
      </c>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H42" s="16">
        <f t="shared" ref="FH42:FW53" si="163">SUMIF($G$1:$FF$1,FH$2,$G42:$FF42)</f>
        <v>0</v>
      </c>
      <c r="FI42" s="16">
        <f t="shared" si="163"/>
        <v>-384000</v>
      </c>
      <c r="FJ42" s="16">
        <f t="shared" si="163"/>
        <v>-384000</v>
      </c>
      <c r="FK42" s="16">
        <f t="shared" si="163"/>
        <v>-384000</v>
      </c>
      <c r="FL42" s="16">
        <f t="shared" si="163"/>
        <v>-384000</v>
      </c>
      <c r="FM42" s="16">
        <f t="shared" si="163"/>
        <v>-384000</v>
      </c>
      <c r="FN42" s="16">
        <f t="shared" si="163"/>
        <v>-384000</v>
      </c>
      <c r="FO42" s="16">
        <f t="shared" si="163"/>
        <v>-384000</v>
      </c>
      <c r="FP42" s="16">
        <f t="shared" si="163"/>
        <v>-384000</v>
      </c>
      <c r="FQ42" s="16">
        <f t="shared" si="163"/>
        <v>-384000</v>
      </c>
      <c r="FR42" s="16">
        <f t="shared" si="163"/>
        <v>-384000</v>
      </c>
      <c r="FS42" s="16">
        <f t="shared" si="163"/>
        <v>0</v>
      </c>
      <c r="FT42" s="16">
        <f t="shared" si="163"/>
        <v>0</v>
      </c>
      <c r="FU42" s="16">
        <f t="shared" si="163"/>
        <v>0</v>
      </c>
      <c r="FV42" s="16">
        <f t="shared" si="163"/>
        <v>0</v>
      </c>
      <c r="FW42" s="16">
        <f t="shared" si="163"/>
        <v>0</v>
      </c>
      <c r="FX42" s="16">
        <f t="shared" ref="FX42:GD53" si="164">SUMIF($G$1:$FF$1,FX$2,$G42:$FF42)</f>
        <v>0</v>
      </c>
      <c r="FY42" s="16">
        <f t="shared" si="164"/>
        <v>0</v>
      </c>
      <c r="FZ42" s="16">
        <f t="shared" si="164"/>
        <v>0</v>
      </c>
      <c r="GA42" s="16">
        <f t="shared" si="164"/>
        <v>0</v>
      </c>
      <c r="GB42" s="16">
        <f t="shared" si="164"/>
        <v>0</v>
      </c>
      <c r="GC42" s="16">
        <f t="shared" si="164"/>
        <v>0</v>
      </c>
      <c r="GD42" s="16">
        <f t="shared" si="164"/>
        <v>0</v>
      </c>
    </row>
    <row r="43" spans="1:186" ht="20.100000000000001" customHeight="1" outlineLevel="1" x14ac:dyDescent="0.25">
      <c r="A43" s="15" t="s">
        <v>121</v>
      </c>
      <c r="C43" s="107">
        <v>4200</v>
      </c>
      <c r="D43" s="107"/>
      <c r="E43" s="15"/>
      <c r="F43" s="16">
        <f t="shared" si="157"/>
        <v>-5040000</v>
      </c>
      <c r="G43" s="16">
        <f t="shared" ref="G43:BR43" si="165">-$C43*G98</f>
        <v>-42000</v>
      </c>
      <c r="H43" s="16">
        <f t="shared" si="165"/>
        <v>-42000</v>
      </c>
      <c r="I43" s="16">
        <f t="shared" si="165"/>
        <v>-42000</v>
      </c>
      <c r="J43" s="16">
        <f t="shared" si="165"/>
        <v>-42000</v>
      </c>
      <c r="K43" s="16">
        <f t="shared" si="165"/>
        <v>-42000</v>
      </c>
      <c r="L43" s="16">
        <f t="shared" si="165"/>
        <v>-42000</v>
      </c>
      <c r="M43" s="16">
        <f t="shared" si="165"/>
        <v>-42000</v>
      </c>
      <c r="N43" s="16">
        <f t="shared" si="165"/>
        <v>-42000</v>
      </c>
      <c r="O43" s="16">
        <f t="shared" si="165"/>
        <v>-42000</v>
      </c>
      <c r="P43" s="16">
        <f t="shared" si="165"/>
        <v>-42000</v>
      </c>
      <c r="Q43" s="16">
        <f t="shared" si="165"/>
        <v>-42000</v>
      </c>
      <c r="R43" s="16">
        <f t="shared" si="165"/>
        <v>-42000</v>
      </c>
      <c r="S43" s="16">
        <f t="shared" si="165"/>
        <v>-42000</v>
      </c>
      <c r="T43" s="16">
        <f t="shared" si="165"/>
        <v>-42000</v>
      </c>
      <c r="U43" s="16">
        <f t="shared" si="165"/>
        <v>-42000</v>
      </c>
      <c r="V43" s="16">
        <f t="shared" si="165"/>
        <v>-42000</v>
      </c>
      <c r="W43" s="16">
        <f t="shared" si="165"/>
        <v>-42000</v>
      </c>
      <c r="X43" s="16">
        <f t="shared" si="165"/>
        <v>-42000</v>
      </c>
      <c r="Y43" s="16">
        <f t="shared" si="165"/>
        <v>-42000</v>
      </c>
      <c r="Z43" s="16">
        <f t="shared" si="165"/>
        <v>-42000</v>
      </c>
      <c r="AA43" s="16">
        <f t="shared" si="165"/>
        <v>-42000</v>
      </c>
      <c r="AB43" s="16">
        <f t="shared" si="165"/>
        <v>-42000</v>
      </c>
      <c r="AC43" s="16">
        <f t="shared" si="165"/>
        <v>-42000</v>
      </c>
      <c r="AD43" s="16">
        <f t="shared" si="165"/>
        <v>-42000</v>
      </c>
      <c r="AE43" s="16">
        <f t="shared" si="165"/>
        <v>-42000</v>
      </c>
      <c r="AF43" s="16">
        <f t="shared" si="165"/>
        <v>-42000</v>
      </c>
      <c r="AG43" s="16">
        <f t="shared" si="165"/>
        <v>-42000</v>
      </c>
      <c r="AH43" s="16">
        <f t="shared" si="165"/>
        <v>-42000</v>
      </c>
      <c r="AI43" s="16">
        <f t="shared" si="165"/>
        <v>-42000</v>
      </c>
      <c r="AJ43" s="16">
        <f t="shared" si="165"/>
        <v>-42000</v>
      </c>
      <c r="AK43" s="16">
        <f t="shared" si="165"/>
        <v>-42000</v>
      </c>
      <c r="AL43" s="16">
        <f t="shared" si="165"/>
        <v>-42000</v>
      </c>
      <c r="AM43" s="16">
        <f t="shared" si="165"/>
        <v>-42000</v>
      </c>
      <c r="AN43" s="16">
        <f t="shared" si="165"/>
        <v>-42000</v>
      </c>
      <c r="AO43" s="16">
        <f t="shared" si="165"/>
        <v>-42000</v>
      </c>
      <c r="AP43" s="16">
        <f t="shared" si="165"/>
        <v>-42000</v>
      </c>
      <c r="AQ43" s="16">
        <f t="shared" si="165"/>
        <v>-42000</v>
      </c>
      <c r="AR43" s="16">
        <f t="shared" si="165"/>
        <v>-42000</v>
      </c>
      <c r="AS43" s="16">
        <f t="shared" si="165"/>
        <v>-42000</v>
      </c>
      <c r="AT43" s="16">
        <f t="shared" si="165"/>
        <v>-42000</v>
      </c>
      <c r="AU43" s="16">
        <f t="shared" si="165"/>
        <v>-42000</v>
      </c>
      <c r="AV43" s="16">
        <f t="shared" si="165"/>
        <v>-42000</v>
      </c>
      <c r="AW43" s="16">
        <f t="shared" si="165"/>
        <v>-42000</v>
      </c>
      <c r="AX43" s="16">
        <f t="shared" si="165"/>
        <v>-42000</v>
      </c>
      <c r="AY43" s="16">
        <f t="shared" si="165"/>
        <v>-42000</v>
      </c>
      <c r="AZ43" s="16">
        <f t="shared" si="165"/>
        <v>-42000</v>
      </c>
      <c r="BA43" s="16">
        <f t="shared" si="165"/>
        <v>-42000</v>
      </c>
      <c r="BB43" s="16">
        <f t="shared" si="165"/>
        <v>-42000</v>
      </c>
      <c r="BC43" s="16">
        <f t="shared" si="165"/>
        <v>-42000</v>
      </c>
      <c r="BD43" s="16">
        <f t="shared" si="165"/>
        <v>-42000</v>
      </c>
      <c r="BE43" s="16">
        <f t="shared" si="165"/>
        <v>-42000</v>
      </c>
      <c r="BF43" s="16">
        <f t="shared" si="165"/>
        <v>-42000</v>
      </c>
      <c r="BG43" s="16">
        <f t="shared" si="165"/>
        <v>-42000</v>
      </c>
      <c r="BH43" s="16">
        <f t="shared" si="165"/>
        <v>-42000</v>
      </c>
      <c r="BI43" s="16">
        <f t="shared" si="165"/>
        <v>-42000</v>
      </c>
      <c r="BJ43" s="16">
        <f t="shared" si="165"/>
        <v>-42000</v>
      </c>
      <c r="BK43" s="16">
        <f t="shared" si="165"/>
        <v>-42000</v>
      </c>
      <c r="BL43" s="16">
        <f t="shared" si="165"/>
        <v>-42000</v>
      </c>
      <c r="BM43" s="16">
        <f t="shared" si="165"/>
        <v>-42000</v>
      </c>
      <c r="BN43" s="16">
        <f t="shared" si="165"/>
        <v>-42000</v>
      </c>
      <c r="BO43" s="16">
        <f t="shared" si="165"/>
        <v>-42000</v>
      </c>
      <c r="BP43" s="16">
        <f t="shared" si="165"/>
        <v>-42000</v>
      </c>
      <c r="BQ43" s="16">
        <f t="shared" si="165"/>
        <v>-42000</v>
      </c>
      <c r="BR43" s="16">
        <f t="shared" si="165"/>
        <v>-42000</v>
      </c>
      <c r="BS43" s="16">
        <f t="shared" ref="BS43:DV43" si="166">-$C43*BS98</f>
        <v>-42000</v>
      </c>
      <c r="BT43" s="16">
        <f t="shared" si="166"/>
        <v>-42000</v>
      </c>
      <c r="BU43" s="16">
        <f t="shared" si="166"/>
        <v>-42000</v>
      </c>
      <c r="BV43" s="16">
        <f t="shared" si="166"/>
        <v>-42000</v>
      </c>
      <c r="BW43" s="16">
        <f t="shared" si="166"/>
        <v>-42000</v>
      </c>
      <c r="BX43" s="16">
        <f t="shared" si="166"/>
        <v>-42000</v>
      </c>
      <c r="BY43" s="16">
        <f t="shared" si="166"/>
        <v>-42000</v>
      </c>
      <c r="BZ43" s="16">
        <f t="shared" si="166"/>
        <v>-42000</v>
      </c>
      <c r="CA43" s="16">
        <f t="shared" si="166"/>
        <v>-42000</v>
      </c>
      <c r="CB43" s="16">
        <f t="shared" si="166"/>
        <v>-42000</v>
      </c>
      <c r="CC43" s="16">
        <f t="shared" si="166"/>
        <v>-42000</v>
      </c>
      <c r="CD43" s="16">
        <f t="shared" si="166"/>
        <v>-42000</v>
      </c>
      <c r="CE43" s="16">
        <f t="shared" si="166"/>
        <v>-42000</v>
      </c>
      <c r="CF43" s="16">
        <f t="shared" si="166"/>
        <v>-42000</v>
      </c>
      <c r="CG43" s="16">
        <f t="shared" si="166"/>
        <v>-42000</v>
      </c>
      <c r="CH43" s="16">
        <f t="shared" si="166"/>
        <v>-42000</v>
      </c>
      <c r="CI43" s="16">
        <f t="shared" si="166"/>
        <v>-42000</v>
      </c>
      <c r="CJ43" s="16">
        <f t="shared" si="166"/>
        <v>-42000</v>
      </c>
      <c r="CK43" s="16">
        <f t="shared" si="166"/>
        <v>-42000</v>
      </c>
      <c r="CL43" s="16">
        <f t="shared" si="166"/>
        <v>-42000</v>
      </c>
      <c r="CM43" s="16">
        <f t="shared" si="166"/>
        <v>-42000</v>
      </c>
      <c r="CN43" s="16">
        <f t="shared" si="166"/>
        <v>-42000</v>
      </c>
      <c r="CO43" s="16">
        <f t="shared" si="166"/>
        <v>-42000</v>
      </c>
      <c r="CP43" s="16">
        <f t="shared" si="166"/>
        <v>-42000</v>
      </c>
      <c r="CQ43" s="16">
        <f t="shared" si="166"/>
        <v>-42000</v>
      </c>
      <c r="CR43" s="16">
        <f t="shared" si="166"/>
        <v>-42000</v>
      </c>
      <c r="CS43" s="16">
        <f t="shared" si="166"/>
        <v>-42000</v>
      </c>
      <c r="CT43" s="16">
        <f t="shared" si="166"/>
        <v>-42000</v>
      </c>
      <c r="CU43" s="16">
        <f t="shared" si="166"/>
        <v>-42000</v>
      </c>
      <c r="CV43" s="16">
        <f t="shared" si="166"/>
        <v>-42000</v>
      </c>
      <c r="CW43" s="16">
        <f t="shared" si="166"/>
        <v>-42000</v>
      </c>
      <c r="CX43" s="16">
        <f t="shared" si="166"/>
        <v>-42000</v>
      </c>
      <c r="CY43" s="16">
        <f t="shared" si="166"/>
        <v>-42000</v>
      </c>
      <c r="CZ43" s="16">
        <f t="shared" si="166"/>
        <v>-42000</v>
      </c>
      <c r="DA43" s="16">
        <f t="shared" si="166"/>
        <v>-42000</v>
      </c>
      <c r="DB43" s="16">
        <f t="shared" si="166"/>
        <v>-42000</v>
      </c>
      <c r="DC43" s="16">
        <f t="shared" si="166"/>
        <v>-42000</v>
      </c>
      <c r="DD43" s="16">
        <f t="shared" si="166"/>
        <v>-42000</v>
      </c>
      <c r="DE43" s="16">
        <f t="shared" si="166"/>
        <v>-42000</v>
      </c>
      <c r="DF43" s="16">
        <f t="shared" si="166"/>
        <v>-42000</v>
      </c>
      <c r="DG43" s="16">
        <f t="shared" si="166"/>
        <v>-42000</v>
      </c>
      <c r="DH43" s="16">
        <f t="shared" si="166"/>
        <v>-42000</v>
      </c>
      <c r="DI43" s="16">
        <f t="shared" si="166"/>
        <v>-42000</v>
      </c>
      <c r="DJ43" s="16">
        <f t="shared" si="166"/>
        <v>-42000</v>
      </c>
      <c r="DK43" s="16">
        <f t="shared" si="166"/>
        <v>-42000</v>
      </c>
      <c r="DL43" s="16">
        <f t="shared" si="166"/>
        <v>-42000</v>
      </c>
      <c r="DM43" s="16">
        <f t="shared" si="166"/>
        <v>-42000</v>
      </c>
      <c r="DN43" s="16">
        <f t="shared" si="166"/>
        <v>-42000</v>
      </c>
      <c r="DO43" s="16">
        <f t="shared" si="166"/>
        <v>-42000</v>
      </c>
      <c r="DP43" s="16">
        <f t="shared" si="166"/>
        <v>-42000</v>
      </c>
      <c r="DQ43" s="16">
        <f t="shared" si="166"/>
        <v>-42000</v>
      </c>
      <c r="DR43" s="16">
        <f t="shared" si="166"/>
        <v>-42000</v>
      </c>
      <c r="DS43" s="16">
        <f t="shared" si="166"/>
        <v>-42000</v>
      </c>
      <c r="DT43" s="16">
        <f t="shared" si="166"/>
        <v>-42000</v>
      </c>
      <c r="DU43" s="16">
        <f t="shared" si="166"/>
        <v>-42000</v>
      </c>
      <c r="DV43" s="16">
        <f t="shared" si="166"/>
        <v>-42000</v>
      </c>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H43" s="16">
        <f t="shared" si="163"/>
        <v>0</v>
      </c>
      <c r="FI43" s="16">
        <f t="shared" si="163"/>
        <v>-504000</v>
      </c>
      <c r="FJ43" s="16">
        <f t="shared" si="163"/>
        <v>-504000</v>
      </c>
      <c r="FK43" s="16">
        <f t="shared" si="163"/>
        <v>-504000</v>
      </c>
      <c r="FL43" s="16">
        <f t="shared" si="163"/>
        <v>-504000</v>
      </c>
      <c r="FM43" s="16">
        <f t="shared" si="163"/>
        <v>-504000</v>
      </c>
      <c r="FN43" s="16">
        <f t="shared" si="163"/>
        <v>-504000</v>
      </c>
      <c r="FO43" s="16">
        <f t="shared" si="163"/>
        <v>-504000</v>
      </c>
      <c r="FP43" s="16">
        <f t="shared" si="163"/>
        <v>-504000</v>
      </c>
      <c r="FQ43" s="16">
        <f t="shared" si="163"/>
        <v>-504000</v>
      </c>
      <c r="FR43" s="16">
        <f t="shared" si="163"/>
        <v>-504000</v>
      </c>
      <c r="FS43" s="16">
        <f t="shared" si="163"/>
        <v>0</v>
      </c>
      <c r="FT43" s="16">
        <f t="shared" si="163"/>
        <v>0</v>
      </c>
      <c r="FU43" s="16">
        <f t="shared" si="163"/>
        <v>0</v>
      </c>
      <c r="FV43" s="16">
        <f t="shared" si="163"/>
        <v>0</v>
      </c>
      <c r="FW43" s="16">
        <f t="shared" si="163"/>
        <v>0</v>
      </c>
      <c r="FX43" s="16">
        <f t="shared" si="164"/>
        <v>0</v>
      </c>
      <c r="FY43" s="16">
        <f t="shared" si="164"/>
        <v>0</v>
      </c>
      <c r="FZ43" s="16">
        <f t="shared" si="164"/>
        <v>0</v>
      </c>
      <c r="GA43" s="16">
        <f t="shared" si="164"/>
        <v>0</v>
      </c>
      <c r="GB43" s="16">
        <f t="shared" si="164"/>
        <v>0</v>
      </c>
      <c r="GC43" s="16">
        <f t="shared" si="164"/>
        <v>0</v>
      </c>
      <c r="GD43" s="16">
        <f t="shared" si="164"/>
        <v>0</v>
      </c>
    </row>
    <row r="44" spans="1:186" ht="20.100000000000001" customHeight="1" outlineLevel="1" x14ac:dyDescent="0.25">
      <c r="A44" s="15" t="s">
        <v>119</v>
      </c>
      <c r="C44" s="107">
        <v>3000</v>
      </c>
      <c r="D44" s="107"/>
      <c r="E44" s="15"/>
      <c r="F44" s="16">
        <f t="shared" ref="F44" si="167">SUM(G44:DV44)</f>
        <v>-360000</v>
      </c>
      <c r="G44" s="16">
        <f t="shared" ref="G44:BR44" si="168">-$C44*G99</f>
        <v>-3000</v>
      </c>
      <c r="H44" s="16">
        <f t="shared" si="168"/>
        <v>-3000</v>
      </c>
      <c r="I44" s="16">
        <f t="shared" si="168"/>
        <v>-3000</v>
      </c>
      <c r="J44" s="16">
        <f t="shared" si="168"/>
        <v>-3000</v>
      </c>
      <c r="K44" s="16">
        <f t="shared" si="168"/>
        <v>-3000</v>
      </c>
      <c r="L44" s="16">
        <f t="shared" si="168"/>
        <v>-3000</v>
      </c>
      <c r="M44" s="16">
        <f t="shared" si="168"/>
        <v>-3000</v>
      </c>
      <c r="N44" s="16">
        <f t="shared" si="168"/>
        <v>-3000</v>
      </c>
      <c r="O44" s="16">
        <f t="shared" si="168"/>
        <v>-3000</v>
      </c>
      <c r="P44" s="16">
        <f t="shared" si="168"/>
        <v>-3000</v>
      </c>
      <c r="Q44" s="16">
        <f t="shared" si="168"/>
        <v>-3000</v>
      </c>
      <c r="R44" s="16">
        <f t="shared" si="168"/>
        <v>-3000</v>
      </c>
      <c r="S44" s="16">
        <f t="shared" si="168"/>
        <v>-3000</v>
      </c>
      <c r="T44" s="16">
        <f t="shared" si="168"/>
        <v>-3000</v>
      </c>
      <c r="U44" s="16">
        <f t="shared" si="168"/>
        <v>-3000</v>
      </c>
      <c r="V44" s="16">
        <f t="shared" si="168"/>
        <v>-3000</v>
      </c>
      <c r="W44" s="16">
        <f t="shared" si="168"/>
        <v>-3000</v>
      </c>
      <c r="X44" s="16">
        <f t="shared" si="168"/>
        <v>-3000</v>
      </c>
      <c r="Y44" s="16">
        <f t="shared" si="168"/>
        <v>-3000</v>
      </c>
      <c r="Z44" s="16">
        <f t="shared" si="168"/>
        <v>-3000</v>
      </c>
      <c r="AA44" s="16">
        <f t="shared" si="168"/>
        <v>-3000</v>
      </c>
      <c r="AB44" s="16">
        <f t="shared" si="168"/>
        <v>-3000</v>
      </c>
      <c r="AC44" s="16">
        <f t="shared" si="168"/>
        <v>-3000</v>
      </c>
      <c r="AD44" s="16">
        <f t="shared" si="168"/>
        <v>-3000</v>
      </c>
      <c r="AE44" s="16">
        <f t="shared" si="168"/>
        <v>-3000</v>
      </c>
      <c r="AF44" s="16">
        <f t="shared" si="168"/>
        <v>-3000</v>
      </c>
      <c r="AG44" s="16">
        <f t="shared" si="168"/>
        <v>-3000</v>
      </c>
      <c r="AH44" s="16">
        <f t="shared" si="168"/>
        <v>-3000</v>
      </c>
      <c r="AI44" s="16">
        <f t="shared" si="168"/>
        <v>-3000</v>
      </c>
      <c r="AJ44" s="16">
        <f t="shared" si="168"/>
        <v>-3000</v>
      </c>
      <c r="AK44" s="16">
        <f t="shared" si="168"/>
        <v>-3000</v>
      </c>
      <c r="AL44" s="16">
        <f t="shared" si="168"/>
        <v>-3000</v>
      </c>
      <c r="AM44" s="16">
        <f t="shared" si="168"/>
        <v>-3000</v>
      </c>
      <c r="AN44" s="16">
        <f t="shared" si="168"/>
        <v>-3000</v>
      </c>
      <c r="AO44" s="16">
        <f t="shared" si="168"/>
        <v>-3000</v>
      </c>
      <c r="AP44" s="16">
        <f t="shared" si="168"/>
        <v>-3000</v>
      </c>
      <c r="AQ44" s="16">
        <f t="shared" si="168"/>
        <v>-3000</v>
      </c>
      <c r="AR44" s="16">
        <f t="shared" si="168"/>
        <v>-3000</v>
      </c>
      <c r="AS44" s="16">
        <f t="shared" si="168"/>
        <v>-3000</v>
      </c>
      <c r="AT44" s="16">
        <f t="shared" si="168"/>
        <v>-3000</v>
      </c>
      <c r="AU44" s="16">
        <f t="shared" si="168"/>
        <v>-3000</v>
      </c>
      <c r="AV44" s="16">
        <f t="shared" si="168"/>
        <v>-3000</v>
      </c>
      <c r="AW44" s="16">
        <f t="shared" si="168"/>
        <v>-3000</v>
      </c>
      <c r="AX44" s="16">
        <f t="shared" si="168"/>
        <v>-3000</v>
      </c>
      <c r="AY44" s="16">
        <f t="shared" si="168"/>
        <v>-3000</v>
      </c>
      <c r="AZ44" s="16">
        <f t="shared" si="168"/>
        <v>-3000</v>
      </c>
      <c r="BA44" s="16">
        <f t="shared" si="168"/>
        <v>-3000</v>
      </c>
      <c r="BB44" s="16">
        <f t="shared" si="168"/>
        <v>-3000</v>
      </c>
      <c r="BC44" s="16">
        <f t="shared" si="168"/>
        <v>-3000</v>
      </c>
      <c r="BD44" s="16">
        <f t="shared" si="168"/>
        <v>-3000</v>
      </c>
      <c r="BE44" s="16">
        <f t="shared" si="168"/>
        <v>-3000</v>
      </c>
      <c r="BF44" s="16">
        <f t="shared" si="168"/>
        <v>-3000</v>
      </c>
      <c r="BG44" s="16">
        <f t="shared" si="168"/>
        <v>-3000</v>
      </c>
      <c r="BH44" s="16">
        <f t="shared" si="168"/>
        <v>-3000</v>
      </c>
      <c r="BI44" s="16">
        <f t="shared" si="168"/>
        <v>-3000</v>
      </c>
      <c r="BJ44" s="16">
        <f t="shared" si="168"/>
        <v>-3000</v>
      </c>
      <c r="BK44" s="16">
        <f t="shared" si="168"/>
        <v>-3000</v>
      </c>
      <c r="BL44" s="16">
        <f t="shared" si="168"/>
        <v>-3000</v>
      </c>
      <c r="BM44" s="16">
        <f t="shared" si="168"/>
        <v>-3000</v>
      </c>
      <c r="BN44" s="16">
        <f t="shared" si="168"/>
        <v>-3000</v>
      </c>
      <c r="BO44" s="16">
        <f t="shared" si="168"/>
        <v>-3000</v>
      </c>
      <c r="BP44" s="16">
        <f t="shared" si="168"/>
        <v>-3000</v>
      </c>
      <c r="BQ44" s="16">
        <f t="shared" si="168"/>
        <v>-3000</v>
      </c>
      <c r="BR44" s="16">
        <f t="shared" si="168"/>
        <v>-3000</v>
      </c>
      <c r="BS44" s="16">
        <f t="shared" ref="BS44:DV44" si="169">-$C44*BS99</f>
        <v>-3000</v>
      </c>
      <c r="BT44" s="16">
        <f t="shared" si="169"/>
        <v>-3000</v>
      </c>
      <c r="BU44" s="16">
        <f t="shared" si="169"/>
        <v>-3000</v>
      </c>
      <c r="BV44" s="16">
        <f t="shared" si="169"/>
        <v>-3000</v>
      </c>
      <c r="BW44" s="16">
        <f t="shared" si="169"/>
        <v>-3000</v>
      </c>
      <c r="BX44" s="16">
        <f t="shared" si="169"/>
        <v>-3000</v>
      </c>
      <c r="BY44" s="16">
        <f t="shared" si="169"/>
        <v>-3000</v>
      </c>
      <c r="BZ44" s="16">
        <f t="shared" si="169"/>
        <v>-3000</v>
      </c>
      <c r="CA44" s="16">
        <f t="shared" si="169"/>
        <v>-3000</v>
      </c>
      <c r="CB44" s="16">
        <f t="shared" si="169"/>
        <v>-3000</v>
      </c>
      <c r="CC44" s="16">
        <f t="shared" si="169"/>
        <v>-3000</v>
      </c>
      <c r="CD44" s="16">
        <f t="shared" si="169"/>
        <v>-3000</v>
      </c>
      <c r="CE44" s="16">
        <f t="shared" si="169"/>
        <v>-3000</v>
      </c>
      <c r="CF44" s="16">
        <f t="shared" si="169"/>
        <v>-3000</v>
      </c>
      <c r="CG44" s="16">
        <f t="shared" si="169"/>
        <v>-3000</v>
      </c>
      <c r="CH44" s="16">
        <f t="shared" si="169"/>
        <v>-3000</v>
      </c>
      <c r="CI44" s="16">
        <f t="shared" si="169"/>
        <v>-3000</v>
      </c>
      <c r="CJ44" s="16">
        <f t="shared" si="169"/>
        <v>-3000</v>
      </c>
      <c r="CK44" s="16">
        <f t="shared" si="169"/>
        <v>-3000</v>
      </c>
      <c r="CL44" s="16">
        <f t="shared" si="169"/>
        <v>-3000</v>
      </c>
      <c r="CM44" s="16">
        <f t="shared" si="169"/>
        <v>-3000</v>
      </c>
      <c r="CN44" s="16">
        <f t="shared" si="169"/>
        <v>-3000</v>
      </c>
      <c r="CO44" s="16">
        <f t="shared" si="169"/>
        <v>-3000</v>
      </c>
      <c r="CP44" s="16">
        <f t="shared" si="169"/>
        <v>-3000</v>
      </c>
      <c r="CQ44" s="16">
        <f t="shared" si="169"/>
        <v>-3000</v>
      </c>
      <c r="CR44" s="16">
        <f t="shared" si="169"/>
        <v>-3000</v>
      </c>
      <c r="CS44" s="16">
        <f t="shared" si="169"/>
        <v>-3000</v>
      </c>
      <c r="CT44" s="16">
        <f t="shared" si="169"/>
        <v>-3000</v>
      </c>
      <c r="CU44" s="16">
        <f t="shared" si="169"/>
        <v>-3000</v>
      </c>
      <c r="CV44" s="16">
        <f t="shared" si="169"/>
        <v>-3000</v>
      </c>
      <c r="CW44" s="16">
        <f t="shared" si="169"/>
        <v>-3000</v>
      </c>
      <c r="CX44" s="16">
        <f t="shared" si="169"/>
        <v>-3000</v>
      </c>
      <c r="CY44" s="16">
        <f t="shared" si="169"/>
        <v>-3000</v>
      </c>
      <c r="CZ44" s="16">
        <f t="shared" si="169"/>
        <v>-3000</v>
      </c>
      <c r="DA44" s="16">
        <f t="shared" si="169"/>
        <v>-3000</v>
      </c>
      <c r="DB44" s="16">
        <f t="shared" si="169"/>
        <v>-3000</v>
      </c>
      <c r="DC44" s="16">
        <f t="shared" si="169"/>
        <v>-3000</v>
      </c>
      <c r="DD44" s="16">
        <f t="shared" si="169"/>
        <v>-3000</v>
      </c>
      <c r="DE44" s="16">
        <f t="shared" si="169"/>
        <v>-3000</v>
      </c>
      <c r="DF44" s="16">
        <f t="shared" si="169"/>
        <v>-3000</v>
      </c>
      <c r="DG44" s="16">
        <f t="shared" si="169"/>
        <v>-3000</v>
      </c>
      <c r="DH44" s="16">
        <f t="shared" si="169"/>
        <v>-3000</v>
      </c>
      <c r="DI44" s="16">
        <f t="shared" si="169"/>
        <v>-3000</v>
      </c>
      <c r="DJ44" s="16">
        <f t="shared" si="169"/>
        <v>-3000</v>
      </c>
      <c r="DK44" s="16">
        <f t="shared" si="169"/>
        <v>-3000</v>
      </c>
      <c r="DL44" s="16">
        <f t="shared" si="169"/>
        <v>-3000</v>
      </c>
      <c r="DM44" s="16">
        <f t="shared" si="169"/>
        <v>-3000</v>
      </c>
      <c r="DN44" s="16">
        <f t="shared" si="169"/>
        <v>-3000</v>
      </c>
      <c r="DO44" s="16">
        <f t="shared" si="169"/>
        <v>-3000</v>
      </c>
      <c r="DP44" s="16">
        <f t="shared" si="169"/>
        <v>-3000</v>
      </c>
      <c r="DQ44" s="16">
        <f t="shared" si="169"/>
        <v>-3000</v>
      </c>
      <c r="DR44" s="16">
        <f t="shared" si="169"/>
        <v>-3000</v>
      </c>
      <c r="DS44" s="16">
        <f t="shared" si="169"/>
        <v>-3000</v>
      </c>
      <c r="DT44" s="16">
        <f t="shared" si="169"/>
        <v>-3000</v>
      </c>
      <c r="DU44" s="16">
        <f t="shared" si="169"/>
        <v>-3000</v>
      </c>
      <c r="DV44" s="16">
        <f t="shared" si="169"/>
        <v>-3000</v>
      </c>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H44" s="16">
        <f t="shared" si="163"/>
        <v>0</v>
      </c>
      <c r="FI44" s="16">
        <f t="shared" si="163"/>
        <v>-36000</v>
      </c>
      <c r="FJ44" s="16">
        <f t="shared" si="163"/>
        <v>-36000</v>
      </c>
      <c r="FK44" s="16">
        <f t="shared" si="163"/>
        <v>-36000</v>
      </c>
      <c r="FL44" s="16">
        <f t="shared" si="163"/>
        <v>-36000</v>
      </c>
      <c r="FM44" s="16">
        <f t="shared" si="163"/>
        <v>-36000</v>
      </c>
      <c r="FN44" s="16">
        <f t="shared" si="163"/>
        <v>-36000</v>
      </c>
      <c r="FO44" s="16">
        <f t="shared" si="163"/>
        <v>-36000</v>
      </c>
      <c r="FP44" s="16">
        <f t="shared" si="163"/>
        <v>-36000</v>
      </c>
      <c r="FQ44" s="16">
        <f t="shared" si="163"/>
        <v>-36000</v>
      </c>
      <c r="FR44" s="16">
        <f t="shared" si="163"/>
        <v>-36000</v>
      </c>
      <c r="FS44" s="16">
        <f t="shared" si="163"/>
        <v>0</v>
      </c>
      <c r="FT44" s="16">
        <f t="shared" si="163"/>
        <v>0</v>
      </c>
      <c r="FU44" s="16">
        <f t="shared" si="163"/>
        <v>0</v>
      </c>
      <c r="FV44" s="16">
        <f t="shared" si="163"/>
        <v>0</v>
      </c>
      <c r="FW44" s="16">
        <f t="shared" si="163"/>
        <v>0</v>
      </c>
      <c r="FX44" s="16">
        <f t="shared" si="164"/>
        <v>0</v>
      </c>
      <c r="FY44" s="16">
        <f t="shared" si="164"/>
        <v>0</v>
      </c>
      <c r="FZ44" s="16">
        <f t="shared" si="164"/>
        <v>0</v>
      </c>
      <c r="GA44" s="16">
        <f t="shared" si="164"/>
        <v>0</v>
      </c>
      <c r="GB44" s="16">
        <f t="shared" si="164"/>
        <v>0</v>
      </c>
      <c r="GC44" s="16">
        <f t="shared" si="164"/>
        <v>0</v>
      </c>
      <c r="GD44" s="16">
        <f t="shared" si="164"/>
        <v>0</v>
      </c>
    </row>
    <row r="45" spans="1:186" ht="20.100000000000001" customHeight="1" outlineLevel="1" x14ac:dyDescent="0.25">
      <c r="A45" s="15" t="s">
        <v>13</v>
      </c>
      <c r="C45" s="107">
        <v>3000</v>
      </c>
      <c r="D45" s="107"/>
      <c r="E45" s="15"/>
      <c r="F45" s="16">
        <f t="shared" si="157"/>
        <v>-360000</v>
      </c>
      <c r="G45" s="16">
        <f t="shared" ref="G45:BR45" si="170">-$C45*G100</f>
        <v>-3000</v>
      </c>
      <c r="H45" s="16">
        <f t="shared" si="170"/>
        <v>-3000</v>
      </c>
      <c r="I45" s="16">
        <f t="shared" si="170"/>
        <v>-3000</v>
      </c>
      <c r="J45" s="16">
        <f t="shared" si="170"/>
        <v>-3000</v>
      </c>
      <c r="K45" s="16">
        <f t="shared" si="170"/>
        <v>-3000</v>
      </c>
      <c r="L45" s="16">
        <f t="shared" si="170"/>
        <v>-3000</v>
      </c>
      <c r="M45" s="16">
        <f t="shared" si="170"/>
        <v>-3000</v>
      </c>
      <c r="N45" s="16">
        <f t="shared" si="170"/>
        <v>-3000</v>
      </c>
      <c r="O45" s="16">
        <f t="shared" si="170"/>
        <v>-3000</v>
      </c>
      <c r="P45" s="16">
        <f t="shared" si="170"/>
        <v>-3000</v>
      </c>
      <c r="Q45" s="16">
        <f t="shared" si="170"/>
        <v>-3000</v>
      </c>
      <c r="R45" s="16">
        <f t="shared" si="170"/>
        <v>-3000</v>
      </c>
      <c r="S45" s="16">
        <f t="shared" si="170"/>
        <v>-3000</v>
      </c>
      <c r="T45" s="16">
        <f t="shared" si="170"/>
        <v>-3000</v>
      </c>
      <c r="U45" s="16">
        <f t="shared" si="170"/>
        <v>-3000</v>
      </c>
      <c r="V45" s="16">
        <f t="shared" si="170"/>
        <v>-3000</v>
      </c>
      <c r="W45" s="16">
        <f t="shared" si="170"/>
        <v>-3000</v>
      </c>
      <c r="X45" s="16">
        <f t="shared" si="170"/>
        <v>-3000</v>
      </c>
      <c r="Y45" s="16">
        <f t="shared" si="170"/>
        <v>-3000</v>
      </c>
      <c r="Z45" s="16">
        <f t="shared" si="170"/>
        <v>-3000</v>
      </c>
      <c r="AA45" s="16">
        <f t="shared" si="170"/>
        <v>-3000</v>
      </c>
      <c r="AB45" s="16">
        <f t="shared" si="170"/>
        <v>-3000</v>
      </c>
      <c r="AC45" s="16">
        <f t="shared" si="170"/>
        <v>-3000</v>
      </c>
      <c r="AD45" s="16">
        <f t="shared" si="170"/>
        <v>-3000</v>
      </c>
      <c r="AE45" s="16">
        <f t="shared" si="170"/>
        <v>-3000</v>
      </c>
      <c r="AF45" s="16">
        <f t="shared" si="170"/>
        <v>-3000</v>
      </c>
      <c r="AG45" s="16">
        <f t="shared" si="170"/>
        <v>-3000</v>
      </c>
      <c r="AH45" s="16">
        <f t="shared" si="170"/>
        <v>-3000</v>
      </c>
      <c r="AI45" s="16">
        <f t="shared" si="170"/>
        <v>-3000</v>
      </c>
      <c r="AJ45" s="16">
        <f t="shared" si="170"/>
        <v>-3000</v>
      </c>
      <c r="AK45" s="16">
        <f t="shared" si="170"/>
        <v>-3000</v>
      </c>
      <c r="AL45" s="16">
        <f t="shared" si="170"/>
        <v>-3000</v>
      </c>
      <c r="AM45" s="16">
        <f t="shared" si="170"/>
        <v>-3000</v>
      </c>
      <c r="AN45" s="16">
        <f t="shared" si="170"/>
        <v>-3000</v>
      </c>
      <c r="AO45" s="16">
        <f t="shared" si="170"/>
        <v>-3000</v>
      </c>
      <c r="AP45" s="16">
        <f t="shared" si="170"/>
        <v>-3000</v>
      </c>
      <c r="AQ45" s="16">
        <f t="shared" si="170"/>
        <v>-3000</v>
      </c>
      <c r="AR45" s="16">
        <f t="shared" si="170"/>
        <v>-3000</v>
      </c>
      <c r="AS45" s="16">
        <f t="shared" si="170"/>
        <v>-3000</v>
      </c>
      <c r="AT45" s="16">
        <f t="shared" si="170"/>
        <v>-3000</v>
      </c>
      <c r="AU45" s="16">
        <f t="shared" si="170"/>
        <v>-3000</v>
      </c>
      <c r="AV45" s="16">
        <f t="shared" si="170"/>
        <v>-3000</v>
      </c>
      <c r="AW45" s="16">
        <f t="shared" si="170"/>
        <v>-3000</v>
      </c>
      <c r="AX45" s="16">
        <f t="shared" si="170"/>
        <v>-3000</v>
      </c>
      <c r="AY45" s="16">
        <f t="shared" si="170"/>
        <v>-3000</v>
      </c>
      <c r="AZ45" s="16">
        <f t="shared" si="170"/>
        <v>-3000</v>
      </c>
      <c r="BA45" s="16">
        <f t="shared" si="170"/>
        <v>-3000</v>
      </c>
      <c r="BB45" s="16">
        <f t="shared" si="170"/>
        <v>-3000</v>
      </c>
      <c r="BC45" s="16">
        <f t="shared" si="170"/>
        <v>-3000</v>
      </c>
      <c r="BD45" s="16">
        <f t="shared" si="170"/>
        <v>-3000</v>
      </c>
      <c r="BE45" s="16">
        <f t="shared" si="170"/>
        <v>-3000</v>
      </c>
      <c r="BF45" s="16">
        <f t="shared" si="170"/>
        <v>-3000</v>
      </c>
      <c r="BG45" s="16">
        <f t="shared" si="170"/>
        <v>-3000</v>
      </c>
      <c r="BH45" s="16">
        <f t="shared" si="170"/>
        <v>-3000</v>
      </c>
      <c r="BI45" s="16">
        <f t="shared" si="170"/>
        <v>-3000</v>
      </c>
      <c r="BJ45" s="16">
        <f t="shared" si="170"/>
        <v>-3000</v>
      </c>
      <c r="BK45" s="16">
        <f t="shared" si="170"/>
        <v>-3000</v>
      </c>
      <c r="BL45" s="16">
        <f t="shared" si="170"/>
        <v>-3000</v>
      </c>
      <c r="BM45" s="16">
        <f t="shared" si="170"/>
        <v>-3000</v>
      </c>
      <c r="BN45" s="16">
        <f t="shared" si="170"/>
        <v>-3000</v>
      </c>
      <c r="BO45" s="16">
        <f t="shared" si="170"/>
        <v>-3000</v>
      </c>
      <c r="BP45" s="16">
        <f t="shared" si="170"/>
        <v>-3000</v>
      </c>
      <c r="BQ45" s="16">
        <f t="shared" si="170"/>
        <v>-3000</v>
      </c>
      <c r="BR45" s="16">
        <f t="shared" si="170"/>
        <v>-3000</v>
      </c>
      <c r="BS45" s="16">
        <f t="shared" ref="BS45:DV45" si="171">-$C45*BS100</f>
        <v>-3000</v>
      </c>
      <c r="BT45" s="16">
        <f t="shared" si="171"/>
        <v>-3000</v>
      </c>
      <c r="BU45" s="16">
        <f t="shared" si="171"/>
        <v>-3000</v>
      </c>
      <c r="BV45" s="16">
        <f t="shared" si="171"/>
        <v>-3000</v>
      </c>
      <c r="BW45" s="16">
        <f t="shared" si="171"/>
        <v>-3000</v>
      </c>
      <c r="BX45" s="16">
        <f t="shared" si="171"/>
        <v>-3000</v>
      </c>
      <c r="BY45" s="16">
        <f t="shared" si="171"/>
        <v>-3000</v>
      </c>
      <c r="BZ45" s="16">
        <f t="shared" si="171"/>
        <v>-3000</v>
      </c>
      <c r="CA45" s="16">
        <f t="shared" si="171"/>
        <v>-3000</v>
      </c>
      <c r="CB45" s="16">
        <f t="shared" si="171"/>
        <v>-3000</v>
      </c>
      <c r="CC45" s="16">
        <f t="shared" si="171"/>
        <v>-3000</v>
      </c>
      <c r="CD45" s="16">
        <f t="shared" si="171"/>
        <v>-3000</v>
      </c>
      <c r="CE45" s="16">
        <f t="shared" si="171"/>
        <v>-3000</v>
      </c>
      <c r="CF45" s="16">
        <f t="shared" si="171"/>
        <v>-3000</v>
      </c>
      <c r="CG45" s="16">
        <f t="shared" si="171"/>
        <v>-3000</v>
      </c>
      <c r="CH45" s="16">
        <f t="shared" si="171"/>
        <v>-3000</v>
      </c>
      <c r="CI45" s="16">
        <f t="shared" si="171"/>
        <v>-3000</v>
      </c>
      <c r="CJ45" s="16">
        <f t="shared" si="171"/>
        <v>-3000</v>
      </c>
      <c r="CK45" s="16">
        <f t="shared" si="171"/>
        <v>-3000</v>
      </c>
      <c r="CL45" s="16">
        <f t="shared" si="171"/>
        <v>-3000</v>
      </c>
      <c r="CM45" s="16">
        <f t="shared" si="171"/>
        <v>-3000</v>
      </c>
      <c r="CN45" s="16">
        <f t="shared" si="171"/>
        <v>-3000</v>
      </c>
      <c r="CO45" s="16">
        <f t="shared" si="171"/>
        <v>-3000</v>
      </c>
      <c r="CP45" s="16">
        <f t="shared" si="171"/>
        <v>-3000</v>
      </c>
      <c r="CQ45" s="16">
        <f t="shared" si="171"/>
        <v>-3000</v>
      </c>
      <c r="CR45" s="16">
        <f t="shared" si="171"/>
        <v>-3000</v>
      </c>
      <c r="CS45" s="16">
        <f t="shared" si="171"/>
        <v>-3000</v>
      </c>
      <c r="CT45" s="16">
        <f t="shared" si="171"/>
        <v>-3000</v>
      </c>
      <c r="CU45" s="16">
        <f t="shared" si="171"/>
        <v>-3000</v>
      </c>
      <c r="CV45" s="16">
        <f t="shared" si="171"/>
        <v>-3000</v>
      </c>
      <c r="CW45" s="16">
        <f t="shared" si="171"/>
        <v>-3000</v>
      </c>
      <c r="CX45" s="16">
        <f t="shared" si="171"/>
        <v>-3000</v>
      </c>
      <c r="CY45" s="16">
        <f t="shared" si="171"/>
        <v>-3000</v>
      </c>
      <c r="CZ45" s="16">
        <f t="shared" si="171"/>
        <v>-3000</v>
      </c>
      <c r="DA45" s="16">
        <f t="shared" si="171"/>
        <v>-3000</v>
      </c>
      <c r="DB45" s="16">
        <f t="shared" si="171"/>
        <v>-3000</v>
      </c>
      <c r="DC45" s="16">
        <f t="shared" si="171"/>
        <v>-3000</v>
      </c>
      <c r="DD45" s="16">
        <f t="shared" si="171"/>
        <v>-3000</v>
      </c>
      <c r="DE45" s="16">
        <f t="shared" si="171"/>
        <v>-3000</v>
      </c>
      <c r="DF45" s="16">
        <f t="shared" si="171"/>
        <v>-3000</v>
      </c>
      <c r="DG45" s="16">
        <f t="shared" si="171"/>
        <v>-3000</v>
      </c>
      <c r="DH45" s="16">
        <f t="shared" si="171"/>
        <v>-3000</v>
      </c>
      <c r="DI45" s="16">
        <f t="shared" si="171"/>
        <v>-3000</v>
      </c>
      <c r="DJ45" s="16">
        <f t="shared" si="171"/>
        <v>-3000</v>
      </c>
      <c r="DK45" s="16">
        <f t="shared" si="171"/>
        <v>-3000</v>
      </c>
      <c r="DL45" s="16">
        <f t="shared" si="171"/>
        <v>-3000</v>
      </c>
      <c r="DM45" s="16">
        <f t="shared" si="171"/>
        <v>-3000</v>
      </c>
      <c r="DN45" s="16">
        <f t="shared" si="171"/>
        <v>-3000</v>
      </c>
      <c r="DO45" s="16">
        <f t="shared" si="171"/>
        <v>-3000</v>
      </c>
      <c r="DP45" s="16">
        <f t="shared" si="171"/>
        <v>-3000</v>
      </c>
      <c r="DQ45" s="16">
        <f t="shared" si="171"/>
        <v>-3000</v>
      </c>
      <c r="DR45" s="16">
        <f t="shared" si="171"/>
        <v>-3000</v>
      </c>
      <c r="DS45" s="16">
        <f t="shared" si="171"/>
        <v>-3000</v>
      </c>
      <c r="DT45" s="16">
        <f t="shared" si="171"/>
        <v>-3000</v>
      </c>
      <c r="DU45" s="16">
        <f t="shared" si="171"/>
        <v>-3000</v>
      </c>
      <c r="DV45" s="16">
        <f t="shared" si="171"/>
        <v>-3000</v>
      </c>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H45" s="16">
        <f t="shared" si="163"/>
        <v>0</v>
      </c>
      <c r="FI45" s="16">
        <f t="shared" si="163"/>
        <v>-36000</v>
      </c>
      <c r="FJ45" s="16">
        <f t="shared" si="163"/>
        <v>-36000</v>
      </c>
      <c r="FK45" s="16">
        <f t="shared" si="163"/>
        <v>-36000</v>
      </c>
      <c r="FL45" s="16">
        <f t="shared" si="163"/>
        <v>-36000</v>
      </c>
      <c r="FM45" s="16">
        <f t="shared" si="163"/>
        <v>-36000</v>
      </c>
      <c r="FN45" s="16">
        <f t="shared" si="163"/>
        <v>-36000</v>
      </c>
      <c r="FO45" s="16">
        <f t="shared" si="163"/>
        <v>-36000</v>
      </c>
      <c r="FP45" s="16">
        <f t="shared" si="163"/>
        <v>-36000</v>
      </c>
      <c r="FQ45" s="16">
        <f t="shared" si="163"/>
        <v>-36000</v>
      </c>
      <c r="FR45" s="16">
        <f t="shared" si="163"/>
        <v>-36000</v>
      </c>
      <c r="FS45" s="16">
        <f t="shared" si="163"/>
        <v>0</v>
      </c>
      <c r="FT45" s="16">
        <f t="shared" si="163"/>
        <v>0</v>
      </c>
      <c r="FU45" s="16">
        <f t="shared" si="163"/>
        <v>0</v>
      </c>
      <c r="FV45" s="16">
        <f t="shared" si="163"/>
        <v>0</v>
      </c>
      <c r="FW45" s="16">
        <f t="shared" si="163"/>
        <v>0</v>
      </c>
      <c r="FX45" s="16">
        <f t="shared" si="164"/>
        <v>0</v>
      </c>
      <c r="FY45" s="16">
        <f t="shared" si="164"/>
        <v>0</v>
      </c>
      <c r="FZ45" s="16">
        <f t="shared" si="164"/>
        <v>0</v>
      </c>
      <c r="GA45" s="16">
        <f t="shared" si="164"/>
        <v>0</v>
      </c>
      <c r="GB45" s="16">
        <f t="shared" si="164"/>
        <v>0</v>
      </c>
      <c r="GC45" s="16">
        <f t="shared" si="164"/>
        <v>0</v>
      </c>
      <c r="GD45" s="16">
        <f t="shared" si="164"/>
        <v>0</v>
      </c>
    </row>
    <row r="46" spans="1:186" ht="20.100000000000001" customHeight="1" outlineLevel="1" x14ac:dyDescent="0.25">
      <c r="A46" s="15" t="s">
        <v>118</v>
      </c>
      <c r="C46" s="107">
        <v>18000</v>
      </c>
      <c r="D46" s="107"/>
      <c r="E46" s="15"/>
      <c r="F46" s="16">
        <f t="shared" ref="F46" si="172">SUM(G46:DV46)</f>
        <v>-2160000</v>
      </c>
      <c r="G46" s="16">
        <f t="shared" ref="G46:BR46" si="173">-$C46*G101</f>
        <v>-18000</v>
      </c>
      <c r="H46" s="16">
        <f t="shared" si="173"/>
        <v>-18000</v>
      </c>
      <c r="I46" s="16">
        <f t="shared" si="173"/>
        <v>-18000</v>
      </c>
      <c r="J46" s="16">
        <f t="shared" si="173"/>
        <v>-18000</v>
      </c>
      <c r="K46" s="16">
        <f t="shared" si="173"/>
        <v>-18000</v>
      </c>
      <c r="L46" s="16">
        <f t="shared" si="173"/>
        <v>-18000</v>
      </c>
      <c r="M46" s="16">
        <f t="shared" si="173"/>
        <v>-18000</v>
      </c>
      <c r="N46" s="16">
        <f t="shared" si="173"/>
        <v>-18000</v>
      </c>
      <c r="O46" s="16">
        <f t="shared" si="173"/>
        <v>-18000</v>
      </c>
      <c r="P46" s="16">
        <f t="shared" si="173"/>
        <v>-18000</v>
      </c>
      <c r="Q46" s="16">
        <f t="shared" si="173"/>
        <v>-18000</v>
      </c>
      <c r="R46" s="16">
        <f t="shared" si="173"/>
        <v>-18000</v>
      </c>
      <c r="S46" s="16">
        <f t="shared" si="173"/>
        <v>-18000</v>
      </c>
      <c r="T46" s="16">
        <f t="shared" si="173"/>
        <v>-18000</v>
      </c>
      <c r="U46" s="16">
        <f t="shared" si="173"/>
        <v>-18000</v>
      </c>
      <c r="V46" s="16">
        <f t="shared" si="173"/>
        <v>-18000</v>
      </c>
      <c r="W46" s="16">
        <f t="shared" si="173"/>
        <v>-18000</v>
      </c>
      <c r="X46" s="16">
        <f t="shared" si="173"/>
        <v>-18000</v>
      </c>
      <c r="Y46" s="16">
        <f t="shared" si="173"/>
        <v>-18000</v>
      </c>
      <c r="Z46" s="16">
        <f t="shared" si="173"/>
        <v>-18000</v>
      </c>
      <c r="AA46" s="16">
        <f t="shared" si="173"/>
        <v>-18000</v>
      </c>
      <c r="AB46" s="16">
        <f t="shared" si="173"/>
        <v>-18000</v>
      </c>
      <c r="AC46" s="16">
        <f t="shared" si="173"/>
        <v>-18000</v>
      </c>
      <c r="AD46" s="16">
        <f t="shared" si="173"/>
        <v>-18000</v>
      </c>
      <c r="AE46" s="16">
        <f t="shared" si="173"/>
        <v>-18000</v>
      </c>
      <c r="AF46" s="16">
        <f t="shared" si="173"/>
        <v>-18000</v>
      </c>
      <c r="AG46" s="16">
        <f t="shared" si="173"/>
        <v>-18000</v>
      </c>
      <c r="AH46" s="16">
        <f t="shared" si="173"/>
        <v>-18000</v>
      </c>
      <c r="AI46" s="16">
        <f t="shared" si="173"/>
        <v>-18000</v>
      </c>
      <c r="AJ46" s="16">
        <f t="shared" si="173"/>
        <v>-18000</v>
      </c>
      <c r="AK46" s="16">
        <f t="shared" si="173"/>
        <v>-18000</v>
      </c>
      <c r="AL46" s="16">
        <f t="shared" si="173"/>
        <v>-18000</v>
      </c>
      <c r="AM46" s="16">
        <f t="shared" si="173"/>
        <v>-18000</v>
      </c>
      <c r="AN46" s="16">
        <f t="shared" si="173"/>
        <v>-18000</v>
      </c>
      <c r="AO46" s="16">
        <f t="shared" si="173"/>
        <v>-18000</v>
      </c>
      <c r="AP46" s="16">
        <f t="shared" si="173"/>
        <v>-18000</v>
      </c>
      <c r="AQ46" s="16">
        <f t="shared" si="173"/>
        <v>-18000</v>
      </c>
      <c r="AR46" s="16">
        <f t="shared" si="173"/>
        <v>-18000</v>
      </c>
      <c r="AS46" s="16">
        <f t="shared" si="173"/>
        <v>-18000</v>
      </c>
      <c r="AT46" s="16">
        <f t="shared" si="173"/>
        <v>-18000</v>
      </c>
      <c r="AU46" s="16">
        <f t="shared" si="173"/>
        <v>-18000</v>
      </c>
      <c r="AV46" s="16">
        <f t="shared" si="173"/>
        <v>-18000</v>
      </c>
      <c r="AW46" s="16">
        <f t="shared" si="173"/>
        <v>-18000</v>
      </c>
      <c r="AX46" s="16">
        <f t="shared" si="173"/>
        <v>-18000</v>
      </c>
      <c r="AY46" s="16">
        <f t="shared" si="173"/>
        <v>-18000</v>
      </c>
      <c r="AZ46" s="16">
        <f t="shared" si="173"/>
        <v>-18000</v>
      </c>
      <c r="BA46" s="16">
        <f t="shared" si="173"/>
        <v>-18000</v>
      </c>
      <c r="BB46" s="16">
        <f t="shared" si="173"/>
        <v>-18000</v>
      </c>
      <c r="BC46" s="16">
        <f t="shared" si="173"/>
        <v>-18000</v>
      </c>
      <c r="BD46" s="16">
        <f t="shared" si="173"/>
        <v>-18000</v>
      </c>
      <c r="BE46" s="16">
        <f t="shared" si="173"/>
        <v>-18000</v>
      </c>
      <c r="BF46" s="16">
        <f t="shared" si="173"/>
        <v>-18000</v>
      </c>
      <c r="BG46" s="16">
        <f t="shared" si="173"/>
        <v>-18000</v>
      </c>
      <c r="BH46" s="16">
        <f t="shared" si="173"/>
        <v>-18000</v>
      </c>
      <c r="BI46" s="16">
        <f t="shared" si="173"/>
        <v>-18000</v>
      </c>
      <c r="BJ46" s="16">
        <f t="shared" si="173"/>
        <v>-18000</v>
      </c>
      <c r="BK46" s="16">
        <f t="shared" si="173"/>
        <v>-18000</v>
      </c>
      <c r="BL46" s="16">
        <f t="shared" si="173"/>
        <v>-18000</v>
      </c>
      <c r="BM46" s="16">
        <f t="shared" si="173"/>
        <v>-18000</v>
      </c>
      <c r="BN46" s="16">
        <f t="shared" si="173"/>
        <v>-18000</v>
      </c>
      <c r="BO46" s="16">
        <f t="shared" si="173"/>
        <v>-18000</v>
      </c>
      <c r="BP46" s="16">
        <f t="shared" si="173"/>
        <v>-18000</v>
      </c>
      <c r="BQ46" s="16">
        <f t="shared" si="173"/>
        <v>-18000</v>
      </c>
      <c r="BR46" s="16">
        <f t="shared" si="173"/>
        <v>-18000</v>
      </c>
      <c r="BS46" s="16">
        <f t="shared" ref="BS46:DV46" si="174">-$C46*BS101</f>
        <v>-18000</v>
      </c>
      <c r="BT46" s="16">
        <f t="shared" si="174"/>
        <v>-18000</v>
      </c>
      <c r="BU46" s="16">
        <f t="shared" si="174"/>
        <v>-18000</v>
      </c>
      <c r="BV46" s="16">
        <f t="shared" si="174"/>
        <v>-18000</v>
      </c>
      <c r="BW46" s="16">
        <f t="shared" si="174"/>
        <v>-18000</v>
      </c>
      <c r="BX46" s="16">
        <f t="shared" si="174"/>
        <v>-18000</v>
      </c>
      <c r="BY46" s="16">
        <f t="shared" si="174"/>
        <v>-18000</v>
      </c>
      <c r="BZ46" s="16">
        <f t="shared" si="174"/>
        <v>-18000</v>
      </c>
      <c r="CA46" s="16">
        <f t="shared" si="174"/>
        <v>-18000</v>
      </c>
      <c r="CB46" s="16">
        <f t="shared" si="174"/>
        <v>-18000</v>
      </c>
      <c r="CC46" s="16">
        <f t="shared" si="174"/>
        <v>-18000</v>
      </c>
      <c r="CD46" s="16">
        <f t="shared" si="174"/>
        <v>-18000</v>
      </c>
      <c r="CE46" s="16">
        <f t="shared" si="174"/>
        <v>-18000</v>
      </c>
      <c r="CF46" s="16">
        <f t="shared" si="174"/>
        <v>-18000</v>
      </c>
      <c r="CG46" s="16">
        <f t="shared" si="174"/>
        <v>-18000</v>
      </c>
      <c r="CH46" s="16">
        <f t="shared" si="174"/>
        <v>-18000</v>
      </c>
      <c r="CI46" s="16">
        <f t="shared" si="174"/>
        <v>-18000</v>
      </c>
      <c r="CJ46" s="16">
        <f t="shared" si="174"/>
        <v>-18000</v>
      </c>
      <c r="CK46" s="16">
        <f t="shared" si="174"/>
        <v>-18000</v>
      </c>
      <c r="CL46" s="16">
        <f t="shared" si="174"/>
        <v>-18000</v>
      </c>
      <c r="CM46" s="16">
        <f t="shared" si="174"/>
        <v>-18000</v>
      </c>
      <c r="CN46" s="16">
        <f t="shared" si="174"/>
        <v>-18000</v>
      </c>
      <c r="CO46" s="16">
        <f t="shared" si="174"/>
        <v>-18000</v>
      </c>
      <c r="CP46" s="16">
        <f t="shared" si="174"/>
        <v>-18000</v>
      </c>
      <c r="CQ46" s="16">
        <f t="shared" si="174"/>
        <v>-18000</v>
      </c>
      <c r="CR46" s="16">
        <f t="shared" si="174"/>
        <v>-18000</v>
      </c>
      <c r="CS46" s="16">
        <f t="shared" si="174"/>
        <v>-18000</v>
      </c>
      <c r="CT46" s="16">
        <f t="shared" si="174"/>
        <v>-18000</v>
      </c>
      <c r="CU46" s="16">
        <f t="shared" si="174"/>
        <v>-18000</v>
      </c>
      <c r="CV46" s="16">
        <f t="shared" si="174"/>
        <v>-18000</v>
      </c>
      <c r="CW46" s="16">
        <f t="shared" si="174"/>
        <v>-18000</v>
      </c>
      <c r="CX46" s="16">
        <f t="shared" si="174"/>
        <v>-18000</v>
      </c>
      <c r="CY46" s="16">
        <f t="shared" si="174"/>
        <v>-18000</v>
      </c>
      <c r="CZ46" s="16">
        <f t="shared" si="174"/>
        <v>-18000</v>
      </c>
      <c r="DA46" s="16">
        <f t="shared" si="174"/>
        <v>-18000</v>
      </c>
      <c r="DB46" s="16">
        <f t="shared" si="174"/>
        <v>-18000</v>
      </c>
      <c r="DC46" s="16">
        <f t="shared" si="174"/>
        <v>-18000</v>
      </c>
      <c r="DD46" s="16">
        <f t="shared" si="174"/>
        <v>-18000</v>
      </c>
      <c r="DE46" s="16">
        <f t="shared" si="174"/>
        <v>-18000</v>
      </c>
      <c r="DF46" s="16">
        <f t="shared" si="174"/>
        <v>-18000</v>
      </c>
      <c r="DG46" s="16">
        <f t="shared" si="174"/>
        <v>-18000</v>
      </c>
      <c r="DH46" s="16">
        <f t="shared" si="174"/>
        <v>-18000</v>
      </c>
      <c r="DI46" s="16">
        <f t="shared" si="174"/>
        <v>-18000</v>
      </c>
      <c r="DJ46" s="16">
        <f t="shared" si="174"/>
        <v>-18000</v>
      </c>
      <c r="DK46" s="16">
        <f t="shared" si="174"/>
        <v>-18000</v>
      </c>
      <c r="DL46" s="16">
        <f t="shared" si="174"/>
        <v>-18000</v>
      </c>
      <c r="DM46" s="16">
        <f t="shared" si="174"/>
        <v>-18000</v>
      </c>
      <c r="DN46" s="16">
        <f t="shared" si="174"/>
        <v>-18000</v>
      </c>
      <c r="DO46" s="16">
        <f t="shared" si="174"/>
        <v>-18000</v>
      </c>
      <c r="DP46" s="16">
        <f t="shared" si="174"/>
        <v>-18000</v>
      </c>
      <c r="DQ46" s="16">
        <f t="shared" si="174"/>
        <v>-18000</v>
      </c>
      <c r="DR46" s="16">
        <f t="shared" si="174"/>
        <v>-18000</v>
      </c>
      <c r="DS46" s="16">
        <f t="shared" si="174"/>
        <v>-18000</v>
      </c>
      <c r="DT46" s="16">
        <f t="shared" si="174"/>
        <v>-18000</v>
      </c>
      <c r="DU46" s="16">
        <f t="shared" si="174"/>
        <v>-18000</v>
      </c>
      <c r="DV46" s="16">
        <f t="shared" si="174"/>
        <v>-18000</v>
      </c>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H46" s="16">
        <f t="shared" si="163"/>
        <v>0</v>
      </c>
      <c r="FI46" s="16">
        <f t="shared" si="163"/>
        <v>-216000</v>
      </c>
      <c r="FJ46" s="16">
        <f t="shared" si="163"/>
        <v>-216000</v>
      </c>
      <c r="FK46" s="16">
        <f t="shared" si="163"/>
        <v>-216000</v>
      </c>
      <c r="FL46" s="16">
        <f t="shared" si="163"/>
        <v>-216000</v>
      </c>
      <c r="FM46" s="16">
        <f t="shared" si="163"/>
        <v>-216000</v>
      </c>
      <c r="FN46" s="16">
        <f t="shared" si="163"/>
        <v>-216000</v>
      </c>
      <c r="FO46" s="16">
        <f t="shared" si="163"/>
        <v>-216000</v>
      </c>
      <c r="FP46" s="16">
        <f t="shared" si="163"/>
        <v>-216000</v>
      </c>
      <c r="FQ46" s="16">
        <f t="shared" si="163"/>
        <v>-216000</v>
      </c>
      <c r="FR46" s="16">
        <f t="shared" si="163"/>
        <v>-216000</v>
      </c>
      <c r="FS46" s="16">
        <f t="shared" si="163"/>
        <v>0</v>
      </c>
      <c r="FT46" s="16">
        <f t="shared" si="163"/>
        <v>0</v>
      </c>
      <c r="FU46" s="16">
        <f t="shared" si="163"/>
        <v>0</v>
      </c>
      <c r="FV46" s="16">
        <f t="shared" si="163"/>
        <v>0</v>
      </c>
      <c r="FW46" s="16">
        <f t="shared" si="163"/>
        <v>0</v>
      </c>
      <c r="FX46" s="16">
        <f t="shared" si="164"/>
        <v>0</v>
      </c>
      <c r="FY46" s="16">
        <f t="shared" si="164"/>
        <v>0</v>
      </c>
      <c r="FZ46" s="16">
        <f t="shared" si="164"/>
        <v>0</v>
      </c>
      <c r="GA46" s="16">
        <f t="shared" si="164"/>
        <v>0</v>
      </c>
      <c r="GB46" s="16">
        <f t="shared" si="164"/>
        <v>0</v>
      </c>
      <c r="GC46" s="16">
        <f t="shared" si="164"/>
        <v>0</v>
      </c>
      <c r="GD46" s="16">
        <f t="shared" si="164"/>
        <v>0</v>
      </c>
    </row>
    <row r="47" spans="1:186" ht="20.100000000000001" customHeight="1" outlineLevel="1" x14ac:dyDescent="0.25">
      <c r="A47" s="15" t="s">
        <v>124</v>
      </c>
      <c r="C47" s="107">
        <v>7</v>
      </c>
      <c r="D47" s="107"/>
      <c r="E47" s="15"/>
      <c r="F47" s="16">
        <f t="shared" si="157"/>
        <v>-6048000</v>
      </c>
      <c r="G47" s="16">
        <f t="shared" ref="G47:BR47" si="175">-$C47*G102</f>
        <v>-50400</v>
      </c>
      <c r="H47" s="16">
        <f t="shared" si="175"/>
        <v>-50400</v>
      </c>
      <c r="I47" s="16">
        <f t="shared" si="175"/>
        <v>-50400</v>
      </c>
      <c r="J47" s="16">
        <f t="shared" si="175"/>
        <v>-50400</v>
      </c>
      <c r="K47" s="16">
        <f t="shared" si="175"/>
        <v>-50400</v>
      </c>
      <c r="L47" s="16">
        <f t="shared" si="175"/>
        <v>-50400</v>
      </c>
      <c r="M47" s="16">
        <f t="shared" si="175"/>
        <v>-50400</v>
      </c>
      <c r="N47" s="16">
        <f t="shared" si="175"/>
        <v>-50400</v>
      </c>
      <c r="O47" s="16">
        <f t="shared" si="175"/>
        <v>-50400</v>
      </c>
      <c r="P47" s="16">
        <f t="shared" si="175"/>
        <v>-50400</v>
      </c>
      <c r="Q47" s="16">
        <f t="shared" si="175"/>
        <v>-50400</v>
      </c>
      <c r="R47" s="16">
        <f t="shared" si="175"/>
        <v>-50400</v>
      </c>
      <c r="S47" s="16">
        <f t="shared" si="175"/>
        <v>-50400</v>
      </c>
      <c r="T47" s="16">
        <f t="shared" si="175"/>
        <v>-50400</v>
      </c>
      <c r="U47" s="16">
        <f t="shared" si="175"/>
        <v>-50400</v>
      </c>
      <c r="V47" s="16">
        <f t="shared" si="175"/>
        <v>-50400</v>
      </c>
      <c r="W47" s="16">
        <f t="shared" si="175"/>
        <v>-50400</v>
      </c>
      <c r="X47" s="16">
        <f t="shared" si="175"/>
        <v>-50400</v>
      </c>
      <c r="Y47" s="16">
        <f t="shared" si="175"/>
        <v>-50400</v>
      </c>
      <c r="Z47" s="16">
        <f t="shared" si="175"/>
        <v>-50400</v>
      </c>
      <c r="AA47" s="16">
        <f t="shared" si="175"/>
        <v>-50400</v>
      </c>
      <c r="AB47" s="16">
        <f t="shared" si="175"/>
        <v>-50400</v>
      </c>
      <c r="AC47" s="16">
        <f t="shared" si="175"/>
        <v>-50400</v>
      </c>
      <c r="AD47" s="16">
        <f t="shared" si="175"/>
        <v>-50400</v>
      </c>
      <c r="AE47" s="16">
        <f t="shared" si="175"/>
        <v>-50400</v>
      </c>
      <c r="AF47" s="16">
        <f t="shared" si="175"/>
        <v>-50400</v>
      </c>
      <c r="AG47" s="16">
        <f t="shared" si="175"/>
        <v>-50400</v>
      </c>
      <c r="AH47" s="16">
        <f t="shared" si="175"/>
        <v>-50400</v>
      </c>
      <c r="AI47" s="16">
        <f t="shared" si="175"/>
        <v>-50400</v>
      </c>
      <c r="AJ47" s="16">
        <f t="shared" si="175"/>
        <v>-50400</v>
      </c>
      <c r="AK47" s="16">
        <f t="shared" si="175"/>
        <v>-50400</v>
      </c>
      <c r="AL47" s="16">
        <f t="shared" si="175"/>
        <v>-50400</v>
      </c>
      <c r="AM47" s="16">
        <f t="shared" si="175"/>
        <v>-50400</v>
      </c>
      <c r="AN47" s="16">
        <f t="shared" si="175"/>
        <v>-50400</v>
      </c>
      <c r="AO47" s="16">
        <f t="shared" si="175"/>
        <v>-50400</v>
      </c>
      <c r="AP47" s="16">
        <f t="shared" si="175"/>
        <v>-50400</v>
      </c>
      <c r="AQ47" s="16">
        <f t="shared" si="175"/>
        <v>-50400</v>
      </c>
      <c r="AR47" s="16">
        <f t="shared" si="175"/>
        <v>-50400</v>
      </c>
      <c r="AS47" s="16">
        <f t="shared" si="175"/>
        <v>-50400</v>
      </c>
      <c r="AT47" s="16">
        <f t="shared" si="175"/>
        <v>-50400</v>
      </c>
      <c r="AU47" s="16">
        <f t="shared" si="175"/>
        <v>-50400</v>
      </c>
      <c r="AV47" s="16">
        <f t="shared" si="175"/>
        <v>-50400</v>
      </c>
      <c r="AW47" s="16">
        <f t="shared" si="175"/>
        <v>-50400</v>
      </c>
      <c r="AX47" s="16">
        <f t="shared" si="175"/>
        <v>-50400</v>
      </c>
      <c r="AY47" s="16">
        <f t="shared" si="175"/>
        <v>-50400</v>
      </c>
      <c r="AZ47" s="16">
        <f t="shared" si="175"/>
        <v>-50400</v>
      </c>
      <c r="BA47" s="16">
        <f t="shared" si="175"/>
        <v>-50400</v>
      </c>
      <c r="BB47" s="16">
        <f t="shared" si="175"/>
        <v>-50400</v>
      </c>
      <c r="BC47" s="16">
        <f t="shared" si="175"/>
        <v>-50400</v>
      </c>
      <c r="BD47" s="16">
        <f t="shared" si="175"/>
        <v>-50400</v>
      </c>
      <c r="BE47" s="16">
        <f t="shared" si="175"/>
        <v>-50400</v>
      </c>
      <c r="BF47" s="16">
        <f t="shared" si="175"/>
        <v>-50400</v>
      </c>
      <c r="BG47" s="16">
        <f t="shared" si="175"/>
        <v>-50400</v>
      </c>
      <c r="BH47" s="16">
        <f t="shared" si="175"/>
        <v>-50400</v>
      </c>
      <c r="BI47" s="16">
        <f t="shared" si="175"/>
        <v>-50400</v>
      </c>
      <c r="BJ47" s="16">
        <f t="shared" si="175"/>
        <v>-50400</v>
      </c>
      <c r="BK47" s="16">
        <f t="shared" si="175"/>
        <v>-50400</v>
      </c>
      <c r="BL47" s="16">
        <f t="shared" si="175"/>
        <v>-50400</v>
      </c>
      <c r="BM47" s="16">
        <f t="shared" si="175"/>
        <v>-50400</v>
      </c>
      <c r="BN47" s="16">
        <f t="shared" si="175"/>
        <v>-50400</v>
      </c>
      <c r="BO47" s="16">
        <f t="shared" si="175"/>
        <v>-50400</v>
      </c>
      <c r="BP47" s="16">
        <f t="shared" si="175"/>
        <v>-50400</v>
      </c>
      <c r="BQ47" s="16">
        <f t="shared" si="175"/>
        <v>-50400</v>
      </c>
      <c r="BR47" s="16">
        <f t="shared" si="175"/>
        <v>-50400</v>
      </c>
      <c r="BS47" s="16">
        <f t="shared" ref="BS47:DV47" si="176">-$C47*BS102</f>
        <v>-50400</v>
      </c>
      <c r="BT47" s="16">
        <f t="shared" si="176"/>
        <v>-50400</v>
      </c>
      <c r="BU47" s="16">
        <f t="shared" si="176"/>
        <v>-50400</v>
      </c>
      <c r="BV47" s="16">
        <f t="shared" si="176"/>
        <v>-50400</v>
      </c>
      <c r="BW47" s="16">
        <f t="shared" si="176"/>
        <v>-50400</v>
      </c>
      <c r="BX47" s="16">
        <f t="shared" si="176"/>
        <v>-50400</v>
      </c>
      <c r="BY47" s="16">
        <f t="shared" si="176"/>
        <v>-50400</v>
      </c>
      <c r="BZ47" s="16">
        <f t="shared" si="176"/>
        <v>-50400</v>
      </c>
      <c r="CA47" s="16">
        <f t="shared" si="176"/>
        <v>-50400</v>
      </c>
      <c r="CB47" s="16">
        <f t="shared" si="176"/>
        <v>-50400</v>
      </c>
      <c r="CC47" s="16">
        <f t="shared" si="176"/>
        <v>-50400</v>
      </c>
      <c r="CD47" s="16">
        <f t="shared" si="176"/>
        <v>-50400</v>
      </c>
      <c r="CE47" s="16">
        <f t="shared" si="176"/>
        <v>-50400</v>
      </c>
      <c r="CF47" s="16">
        <f t="shared" si="176"/>
        <v>-50400</v>
      </c>
      <c r="CG47" s="16">
        <f t="shared" si="176"/>
        <v>-50400</v>
      </c>
      <c r="CH47" s="16">
        <f t="shared" si="176"/>
        <v>-50400</v>
      </c>
      <c r="CI47" s="16">
        <f t="shared" si="176"/>
        <v>-50400</v>
      </c>
      <c r="CJ47" s="16">
        <f t="shared" si="176"/>
        <v>-50400</v>
      </c>
      <c r="CK47" s="16">
        <f t="shared" si="176"/>
        <v>-50400</v>
      </c>
      <c r="CL47" s="16">
        <f t="shared" si="176"/>
        <v>-50400</v>
      </c>
      <c r="CM47" s="16">
        <f t="shared" si="176"/>
        <v>-50400</v>
      </c>
      <c r="CN47" s="16">
        <f t="shared" si="176"/>
        <v>-50400</v>
      </c>
      <c r="CO47" s="16">
        <f t="shared" si="176"/>
        <v>-50400</v>
      </c>
      <c r="CP47" s="16">
        <f t="shared" si="176"/>
        <v>-50400</v>
      </c>
      <c r="CQ47" s="16">
        <f t="shared" si="176"/>
        <v>-50400</v>
      </c>
      <c r="CR47" s="16">
        <f t="shared" si="176"/>
        <v>-50400</v>
      </c>
      <c r="CS47" s="16">
        <f t="shared" si="176"/>
        <v>-50400</v>
      </c>
      <c r="CT47" s="16">
        <f t="shared" si="176"/>
        <v>-50400</v>
      </c>
      <c r="CU47" s="16">
        <f t="shared" si="176"/>
        <v>-50400</v>
      </c>
      <c r="CV47" s="16">
        <f t="shared" si="176"/>
        <v>-50400</v>
      </c>
      <c r="CW47" s="16">
        <f t="shared" si="176"/>
        <v>-50400</v>
      </c>
      <c r="CX47" s="16">
        <f t="shared" si="176"/>
        <v>-50400</v>
      </c>
      <c r="CY47" s="16">
        <f t="shared" si="176"/>
        <v>-50400</v>
      </c>
      <c r="CZ47" s="16">
        <f t="shared" si="176"/>
        <v>-50400</v>
      </c>
      <c r="DA47" s="16">
        <f t="shared" si="176"/>
        <v>-50400</v>
      </c>
      <c r="DB47" s="16">
        <f t="shared" si="176"/>
        <v>-50400</v>
      </c>
      <c r="DC47" s="16">
        <f t="shared" si="176"/>
        <v>-50400</v>
      </c>
      <c r="DD47" s="16">
        <f t="shared" si="176"/>
        <v>-50400</v>
      </c>
      <c r="DE47" s="16">
        <f t="shared" si="176"/>
        <v>-50400</v>
      </c>
      <c r="DF47" s="16">
        <f t="shared" si="176"/>
        <v>-50400</v>
      </c>
      <c r="DG47" s="16">
        <f t="shared" si="176"/>
        <v>-50400</v>
      </c>
      <c r="DH47" s="16">
        <f t="shared" si="176"/>
        <v>-50400</v>
      </c>
      <c r="DI47" s="16">
        <f t="shared" si="176"/>
        <v>-50400</v>
      </c>
      <c r="DJ47" s="16">
        <f t="shared" si="176"/>
        <v>-50400</v>
      </c>
      <c r="DK47" s="16">
        <f t="shared" si="176"/>
        <v>-50400</v>
      </c>
      <c r="DL47" s="16">
        <f t="shared" si="176"/>
        <v>-50400</v>
      </c>
      <c r="DM47" s="16">
        <f t="shared" si="176"/>
        <v>-50400</v>
      </c>
      <c r="DN47" s="16">
        <f t="shared" si="176"/>
        <v>-50400</v>
      </c>
      <c r="DO47" s="16">
        <f t="shared" si="176"/>
        <v>-50400</v>
      </c>
      <c r="DP47" s="16">
        <f t="shared" si="176"/>
        <v>-50400</v>
      </c>
      <c r="DQ47" s="16">
        <f t="shared" si="176"/>
        <v>-50400</v>
      </c>
      <c r="DR47" s="16">
        <f t="shared" si="176"/>
        <v>-50400</v>
      </c>
      <c r="DS47" s="16">
        <f t="shared" si="176"/>
        <v>-50400</v>
      </c>
      <c r="DT47" s="16">
        <f t="shared" si="176"/>
        <v>-50400</v>
      </c>
      <c r="DU47" s="16">
        <f t="shared" si="176"/>
        <v>-50400</v>
      </c>
      <c r="DV47" s="16">
        <f t="shared" si="176"/>
        <v>-50400</v>
      </c>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H47" s="16">
        <f t="shared" si="163"/>
        <v>0</v>
      </c>
      <c r="FI47" s="16">
        <f t="shared" si="163"/>
        <v>-604800</v>
      </c>
      <c r="FJ47" s="16">
        <f t="shared" si="163"/>
        <v>-604800</v>
      </c>
      <c r="FK47" s="16">
        <f t="shared" si="163"/>
        <v>-604800</v>
      </c>
      <c r="FL47" s="16">
        <f t="shared" si="163"/>
        <v>-604800</v>
      </c>
      <c r="FM47" s="16">
        <f t="shared" si="163"/>
        <v>-604800</v>
      </c>
      <c r="FN47" s="16">
        <f t="shared" si="163"/>
        <v>-604800</v>
      </c>
      <c r="FO47" s="16">
        <f t="shared" si="163"/>
        <v>-604800</v>
      </c>
      <c r="FP47" s="16">
        <f t="shared" si="163"/>
        <v>-604800</v>
      </c>
      <c r="FQ47" s="16">
        <f t="shared" si="163"/>
        <v>-604800</v>
      </c>
      <c r="FR47" s="16">
        <f t="shared" si="163"/>
        <v>-604800</v>
      </c>
      <c r="FS47" s="16">
        <f t="shared" si="163"/>
        <v>0</v>
      </c>
      <c r="FT47" s="16">
        <f t="shared" si="163"/>
        <v>0</v>
      </c>
      <c r="FU47" s="16">
        <f t="shared" si="163"/>
        <v>0</v>
      </c>
      <c r="FV47" s="16">
        <f t="shared" si="163"/>
        <v>0</v>
      </c>
      <c r="FW47" s="16">
        <f t="shared" si="163"/>
        <v>0</v>
      </c>
      <c r="FX47" s="16">
        <f t="shared" si="164"/>
        <v>0</v>
      </c>
      <c r="FY47" s="16">
        <f t="shared" si="164"/>
        <v>0</v>
      </c>
      <c r="FZ47" s="16">
        <f t="shared" si="164"/>
        <v>0</v>
      </c>
      <c r="GA47" s="16">
        <f t="shared" si="164"/>
        <v>0</v>
      </c>
      <c r="GB47" s="16">
        <f t="shared" si="164"/>
        <v>0</v>
      </c>
      <c r="GC47" s="16">
        <f t="shared" si="164"/>
        <v>0</v>
      </c>
      <c r="GD47" s="16">
        <f t="shared" si="164"/>
        <v>0</v>
      </c>
    </row>
    <row r="48" spans="1:186" ht="20.100000000000001" customHeight="1" outlineLevel="1" x14ac:dyDescent="0.25">
      <c r="A48" s="15" t="s">
        <v>123</v>
      </c>
      <c r="C48" s="107">
        <v>6.5</v>
      </c>
      <c r="D48" s="107"/>
      <c r="E48" s="15"/>
      <c r="F48" s="16">
        <f t="shared" ref="F48" si="177">SUM(G48:DV48)</f>
        <v>-624000</v>
      </c>
      <c r="G48" s="16">
        <f t="shared" ref="G48:BR48" si="178">-$C48*G103</f>
        <v>-5200</v>
      </c>
      <c r="H48" s="16">
        <f t="shared" si="178"/>
        <v>-5200</v>
      </c>
      <c r="I48" s="16">
        <f t="shared" si="178"/>
        <v>-5200</v>
      </c>
      <c r="J48" s="16">
        <f t="shared" si="178"/>
        <v>-5200</v>
      </c>
      <c r="K48" s="16">
        <f t="shared" si="178"/>
        <v>-5200</v>
      </c>
      <c r="L48" s="16">
        <f t="shared" si="178"/>
        <v>-5200</v>
      </c>
      <c r="M48" s="16">
        <f t="shared" si="178"/>
        <v>-5200</v>
      </c>
      <c r="N48" s="16">
        <f t="shared" si="178"/>
        <v>-5200</v>
      </c>
      <c r="O48" s="16">
        <f t="shared" si="178"/>
        <v>-5200</v>
      </c>
      <c r="P48" s="16">
        <f t="shared" si="178"/>
        <v>-5200</v>
      </c>
      <c r="Q48" s="16">
        <f t="shared" si="178"/>
        <v>-5200</v>
      </c>
      <c r="R48" s="16">
        <f t="shared" si="178"/>
        <v>-5200</v>
      </c>
      <c r="S48" s="16">
        <f t="shared" si="178"/>
        <v>-5200</v>
      </c>
      <c r="T48" s="16">
        <f t="shared" si="178"/>
        <v>-5200</v>
      </c>
      <c r="U48" s="16">
        <f t="shared" si="178"/>
        <v>-5200</v>
      </c>
      <c r="V48" s="16">
        <f t="shared" si="178"/>
        <v>-5200</v>
      </c>
      <c r="W48" s="16">
        <f t="shared" si="178"/>
        <v>-5200</v>
      </c>
      <c r="X48" s="16">
        <f t="shared" si="178"/>
        <v>-5200</v>
      </c>
      <c r="Y48" s="16">
        <f t="shared" si="178"/>
        <v>-5200</v>
      </c>
      <c r="Z48" s="16">
        <f t="shared" si="178"/>
        <v>-5200</v>
      </c>
      <c r="AA48" s="16">
        <f t="shared" si="178"/>
        <v>-5200</v>
      </c>
      <c r="AB48" s="16">
        <f t="shared" si="178"/>
        <v>-5200</v>
      </c>
      <c r="AC48" s="16">
        <f t="shared" si="178"/>
        <v>-5200</v>
      </c>
      <c r="AD48" s="16">
        <f t="shared" si="178"/>
        <v>-5200</v>
      </c>
      <c r="AE48" s="16">
        <f t="shared" si="178"/>
        <v>-5200</v>
      </c>
      <c r="AF48" s="16">
        <f t="shared" si="178"/>
        <v>-5200</v>
      </c>
      <c r="AG48" s="16">
        <f t="shared" si="178"/>
        <v>-5200</v>
      </c>
      <c r="AH48" s="16">
        <f t="shared" si="178"/>
        <v>-5200</v>
      </c>
      <c r="AI48" s="16">
        <f t="shared" si="178"/>
        <v>-5200</v>
      </c>
      <c r="AJ48" s="16">
        <f t="shared" si="178"/>
        <v>-5200</v>
      </c>
      <c r="AK48" s="16">
        <f t="shared" si="178"/>
        <v>-5200</v>
      </c>
      <c r="AL48" s="16">
        <f t="shared" si="178"/>
        <v>-5200</v>
      </c>
      <c r="AM48" s="16">
        <f t="shared" si="178"/>
        <v>-5200</v>
      </c>
      <c r="AN48" s="16">
        <f t="shared" si="178"/>
        <v>-5200</v>
      </c>
      <c r="AO48" s="16">
        <f t="shared" si="178"/>
        <v>-5200</v>
      </c>
      <c r="AP48" s="16">
        <f t="shared" si="178"/>
        <v>-5200</v>
      </c>
      <c r="AQ48" s="16">
        <f t="shared" si="178"/>
        <v>-5200</v>
      </c>
      <c r="AR48" s="16">
        <f t="shared" si="178"/>
        <v>-5200</v>
      </c>
      <c r="AS48" s="16">
        <f t="shared" si="178"/>
        <v>-5200</v>
      </c>
      <c r="AT48" s="16">
        <f t="shared" si="178"/>
        <v>-5200</v>
      </c>
      <c r="AU48" s="16">
        <f t="shared" si="178"/>
        <v>-5200</v>
      </c>
      <c r="AV48" s="16">
        <f t="shared" si="178"/>
        <v>-5200</v>
      </c>
      <c r="AW48" s="16">
        <f t="shared" si="178"/>
        <v>-5200</v>
      </c>
      <c r="AX48" s="16">
        <f t="shared" si="178"/>
        <v>-5200</v>
      </c>
      <c r="AY48" s="16">
        <f t="shared" si="178"/>
        <v>-5200</v>
      </c>
      <c r="AZ48" s="16">
        <f t="shared" si="178"/>
        <v>-5200</v>
      </c>
      <c r="BA48" s="16">
        <f t="shared" si="178"/>
        <v>-5200</v>
      </c>
      <c r="BB48" s="16">
        <f t="shared" si="178"/>
        <v>-5200</v>
      </c>
      <c r="BC48" s="16">
        <f t="shared" si="178"/>
        <v>-5200</v>
      </c>
      <c r="BD48" s="16">
        <f t="shared" si="178"/>
        <v>-5200</v>
      </c>
      <c r="BE48" s="16">
        <f t="shared" si="178"/>
        <v>-5200</v>
      </c>
      <c r="BF48" s="16">
        <f t="shared" si="178"/>
        <v>-5200</v>
      </c>
      <c r="BG48" s="16">
        <f t="shared" si="178"/>
        <v>-5200</v>
      </c>
      <c r="BH48" s="16">
        <f t="shared" si="178"/>
        <v>-5200</v>
      </c>
      <c r="BI48" s="16">
        <f t="shared" si="178"/>
        <v>-5200</v>
      </c>
      <c r="BJ48" s="16">
        <f t="shared" si="178"/>
        <v>-5200</v>
      </c>
      <c r="BK48" s="16">
        <f t="shared" si="178"/>
        <v>-5200</v>
      </c>
      <c r="BL48" s="16">
        <f t="shared" si="178"/>
        <v>-5200</v>
      </c>
      <c r="BM48" s="16">
        <f t="shared" si="178"/>
        <v>-5200</v>
      </c>
      <c r="BN48" s="16">
        <f t="shared" si="178"/>
        <v>-5200</v>
      </c>
      <c r="BO48" s="16">
        <f t="shared" si="178"/>
        <v>-5200</v>
      </c>
      <c r="BP48" s="16">
        <f t="shared" si="178"/>
        <v>-5200</v>
      </c>
      <c r="BQ48" s="16">
        <f t="shared" si="178"/>
        <v>-5200</v>
      </c>
      <c r="BR48" s="16">
        <f t="shared" si="178"/>
        <v>-5200</v>
      </c>
      <c r="BS48" s="16">
        <f t="shared" ref="BS48:DV48" si="179">-$C48*BS103</f>
        <v>-5200</v>
      </c>
      <c r="BT48" s="16">
        <f t="shared" si="179"/>
        <v>-5200</v>
      </c>
      <c r="BU48" s="16">
        <f t="shared" si="179"/>
        <v>-5200</v>
      </c>
      <c r="BV48" s="16">
        <f t="shared" si="179"/>
        <v>-5200</v>
      </c>
      <c r="BW48" s="16">
        <f t="shared" si="179"/>
        <v>-5200</v>
      </c>
      <c r="BX48" s="16">
        <f t="shared" si="179"/>
        <v>-5200</v>
      </c>
      <c r="BY48" s="16">
        <f t="shared" si="179"/>
        <v>-5200</v>
      </c>
      <c r="BZ48" s="16">
        <f t="shared" si="179"/>
        <v>-5200</v>
      </c>
      <c r="CA48" s="16">
        <f t="shared" si="179"/>
        <v>-5200</v>
      </c>
      <c r="CB48" s="16">
        <f t="shared" si="179"/>
        <v>-5200</v>
      </c>
      <c r="CC48" s="16">
        <f t="shared" si="179"/>
        <v>-5200</v>
      </c>
      <c r="CD48" s="16">
        <f t="shared" si="179"/>
        <v>-5200</v>
      </c>
      <c r="CE48" s="16">
        <f t="shared" si="179"/>
        <v>-5200</v>
      </c>
      <c r="CF48" s="16">
        <f t="shared" si="179"/>
        <v>-5200</v>
      </c>
      <c r="CG48" s="16">
        <f t="shared" si="179"/>
        <v>-5200</v>
      </c>
      <c r="CH48" s="16">
        <f t="shared" si="179"/>
        <v>-5200</v>
      </c>
      <c r="CI48" s="16">
        <f t="shared" si="179"/>
        <v>-5200</v>
      </c>
      <c r="CJ48" s="16">
        <f t="shared" si="179"/>
        <v>-5200</v>
      </c>
      <c r="CK48" s="16">
        <f t="shared" si="179"/>
        <v>-5200</v>
      </c>
      <c r="CL48" s="16">
        <f t="shared" si="179"/>
        <v>-5200</v>
      </c>
      <c r="CM48" s="16">
        <f t="shared" si="179"/>
        <v>-5200</v>
      </c>
      <c r="CN48" s="16">
        <f t="shared" si="179"/>
        <v>-5200</v>
      </c>
      <c r="CO48" s="16">
        <f t="shared" si="179"/>
        <v>-5200</v>
      </c>
      <c r="CP48" s="16">
        <f t="shared" si="179"/>
        <v>-5200</v>
      </c>
      <c r="CQ48" s="16">
        <f t="shared" si="179"/>
        <v>-5200</v>
      </c>
      <c r="CR48" s="16">
        <f t="shared" si="179"/>
        <v>-5200</v>
      </c>
      <c r="CS48" s="16">
        <f t="shared" si="179"/>
        <v>-5200</v>
      </c>
      <c r="CT48" s="16">
        <f t="shared" si="179"/>
        <v>-5200</v>
      </c>
      <c r="CU48" s="16">
        <f t="shared" si="179"/>
        <v>-5200</v>
      </c>
      <c r="CV48" s="16">
        <f t="shared" si="179"/>
        <v>-5200</v>
      </c>
      <c r="CW48" s="16">
        <f t="shared" si="179"/>
        <v>-5200</v>
      </c>
      <c r="CX48" s="16">
        <f t="shared" si="179"/>
        <v>-5200</v>
      </c>
      <c r="CY48" s="16">
        <f t="shared" si="179"/>
        <v>-5200</v>
      </c>
      <c r="CZ48" s="16">
        <f t="shared" si="179"/>
        <v>-5200</v>
      </c>
      <c r="DA48" s="16">
        <f t="shared" si="179"/>
        <v>-5200</v>
      </c>
      <c r="DB48" s="16">
        <f t="shared" si="179"/>
        <v>-5200</v>
      </c>
      <c r="DC48" s="16">
        <f t="shared" si="179"/>
        <v>-5200</v>
      </c>
      <c r="DD48" s="16">
        <f t="shared" si="179"/>
        <v>-5200</v>
      </c>
      <c r="DE48" s="16">
        <f t="shared" si="179"/>
        <v>-5200</v>
      </c>
      <c r="DF48" s="16">
        <f t="shared" si="179"/>
        <v>-5200</v>
      </c>
      <c r="DG48" s="16">
        <f t="shared" si="179"/>
        <v>-5200</v>
      </c>
      <c r="DH48" s="16">
        <f t="shared" si="179"/>
        <v>-5200</v>
      </c>
      <c r="DI48" s="16">
        <f t="shared" si="179"/>
        <v>-5200</v>
      </c>
      <c r="DJ48" s="16">
        <f t="shared" si="179"/>
        <v>-5200</v>
      </c>
      <c r="DK48" s="16">
        <f t="shared" si="179"/>
        <v>-5200</v>
      </c>
      <c r="DL48" s="16">
        <f t="shared" si="179"/>
        <v>-5200</v>
      </c>
      <c r="DM48" s="16">
        <f t="shared" si="179"/>
        <v>-5200</v>
      </c>
      <c r="DN48" s="16">
        <f t="shared" si="179"/>
        <v>-5200</v>
      </c>
      <c r="DO48" s="16">
        <f t="shared" si="179"/>
        <v>-5200</v>
      </c>
      <c r="DP48" s="16">
        <f t="shared" si="179"/>
        <v>-5200</v>
      </c>
      <c r="DQ48" s="16">
        <f t="shared" si="179"/>
        <v>-5200</v>
      </c>
      <c r="DR48" s="16">
        <f t="shared" si="179"/>
        <v>-5200</v>
      </c>
      <c r="DS48" s="16">
        <f t="shared" si="179"/>
        <v>-5200</v>
      </c>
      <c r="DT48" s="16">
        <f t="shared" si="179"/>
        <v>-5200</v>
      </c>
      <c r="DU48" s="16">
        <f t="shared" si="179"/>
        <v>-5200</v>
      </c>
      <c r="DV48" s="16">
        <f t="shared" si="179"/>
        <v>-5200</v>
      </c>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H48" s="16">
        <f t="shared" si="163"/>
        <v>0</v>
      </c>
      <c r="FI48" s="16">
        <f t="shared" si="163"/>
        <v>-62400</v>
      </c>
      <c r="FJ48" s="16">
        <f t="shared" si="163"/>
        <v>-62400</v>
      </c>
      <c r="FK48" s="16">
        <f t="shared" si="163"/>
        <v>-62400</v>
      </c>
      <c r="FL48" s="16">
        <f t="shared" si="163"/>
        <v>-62400</v>
      </c>
      <c r="FM48" s="16">
        <f t="shared" si="163"/>
        <v>-62400</v>
      </c>
      <c r="FN48" s="16">
        <f t="shared" si="163"/>
        <v>-62400</v>
      </c>
      <c r="FO48" s="16">
        <f t="shared" si="163"/>
        <v>-62400</v>
      </c>
      <c r="FP48" s="16">
        <f t="shared" si="163"/>
        <v>-62400</v>
      </c>
      <c r="FQ48" s="16">
        <f t="shared" si="163"/>
        <v>-62400</v>
      </c>
      <c r="FR48" s="16">
        <f t="shared" si="163"/>
        <v>-62400</v>
      </c>
      <c r="FS48" s="16">
        <f t="shared" si="163"/>
        <v>0</v>
      </c>
      <c r="FT48" s="16">
        <f t="shared" si="163"/>
        <v>0</v>
      </c>
      <c r="FU48" s="16">
        <f t="shared" si="163"/>
        <v>0</v>
      </c>
      <c r="FV48" s="16">
        <f t="shared" si="163"/>
        <v>0</v>
      </c>
      <c r="FW48" s="16">
        <f t="shared" si="163"/>
        <v>0</v>
      </c>
      <c r="FX48" s="16">
        <f t="shared" si="164"/>
        <v>0</v>
      </c>
      <c r="FY48" s="16">
        <f t="shared" si="164"/>
        <v>0</v>
      </c>
      <c r="FZ48" s="16">
        <f t="shared" si="164"/>
        <v>0</v>
      </c>
      <c r="GA48" s="16">
        <f t="shared" si="164"/>
        <v>0</v>
      </c>
      <c r="GB48" s="16">
        <f t="shared" si="164"/>
        <v>0</v>
      </c>
      <c r="GC48" s="16">
        <f t="shared" si="164"/>
        <v>0</v>
      </c>
      <c r="GD48" s="16">
        <f t="shared" si="164"/>
        <v>0</v>
      </c>
    </row>
    <row r="49" spans="1:186" ht="20.100000000000001" customHeight="1" outlineLevel="1" x14ac:dyDescent="0.25">
      <c r="A49" s="15" t="s">
        <v>122</v>
      </c>
      <c r="C49" s="107">
        <v>1.2</v>
      </c>
      <c r="D49" s="107"/>
      <c r="E49" s="15"/>
      <c r="F49" s="16">
        <f t="shared" si="157"/>
        <v>-2160000</v>
      </c>
      <c r="G49" s="16">
        <f t="shared" ref="G49:BR49" si="180">-$C49*G104</f>
        <v>-18000</v>
      </c>
      <c r="H49" s="16">
        <f t="shared" si="180"/>
        <v>-18000</v>
      </c>
      <c r="I49" s="16">
        <f t="shared" si="180"/>
        <v>-18000</v>
      </c>
      <c r="J49" s="16">
        <f t="shared" si="180"/>
        <v>-18000</v>
      </c>
      <c r="K49" s="16">
        <f t="shared" si="180"/>
        <v>-18000</v>
      </c>
      <c r="L49" s="16">
        <f t="shared" si="180"/>
        <v>-18000</v>
      </c>
      <c r="M49" s="16">
        <f t="shared" si="180"/>
        <v>-18000</v>
      </c>
      <c r="N49" s="16">
        <f t="shared" si="180"/>
        <v>-18000</v>
      </c>
      <c r="O49" s="16">
        <f t="shared" si="180"/>
        <v>-18000</v>
      </c>
      <c r="P49" s="16">
        <f t="shared" si="180"/>
        <v>-18000</v>
      </c>
      <c r="Q49" s="16">
        <f t="shared" si="180"/>
        <v>-18000</v>
      </c>
      <c r="R49" s="16">
        <f t="shared" si="180"/>
        <v>-18000</v>
      </c>
      <c r="S49" s="16">
        <f t="shared" si="180"/>
        <v>-18000</v>
      </c>
      <c r="T49" s="16">
        <f t="shared" si="180"/>
        <v>-18000</v>
      </c>
      <c r="U49" s="16">
        <f t="shared" si="180"/>
        <v>-18000</v>
      </c>
      <c r="V49" s="16">
        <f t="shared" si="180"/>
        <v>-18000</v>
      </c>
      <c r="W49" s="16">
        <f t="shared" si="180"/>
        <v>-18000</v>
      </c>
      <c r="X49" s="16">
        <f t="shared" si="180"/>
        <v>-18000</v>
      </c>
      <c r="Y49" s="16">
        <f t="shared" si="180"/>
        <v>-18000</v>
      </c>
      <c r="Z49" s="16">
        <f t="shared" si="180"/>
        <v>-18000</v>
      </c>
      <c r="AA49" s="16">
        <f t="shared" si="180"/>
        <v>-18000</v>
      </c>
      <c r="AB49" s="16">
        <f t="shared" si="180"/>
        <v>-18000</v>
      </c>
      <c r="AC49" s="16">
        <f t="shared" si="180"/>
        <v>-18000</v>
      </c>
      <c r="AD49" s="16">
        <f t="shared" si="180"/>
        <v>-18000</v>
      </c>
      <c r="AE49" s="16">
        <f t="shared" si="180"/>
        <v>-18000</v>
      </c>
      <c r="AF49" s="16">
        <f t="shared" si="180"/>
        <v>-18000</v>
      </c>
      <c r="AG49" s="16">
        <f t="shared" si="180"/>
        <v>-18000</v>
      </c>
      <c r="AH49" s="16">
        <f t="shared" si="180"/>
        <v>-18000</v>
      </c>
      <c r="AI49" s="16">
        <f t="shared" si="180"/>
        <v>-18000</v>
      </c>
      <c r="AJ49" s="16">
        <f t="shared" si="180"/>
        <v>-18000</v>
      </c>
      <c r="AK49" s="16">
        <f t="shared" si="180"/>
        <v>-18000</v>
      </c>
      <c r="AL49" s="16">
        <f t="shared" si="180"/>
        <v>-18000</v>
      </c>
      <c r="AM49" s="16">
        <f t="shared" si="180"/>
        <v>-18000</v>
      </c>
      <c r="AN49" s="16">
        <f t="shared" si="180"/>
        <v>-18000</v>
      </c>
      <c r="AO49" s="16">
        <f t="shared" si="180"/>
        <v>-18000</v>
      </c>
      <c r="AP49" s="16">
        <f t="shared" si="180"/>
        <v>-18000</v>
      </c>
      <c r="AQ49" s="16">
        <f t="shared" si="180"/>
        <v>-18000</v>
      </c>
      <c r="AR49" s="16">
        <f t="shared" si="180"/>
        <v>-18000</v>
      </c>
      <c r="AS49" s="16">
        <f t="shared" si="180"/>
        <v>-18000</v>
      </c>
      <c r="AT49" s="16">
        <f t="shared" si="180"/>
        <v>-18000</v>
      </c>
      <c r="AU49" s="16">
        <f t="shared" si="180"/>
        <v>-18000</v>
      </c>
      <c r="AV49" s="16">
        <f t="shared" si="180"/>
        <v>-18000</v>
      </c>
      <c r="AW49" s="16">
        <f t="shared" si="180"/>
        <v>-18000</v>
      </c>
      <c r="AX49" s="16">
        <f t="shared" si="180"/>
        <v>-18000</v>
      </c>
      <c r="AY49" s="16">
        <f t="shared" si="180"/>
        <v>-18000</v>
      </c>
      <c r="AZ49" s="16">
        <f t="shared" si="180"/>
        <v>-18000</v>
      </c>
      <c r="BA49" s="16">
        <f t="shared" si="180"/>
        <v>-18000</v>
      </c>
      <c r="BB49" s="16">
        <f t="shared" si="180"/>
        <v>-18000</v>
      </c>
      <c r="BC49" s="16">
        <f t="shared" si="180"/>
        <v>-18000</v>
      </c>
      <c r="BD49" s="16">
        <f t="shared" si="180"/>
        <v>-18000</v>
      </c>
      <c r="BE49" s="16">
        <f t="shared" si="180"/>
        <v>-18000</v>
      </c>
      <c r="BF49" s="16">
        <f t="shared" si="180"/>
        <v>-18000</v>
      </c>
      <c r="BG49" s="16">
        <f t="shared" si="180"/>
        <v>-18000</v>
      </c>
      <c r="BH49" s="16">
        <f t="shared" si="180"/>
        <v>-18000</v>
      </c>
      <c r="BI49" s="16">
        <f t="shared" si="180"/>
        <v>-18000</v>
      </c>
      <c r="BJ49" s="16">
        <f t="shared" si="180"/>
        <v>-18000</v>
      </c>
      <c r="BK49" s="16">
        <f t="shared" si="180"/>
        <v>-18000</v>
      </c>
      <c r="BL49" s="16">
        <f t="shared" si="180"/>
        <v>-18000</v>
      </c>
      <c r="BM49" s="16">
        <f t="shared" si="180"/>
        <v>-18000</v>
      </c>
      <c r="BN49" s="16">
        <f t="shared" si="180"/>
        <v>-18000</v>
      </c>
      <c r="BO49" s="16">
        <f t="shared" si="180"/>
        <v>-18000</v>
      </c>
      <c r="BP49" s="16">
        <f t="shared" si="180"/>
        <v>-18000</v>
      </c>
      <c r="BQ49" s="16">
        <f t="shared" si="180"/>
        <v>-18000</v>
      </c>
      <c r="BR49" s="16">
        <f t="shared" si="180"/>
        <v>-18000</v>
      </c>
      <c r="BS49" s="16">
        <f t="shared" ref="BS49:DV49" si="181">-$C49*BS104</f>
        <v>-18000</v>
      </c>
      <c r="BT49" s="16">
        <f t="shared" si="181"/>
        <v>-18000</v>
      </c>
      <c r="BU49" s="16">
        <f t="shared" si="181"/>
        <v>-18000</v>
      </c>
      <c r="BV49" s="16">
        <f t="shared" si="181"/>
        <v>-18000</v>
      </c>
      <c r="BW49" s="16">
        <f t="shared" si="181"/>
        <v>-18000</v>
      </c>
      <c r="BX49" s="16">
        <f t="shared" si="181"/>
        <v>-18000</v>
      </c>
      <c r="BY49" s="16">
        <f t="shared" si="181"/>
        <v>-18000</v>
      </c>
      <c r="BZ49" s="16">
        <f t="shared" si="181"/>
        <v>-18000</v>
      </c>
      <c r="CA49" s="16">
        <f t="shared" si="181"/>
        <v>-18000</v>
      </c>
      <c r="CB49" s="16">
        <f t="shared" si="181"/>
        <v>-18000</v>
      </c>
      <c r="CC49" s="16">
        <f t="shared" si="181"/>
        <v>-18000</v>
      </c>
      <c r="CD49" s="16">
        <f t="shared" si="181"/>
        <v>-18000</v>
      </c>
      <c r="CE49" s="16">
        <f t="shared" si="181"/>
        <v>-18000</v>
      </c>
      <c r="CF49" s="16">
        <f t="shared" si="181"/>
        <v>-18000</v>
      </c>
      <c r="CG49" s="16">
        <f t="shared" si="181"/>
        <v>-18000</v>
      </c>
      <c r="CH49" s="16">
        <f t="shared" si="181"/>
        <v>-18000</v>
      </c>
      <c r="CI49" s="16">
        <f t="shared" si="181"/>
        <v>-18000</v>
      </c>
      <c r="CJ49" s="16">
        <f t="shared" si="181"/>
        <v>-18000</v>
      </c>
      <c r="CK49" s="16">
        <f t="shared" si="181"/>
        <v>-18000</v>
      </c>
      <c r="CL49" s="16">
        <f t="shared" si="181"/>
        <v>-18000</v>
      </c>
      <c r="CM49" s="16">
        <f t="shared" si="181"/>
        <v>-18000</v>
      </c>
      <c r="CN49" s="16">
        <f t="shared" si="181"/>
        <v>-18000</v>
      </c>
      <c r="CO49" s="16">
        <f t="shared" si="181"/>
        <v>-18000</v>
      </c>
      <c r="CP49" s="16">
        <f t="shared" si="181"/>
        <v>-18000</v>
      </c>
      <c r="CQ49" s="16">
        <f t="shared" si="181"/>
        <v>-18000</v>
      </c>
      <c r="CR49" s="16">
        <f t="shared" si="181"/>
        <v>-18000</v>
      </c>
      <c r="CS49" s="16">
        <f t="shared" si="181"/>
        <v>-18000</v>
      </c>
      <c r="CT49" s="16">
        <f t="shared" si="181"/>
        <v>-18000</v>
      </c>
      <c r="CU49" s="16">
        <f t="shared" si="181"/>
        <v>-18000</v>
      </c>
      <c r="CV49" s="16">
        <f t="shared" si="181"/>
        <v>-18000</v>
      </c>
      <c r="CW49" s="16">
        <f t="shared" si="181"/>
        <v>-18000</v>
      </c>
      <c r="CX49" s="16">
        <f t="shared" si="181"/>
        <v>-18000</v>
      </c>
      <c r="CY49" s="16">
        <f t="shared" si="181"/>
        <v>-18000</v>
      </c>
      <c r="CZ49" s="16">
        <f t="shared" si="181"/>
        <v>-18000</v>
      </c>
      <c r="DA49" s="16">
        <f t="shared" si="181"/>
        <v>-18000</v>
      </c>
      <c r="DB49" s="16">
        <f t="shared" si="181"/>
        <v>-18000</v>
      </c>
      <c r="DC49" s="16">
        <f t="shared" si="181"/>
        <v>-18000</v>
      </c>
      <c r="DD49" s="16">
        <f t="shared" si="181"/>
        <v>-18000</v>
      </c>
      <c r="DE49" s="16">
        <f t="shared" si="181"/>
        <v>-18000</v>
      </c>
      <c r="DF49" s="16">
        <f t="shared" si="181"/>
        <v>-18000</v>
      </c>
      <c r="DG49" s="16">
        <f t="shared" si="181"/>
        <v>-18000</v>
      </c>
      <c r="DH49" s="16">
        <f t="shared" si="181"/>
        <v>-18000</v>
      </c>
      <c r="DI49" s="16">
        <f t="shared" si="181"/>
        <v>-18000</v>
      </c>
      <c r="DJ49" s="16">
        <f t="shared" si="181"/>
        <v>-18000</v>
      </c>
      <c r="DK49" s="16">
        <f t="shared" si="181"/>
        <v>-18000</v>
      </c>
      <c r="DL49" s="16">
        <f t="shared" si="181"/>
        <v>-18000</v>
      </c>
      <c r="DM49" s="16">
        <f t="shared" si="181"/>
        <v>-18000</v>
      </c>
      <c r="DN49" s="16">
        <f t="shared" si="181"/>
        <v>-18000</v>
      </c>
      <c r="DO49" s="16">
        <f t="shared" si="181"/>
        <v>-18000</v>
      </c>
      <c r="DP49" s="16">
        <f t="shared" si="181"/>
        <v>-18000</v>
      </c>
      <c r="DQ49" s="16">
        <f t="shared" si="181"/>
        <v>-18000</v>
      </c>
      <c r="DR49" s="16">
        <f t="shared" si="181"/>
        <v>-18000</v>
      </c>
      <c r="DS49" s="16">
        <f t="shared" si="181"/>
        <v>-18000</v>
      </c>
      <c r="DT49" s="16">
        <f t="shared" si="181"/>
        <v>-18000</v>
      </c>
      <c r="DU49" s="16">
        <f t="shared" si="181"/>
        <v>-18000</v>
      </c>
      <c r="DV49" s="16">
        <f t="shared" si="181"/>
        <v>-18000</v>
      </c>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H49" s="16">
        <f t="shared" si="163"/>
        <v>0</v>
      </c>
      <c r="FI49" s="16">
        <f t="shared" si="163"/>
        <v>-216000</v>
      </c>
      <c r="FJ49" s="16">
        <f t="shared" si="163"/>
        <v>-216000</v>
      </c>
      <c r="FK49" s="16">
        <f t="shared" si="163"/>
        <v>-216000</v>
      </c>
      <c r="FL49" s="16">
        <f t="shared" si="163"/>
        <v>-216000</v>
      </c>
      <c r="FM49" s="16">
        <f t="shared" si="163"/>
        <v>-216000</v>
      </c>
      <c r="FN49" s="16">
        <f t="shared" si="163"/>
        <v>-216000</v>
      </c>
      <c r="FO49" s="16">
        <f t="shared" si="163"/>
        <v>-216000</v>
      </c>
      <c r="FP49" s="16">
        <f t="shared" si="163"/>
        <v>-216000</v>
      </c>
      <c r="FQ49" s="16">
        <f t="shared" si="163"/>
        <v>-216000</v>
      </c>
      <c r="FR49" s="16">
        <f t="shared" si="163"/>
        <v>-216000</v>
      </c>
      <c r="FS49" s="16">
        <f t="shared" si="163"/>
        <v>0</v>
      </c>
      <c r="FT49" s="16">
        <f t="shared" si="163"/>
        <v>0</v>
      </c>
      <c r="FU49" s="16">
        <f t="shared" si="163"/>
        <v>0</v>
      </c>
      <c r="FV49" s="16">
        <f t="shared" si="163"/>
        <v>0</v>
      </c>
      <c r="FW49" s="16">
        <f t="shared" si="163"/>
        <v>0</v>
      </c>
      <c r="FX49" s="16">
        <f t="shared" si="164"/>
        <v>0</v>
      </c>
      <c r="FY49" s="16">
        <f t="shared" si="164"/>
        <v>0</v>
      </c>
      <c r="FZ49" s="16">
        <f t="shared" si="164"/>
        <v>0</v>
      </c>
      <c r="GA49" s="16">
        <f t="shared" si="164"/>
        <v>0</v>
      </c>
      <c r="GB49" s="16">
        <f t="shared" si="164"/>
        <v>0</v>
      </c>
      <c r="GC49" s="16">
        <f t="shared" si="164"/>
        <v>0</v>
      </c>
      <c r="GD49" s="16">
        <f t="shared" si="164"/>
        <v>0</v>
      </c>
    </row>
    <row r="50" spans="1:186" ht="20.100000000000001" customHeight="1" outlineLevel="1" x14ac:dyDescent="0.25">
      <c r="A50" s="15"/>
      <c r="C50" s="107"/>
      <c r="D50" s="107"/>
      <c r="E50" s="15"/>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row>
    <row r="51" spans="1:186" ht="20.100000000000001" customHeight="1" x14ac:dyDescent="0.25">
      <c r="A51" s="13" t="s">
        <v>73</v>
      </c>
      <c r="B51" s="105"/>
      <c r="C51" s="106" t="s">
        <v>131</v>
      </c>
      <c r="D51" s="106"/>
      <c r="E51" s="13"/>
      <c r="F51" s="14">
        <f t="shared" si="157"/>
        <v>-11700000</v>
      </c>
      <c r="G51" s="14">
        <f t="shared" ref="G51:AL51" si="182">SUM(G52:G53)</f>
        <v>-97500</v>
      </c>
      <c r="H51" s="14">
        <f t="shared" si="182"/>
        <v>-97500</v>
      </c>
      <c r="I51" s="14">
        <f t="shared" si="182"/>
        <v>-97500</v>
      </c>
      <c r="J51" s="14">
        <f t="shared" si="182"/>
        <v>-97500</v>
      </c>
      <c r="K51" s="14">
        <f t="shared" si="182"/>
        <v>-97500</v>
      </c>
      <c r="L51" s="14">
        <f t="shared" si="182"/>
        <v>-97500</v>
      </c>
      <c r="M51" s="14">
        <f t="shared" si="182"/>
        <v>-97500</v>
      </c>
      <c r="N51" s="14">
        <f t="shared" si="182"/>
        <v>-97500</v>
      </c>
      <c r="O51" s="14">
        <f t="shared" si="182"/>
        <v>-97500</v>
      </c>
      <c r="P51" s="14">
        <f t="shared" si="182"/>
        <v>-97500</v>
      </c>
      <c r="Q51" s="14">
        <f t="shared" si="182"/>
        <v>-97500</v>
      </c>
      <c r="R51" s="14">
        <f t="shared" si="182"/>
        <v>-97500</v>
      </c>
      <c r="S51" s="14">
        <f t="shared" si="182"/>
        <v>-97500</v>
      </c>
      <c r="T51" s="14">
        <f t="shared" si="182"/>
        <v>-97500</v>
      </c>
      <c r="U51" s="14">
        <f t="shared" si="182"/>
        <v>-97500</v>
      </c>
      <c r="V51" s="14">
        <f t="shared" si="182"/>
        <v>-97500</v>
      </c>
      <c r="W51" s="14">
        <f t="shared" si="182"/>
        <v>-97500</v>
      </c>
      <c r="X51" s="14">
        <f t="shared" si="182"/>
        <v>-97500</v>
      </c>
      <c r="Y51" s="14">
        <f t="shared" si="182"/>
        <v>-97500</v>
      </c>
      <c r="Z51" s="14">
        <f t="shared" si="182"/>
        <v>-97500</v>
      </c>
      <c r="AA51" s="14">
        <f t="shared" si="182"/>
        <v>-97500</v>
      </c>
      <c r="AB51" s="14">
        <f t="shared" si="182"/>
        <v>-97500</v>
      </c>
      <c r="AC51" s="14">
        <f t="shared" si="182"/>
        <v>-97500</v>
      </c>
      <c r="AD51" s="14">
        <f t="shared" si="182"/>
        <v>-97500</v>
      </c>
      <c r="AE51" s="14">
        <f t="shared" si="182"/>
        <v>-97500</v>
      </c>
      <c r="AF51" s="14">
        <f t="shared" si="182"/>
        <v>-97500</v>
      </c>
      <c r="AG51" s="14">
        <f t="shared" si="182"/>
        <v>-97500</v>
      </c>
      <c r="AH51" s="14">
        <f t="shared" si="182"/>
        <v>-97500</v>
      </c>
      <c r="AI51" s="14">
        <f t="shared" si="182"/>
        <v>-97500</v>
      </c>
      <c r="AJ51" s="14">
        <f t="shared" si="182"/>
        <v>-97500</v>
      </c>
      <c r="AK51" s="14">
        <f t="shared" si="182"/>
        <v>-97500</v>
      </c>
      <c r="AL51" s="14">
        <f t="shared" si="182"/>
        <v>-97500</v>
      </c>
      <c r="AM51" s="14">
        <f t="shared" ref="AM51:BN51" si="183">SUM(AM52:AM53)</f>
        <v>-97500</v>
      </c>
      <c r="AN51" s="14">
        <f t="shared" si="183"/>
        <v>-97500</v>
      </c>
      <c r="AO51" s="14">
        <f t="shared" si="183"/>
        <v>-97500</v>
      </c>
      <c r="AP51" s="14">
        <f t="shared" si="183"/>
        <v>-97500</v>
      </c>
      <c r="AQ51" s="14">
        <f t="shared" si="183"/>
        <v>-97500</v>
      </c>
      <c r="AR51" s="14">
        <f t="shared" si="183"/>
        <v>-97500</v>
      </c>
      <c r="AS51" s="14">
        <f t="shared" si="183"/>
        <v>-97500</v>
      </c>
      <c r="AT51" s="14">
        <f t="shared" si="183"/>
        <v>-97500</v>
      </c>
      <c r="AU51" s="14">
        <f t="shared" si="183"/>
        <v>-97500</v>
      </c>
      <c r="AV51" s="14">
        <f t="shared" si="183"/>
        <v>-97500</v>
      </c>
      <c r="AW51" s="14">
        <f t="shared" si="183"/>
        <v>-97500</v>
      </c>
      <c r="AX51" s="14">
        <f t="shared" si="183"/>
        <v>-97500</v>
      </c>
      <c r="AY51" s="14">
        <f t="shared" si="183"/>
        <v>-97500</v>
      </c>
      <c r="AZ51" s="14">
        <f t="shared" si="183"/>
        <v>-97500</v>
      </c>
      <c r="BA51" s="14">
        <f t="shared" si="183"/>
        <v>-97500</v>
      </c>
      <c r="BB51" s="14">
        <f t="shared" si="183"/>
        <v>-97500</v>
      </c>
      <c r="BC51" s="14">
        <f t="shared" si="183"/>
        <v>-97500</v>
      </c>
      <c r="BD51" s="14">
        <f t="shared" si="183"/>
        <v>-97500</v>
      </c>
      <c r="BE51" s="14">
        <f t="shared" si="183"/>
        <v>-97500</v>
      </c>
      <c r="BF51" s="14">
        <f t="shared" si="183"/>
        <v>-97500</v>
      </c>
      <c r="BG51" s="14">
        <f t="shared" si="183"/>
        <v>-97500</v>
      </c>
      <c r="BH51" s="14">
        <f t="shared" si="183"/>
        <v>-97500</v>
      </c>
      <c r="BI51" s="14">
        <f t="shared" si="183"/>
        <v>-97500</v>
      </c>
      <c r="BJ51" s="14">
        <f t="shared" si="183"/>
        <v>-97500</v>
      </c>
      <c r="BK51" s="14">
        <f t="shared" si="183"/>
        <v>-97500</v>
      </c>
      <c r="BL51" s="14">
        <f t="shared" si="183"/>
        <v>-97500</v>
      </c>
      <c r="BM51" s="14">
        <f t="shared" si="183"/>
        <v>-97500</v>
      </c>
      <c r="BN51" s="14">
        <f t="shared" si="183"/>
        <v>-97500</v>
      </c>
      <c r="BO51" s="14">
        <f t="shared" ref="BO51:DV51" si="184">SUM(BO52:BO53)</f>
        <v>-97500</v>
      </c>
      <c r="BP51" s="14">
        <f t="shared" si="184"/>
        <v>-97500</v>
      </c>
      <c r="BQ51" s="14">
        <f t="shared" si="184"/>
        <v>-97500</v>
      </c>
      <c r="BR51" s="14">
        <f t="shared" si="184"/>
        <v>-97500</v>
      </c>
      <c r="BS51" s="14">
        <f t="shared" si="184"/>
        <v>-97500</v>
      </c>
      <c r="BT51" s="14">
        <f t="shared" si="184"/>
        <v>-97500</v>
      </c>
      <c r="BU51" s="14">
        <f t="shared" si="184"/>
        <v>-97500</v>
      </c>
      <c r="BV51" s="14">
        <f t="shared" si="184"/>
        <v>-97500</v>
      </c>
      <c r="BW51" s="14">
        <f t="shared" si="184"/>
        <v>-97500</v>
      </c>
      <c r="BX51" s="14">
        <f t="shared" si="184"/>
        <v>-97500</v>
      </c>
      <c r="BY51" s="14">
        <f t="shared" si="184"/>
        <v>-97500</v>
      </c>
      <c r="BZ51" s="14">
        <f t="shared" si="184"/>
        <v>-97500</v>
      </c>
      <c r="CA51" s="14">
        <f t="shared" si="184"/>
        <v>-97500</v>
      </c>
      <c r="CB51" s="14">
        <f t="shared" si="184"/>
        <v>-97500</v>
      </c>
      <c r="CC51" s="14">
        <f t="shared" si="184"/>
        <v>-97500</v>
      </c>
      <c r="CD51" s="14">
        <f t="shared" si="184"/>
        <v>-97500</v>
      </c>
      <c r="CE51" s="14">
        <f t="shared" si="184"/>
        <v>-97500</v>
      </c>
      <c r="CF51" s="14">
        <f t="shared" si="184"/>
        <v>-97500</v>
      </c>
      <c r="CG51" s="14">
        <f t="shared" si="184"/>
        <v>-97500</v>
      </c>
      <c r="CH51" s="14">
        <f t="shared" si="184"/>
        <v>-97500</v>
      </c>
      <c r="CI51" s="14">
        <f t="shared" si="184"/>
        <v>-97500</v>
      </c>
      <c r="CJ51" s="14">
        <f t="shared" si="184"/>
        <v>-97500</v>
      </c>
      <c r="CK51" s="14">
        <f t="shared" si="184"/>
        <v>-97500</v>
      </c>
      <c r="CL51" s="14">
        <f t="shared" si="184"/>
        <v>-97500</v>
      </c>
      <c r="CM51" s="14">
        <f t="shared" si="184"/>
        <v>-97500</v>
      </c>
      <c r="CN51" s="14">
        <f t="shared" si="184"/>
        <v>-97500</v>
      </c>
      <c r="CO51" s="14">
        <f t="shared" si="184"/>
        <v>-97500</v>
      </c>
      <c r="CP51" s="14">
        <f t="shared" si="184"/>
        <v>-97500</v>
      </c>
      <c r="CQ51" s="14">
        <f t="shared" si="184"/>
        <v>-97500</v>
      </c>
      <c r="CR51" s="14">
        <f t="shared" si="184"/>
        <v>-97500</v>
      </c>
      <c r="CS51" s="14">
        <f t="shared" si="184"/>
        <v>-97500</v>
      </c>
      <c r="CT51" s="14">
        <f t="shared" si="184"/>
        <v>-97500</v>
      </c>
      <c r="CU51" s="14">
        <f t="shared" si="184"/>
        <v>-97500</v>
      </c>
      <c r="CV51" s="14">
        <f t="shared" si="184"/>
        <v>-97500</v>
      </c>
      <c r="CW51" s="14">
        <f t="shared" si="184"/>
        <v>-97500</v>
      </c>
      <c r="CX51" s="14">
        <f t="shared" si="184"/>
        <v>-97500</v>
      </c>
      <c r="CY51" s="14">
        <f t="shared" si="184"/>
        <v>-97500</v>
      </c>
      <c r="CZ51" s="14">
        <f t="shared" si="184"/>
        <v>-97500</v>
      </c>
      <c r="DA51" s="14">
        <f t="shared" si="184"/>
        <v>-97500</v>
      </c>
      <c r="DB51" s="14">
        <f t="shared" si="184"/>
        <v>-97500</v>
      </c>
      <c r="DC51" s="14">
        <f t="shared" si="184"/>
        <v>-97500</v>
      </c>
      <c r="DD51" s="14">
        <f t="shared" si="184"/>
        <v>-97500</v>
      </c>
      <c r="DE51" s="14">
        <f t="shared" si="184"/>
        <v>-97500</v>
      </c>
      <c r="DF51" s="14">
        <f t="shared" si="184"/>
        <v>-97500</v>
      </c>
      <c r="DG51" s="14">
        <f t="shared" si="184"/>
        <v>-97500</v>
      </c>
      <c r="DH51" s="14">
        <f t="shared" si="184"/>
        <v>-97500</v>
      </c>
      <c r="DI51" s="14">
        <f t="shared" si="184"/>
        <v>-97500</v>
      </c>
      <c r="DJ51" s="14">
        <f t="shared" si="184"/>
        <v>-97500</v>
      </c>
      <c r="DK51" s="14">
        <f t="shared" si="184"/>
        <v>-97500</v>
      </c>
      <c r="DL51" s="14">
        <f t="shared" si="184"/>
        <v>-97500</v>
      </c>
      <c r="DM51" s="14">
        <f t="shared" si="184"/>
        <v>-97500</v>
      </c>
      <c r="DN51" s="14">
        <f t="shared" si="184"/>
        <v>-97500</v>
      </c>
      <c r="DO51" s="14">
        <f t="shared" si="184"/>
        <v>-97500</v>
      </c>
      <c r="DP51" s="14">
        <f t="shared" si="184"/>
        <v>-97500</v>
      </c>
      <c r="DQ51" s="14">
        <f t="shared" si="184"/>
        <v>-97500</v>
      </c>
      <c r="DR51" s="14">
        <f t="shared" si="184"/>
        <v>-97500</v>
      </c>
      <c r="DS51" s="14">
        <f t="shared" si="184"/>
        <v>-97500</v>
      </c>
      <c r="DT51" s="14">
        <f t="shared" si="184"/>
        <v>-97500</v>
      </c>
      <c r="DU51" s="14">
        <f t="shared" si="184"/>
        <v>-97500</v>
      </c>
      <c r="DV51" s="14">
        <f t="shared" si="184"/>
        <v>-97500</v>
      </c>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H51" s="14">
        <f t="shared" ref="FH51:GD51" si="185">SUM(FH52:FH53)</f>
        <v>0</v>
      </c>
      <c r="FI51" s="14">
        <f t="shared" si="185"/>
        <v>-1170000</v>
      </c>
      <c r="FJ51" s="14">
        <f t="shared" si="185"/>
        <v>-1170000</v>
      </c>
      <c r="FK51" s="14">
        <f t="shared" si="185"/>
        <v>-1170000</v>
      </c>
      <c r="FL51" s="14">
        <f t="shared" si="185"/>
        <v>-1170000</v>
      </c>
      <c r="FM51" s="14">
        <f t="shared" si="185"/>
        <v>-1170000</v>
      </c>
      <c r="FN51" s="14">
        <f t="shared" si="185"/>
        <v>-1170000</v>
      </c>
      <c r="FO51" s="14">
        <f t="shared" si="185"/>
        <v>-1170000</v>
      </c>
      <c r="FP51" s="14">
        <f t="shared" si="185"/>
        <v>-1170000</v>
      </c>
      <c r="FQ51" s="14">
        <f t="shared" si="185"/>
        <v>-1170000</v>
      </c>
      <c r="FR51" s="14">
        <f t="shared" si="185"/>
        <v>-1170000</v>
      </c>
      <c r="FS51" s="14">
        <f t="shared" si="185"/>
        <v>0</v>
      </c>
      <c r="FT51" s="14">
        <f t="shared" si="185"/>
        <v>0</v>
      </c>
      <c r="FU51" s="14">
        <f t="shared" si="185"/>
        <v>0</v>
      </c>
      <c r="FV51" s="14">
        <f t="shared" si="185"/>
        <v>0</v>
      </c>
      <c r="FW51" s="14">
        <f t="shared" si="185"/>
        <v>0</v>
      </c>
      <c r="FX51" s="14">
        <f t="shared" si="185"/>
        <v>0</v>
      </c>
      <c r="FY51" s="14">
        <f t="shared" si="185"/>
        <v>0</v>
      </c>
      <c r="FZ51" s="14">
        <f t="shared" si="185"/>
        <v>0</v>
      </c>
      <c r="GA51" s="14">
        <f t="shared" si="185"/>
        <v>0</v>
      </c>
      <c r="GB51" s="14">
        <f t="shared" si="185"/>
        <v>0</v>
      </c>
      <c r="GC51" s="14">
        <f t="shared" si="185"/>
        <v>0</v>
      </c>
      <c r="GD51" s="14">
        <f t="shared" si="185"/>
        <v>0</v>
      </c>
    </row>
    <row r="52" spans="1:186" ht="20.100000000000001" customHeight="1" outlineLevel="1" x14ac:dyDescent="0.25">
      <c r="A52" s="15" t="s">
        <v>15</v>
      </c>
      <c r="C52" s="107">
        <f>150*450</f>
        <v>67500</v>
      </c>
      <c r="D52" s="107"/>
      <c r="E52" s="15"/>
      <c r="F52" s="16">
        <f t="shared" ref="F52:F53" si="186">SUM(G52:DV52)</f>
        <v>-8100000</v>
      </c>
      <c r="G52" s="16">
        <f>-$C52*G107</f>
        <v>-67500</v>
      </c>
      <c r="H52" s="16">
        <f t="shared" ref="H52:BS52" si="187">-$C52*H107</f>
        <v>-67500</v>
      </c>
      <c r="I52" s="16">
        <f t="shared" si="187"/>
        <v>-67500</v>
      </c>
      <c r="J52" s="16">
        <f t="shared" si="187"/>
        <v>-67500</v>
      </c>
      <c r="K52" s="16">
        <f t="shared" si="187"/>
        <v>-67500</v>
      </c>
      <c r="L52" s="16">
        <f t="shared" si="187"/>
        <v>-67500</v>
      </c>
      <c r="M52" s="16">
        <f t="shared" si="187"/>
        <v>-67500</v>
      </c>
      <c r="N52" s="16">
        <f t="shared" si="187"/>
        <v>-67500</v>
      </c>
      <c r="O52" s="16">
        <f t="shared" si="187"/>
        <v>-67500</v>
      </c>
      <c r="P52" s="16">
        <f t="shared" si="187"/>
        <v>-67500</v>
      </c>
      <c r="Q52" s="16">
        <f t="shared" si="187"/>
        <v>-67500</v>
      </c>
      <c r="R52" s="16">
        <f t="shared" si="187"/>
        <v>-67500</v>
      </c>
      <c r="S52" s="16">
        <f t="shared" si="187"/>
        <v>-67500</v>
      </c>
      <c r="T52" s="16">
        <f t="shared" si="187"/>
        <v>-67500</v>
      </c>
      <c r="U52" s="16">
        <f t="shared" si="187"/>
        <v>-67500</v>
      </c>
      <c r="V52" s="16">
        <f t="shared" si="187"/>
        <v>-67500</v>
      </c>
      <c r="W52" s="16">
        <f t="shared" si="187"/>
        <v>-67500</v>
      </c>
      <c r="X52" s="16">
        <f t="shared" si="187"/>
        <v>-67500</v>
      </c>
      <c r="Y52" s="16">
        <f t="shared" si="187"/>
        <v>-67500</v>
      </c>
      <c r="Z52" s="16">
        <f t="shared" si="187"/>
        <v>-67500</v>
      </c>
      <c r="AA52" s="16">
        <f t="shared" si="187"/>
        <v>-67500</v>
      </c>
      <c r="AB52" s="16">
        <f t="shared" si="187"/>
        <v>-67500</v>
      </c>
      <c r="AC52" s="16">
        <f t="shared" si="187"/>
        <v>-67500</v>
      </c>
      <c r="AD52" s="16">
        <f t="shared" si="187"/>
        <v>-67500</v>
      </c>
      <c r="AE52" s="16">
        <f t="shared" si="187"/>
        <v>-67500</v>
      </c>
      <c r="AF52" s="16">
        <f t="shared" si="187"/>
        <v>-67500</v>
      </c>
      <c r="AG52" s="16">
        <f t="shared" si="187"/>
        <v>-67500</v>
      </c>
      <c r="AH52" s="16">
        <f t="shared" si="187"/>
        <v>-67500</v>
      </c>
      <c r="AI52" s="16">
        <f t="shared" si="187"/>
        <v>-67500</v>
      </c>
      <c r="AJ52" s="16">
        <f t="shared" si="187"/>
        <v>-67500</v>
      </c>
      <c r="AK52" s="16">
        <f t="shared" si="187"/>
        <v>-67500</v>
      </c>
      <c r="AL52" s="16">
        <f t="shared" si="187"/>
        <v>-67500</v>
      </c>
      <c r="AM52" s="16">
        <f t="shared" si="187"/>
        <v>-67500</v>
      </c>
      <c r="AN52" s="16">
        <f t="shared" si="187"/>
        <v>-67500</v>
      </c>
      <c r="AO52" s="16">
        <f t="shared" si="187"/>
        <v>-67500</v>
      </c>
      <c r="AP52" s="16">
        <f t="shared" si="187"/>
        <v>-67500</v>
      </c>
      <c r="AQ52" s="16">
        <f t="shared" si="187"/>
        <v>-67500</v>
      </c>
      <c r="AR52" s="16">
        <f t="shared" si="187"/>
        <v>-67500</v>
      </c>
      <c r="AS52" s="16">
        <f t="shared" si="187"/>
        <v>-67500</v>
      </c>
      <c r="AT52" s="16">
        <f t="shared" si="187"/>
        <v>-67500</v>
      </c>
      <c r="AU52" s="16">
        <f t="shared" si="187"/>
        <v>-67500</v>
      </c>
      <c r="AV52" s="16">
        <f t="shared" si="187"/>
        <v>-67500</v>
      </c>
      <c r="AW52" s="16">
        <f t="shared" si="187"/>
        <v>-67500</v>
      </c>
      <c r="AX52" s="16">
        <f t="shared" si="187"/>
        <v>-67500</v>
      </c>
      <c r="AY52" s="16">
        <f t="shared" si="187"/>
        <v>-67500</v>
      </c>
      <c r="AZ52" s="16">
        <f t="shared" si="187"/>
        <v>-67500</v>
      </c>
      <c r="BA52" s="16">
        <f t="shared" si="187"/>
        <v>-67500</v>
      </c>
      <c r="BB52" s="16">
        <f t="shared" si="187"/>
        <v>-67500</v>
      </c>
      <c r="BC52" s="16">
        <f t="shared" si="187"/>
        <v>-67500</v>
      </c>
      <c r="BD52" s="16">
        <f t="shared" si="187"/>
        <v>-67500</v>
      </c>
      <c r="BE52" s="16">
        <f t="shared" si="187"/>
        <v>-67500</v>
      </c>
      <c r="BF52" s="16">
        <f t="shared" si="187"/>
        <v>-67500</v>
      </c>
      <c r="BG52" s="16">
        <f t="shared" si="187"/>
        <v>-67500</v>
      </c>
      <c r="BH52" s="16">
        <f t="shared" si="187"/>
        <v>-67500</v>
      </c>
      <c r="BI52" s="16">
        <f t="shared" si="187"/>
        <v>-67500</v>
      </c>
      <c r="BJ52" s="16">
        <f t="shared" si="187"/>
        <v>-67500</v>
      </c>
      <c r="BK52" s="16">
        <f t="shared" si="187"/>
        <v>-67500</v>
      </c>
      <c r="BL52" s="16">
        <f t="shared" si="187"/>
        <v>-67500</v>
      </c>
      <c r="BM52" s="16">
        <f t="shared" si="187"/>
        <v>-67500</v>
      </c>
      <c r="BN52" s="16">
        <f t="shared" si="187"/>
        <v>-67500</v>
      </c>
      <c r="BO52" s="16">
        <f t="shared" si="187"/>
        <v>-67500</v>
      </c>
      <c r="BP52" s="16">
        <f t="shared" si="187"/>
        <v>-67500</v>
      </c>
      <c r="BQ52" s="16">
        <f t="shared" si="187"/>
        <v>-67500</v>
      </c>
      <c r="BR52" s="16">
        <f t="shared" si="187"/>
        <v>-67500</v>
      </c>
      <c r="BS52" s="16">
        <f t="shared" si="187"/>
        <v>-67500</v>
      </c>
      <c r="BT52" s="16">
        <f t="shared" ref="BT52:DV52" si="188">-$C52*BT107</f>
        <v>-67500</v>
      </c>
      <c r="BU52" s="16">
        <f t="shared" si="188"/>
        <v>-67500</v>
      </c>
      <c r="BV52" s="16">
        <f t="shared" si="188"/>
        <v>-67500</v>
      </c>
      <c r="BW52" s="16">
        <f t="shared" si="188"/>
        <v>-67500</v>
      </c>
      <c r="BX52" s="16">
        <f t="shared" si="188"/>
        <v>-67500</v>
      </c>
      <c r="BY52" s="16">
        <f t="shared" si="188"/>
        <v>-67500</v>
      </c>
      <c r="BZ52" s="16">
        <f t="shared" si="188"/>
        <v>-67500</v>
      </c>
      <c r="CA52" s="16">
        <f t="shared" si="188"/>
        <v>-67500</v>
      </c>
      <c r="CB52" s="16">
        <f t="shared" si="188"/>
        <v>-67500</v>
      </c>
      <c r="CC52" s="16">
        <f t="shared" si="188"/>
        <v>-67500</v>
      </c>
      <c r="CD52" s="16">
        <f t="shared" si="188"/>
        <v>-67500</v>
      </c>
      <c r="CE52" s="16">
        <f t="shared" si="188"/>
        <v>-67500</v>
      </c>
      <c r="CF52" s="16">
        <f t="shared" si="188"/>
        <v>-67500</v>
      </c>
      <c r="CG52" s="16">
        <f t="shared" si="188"/>
        <v>-67500</v>
      </c>
      <c r="CH52" s="16">
        <f t="shared" si="188"/>
        <v>-67500</v>
      </c>
      <c r="CI52" s="16">
        <f t="shared" si="188"/>
        <v>-67500</v>
      </c>
      <c r="CJ52" s="16">
        <f t="shared" si="188"/>
        <v>-67500</v>
      </c>
      <c r="CK52" s="16">
        <f t="shared" si="188"/>
        <v>-67500</v>
      </c>
      <c r="CL52" s="16">
        <f t="shared" si="188"/>
        <v>-67500</v>
      </c>
      <c r="CM52" s="16">
        <f t="shared" si="188"/>
        <v>-67500</v>
      </c>
      <c r="CN52" s="16">
        <f t="shared" si="188"/>
        <v>-67500</v>
      </c>
      <c r="CO52" s="16">
        <f t="shared" si="188"/>
        <v>-67500</v>
      </c>
      <c r="CP52" s="16">
        <f t="shared" si="188"/>
        <v>-67500</v>
      </c>
      <c r="CQ52" s="16">
        <f t="shared" si="188"/>
        <v>-67500</v>
      </c>
      <c r="CR52" s="16">
        <f t="shared" si="188"/>
        <v>-67500</v>
      </c>
      <c r="CS52" s="16">
        <f t="shared" si="188"/>
        <v>-67500</v>
      </c>
      <c r="CT52" s="16">
        <f t="shared" si="188"/>
        <v>-67500</v>
      </c>
      <c r="CU52" s="16">
        <f t="shared" si="188"/>
        <v>-67500</v>
      </c>
      <c r="CV52" s="16">
        <f t="shared" si="188"/>
        <v>-67500</v>
      </c>
      <c r="CW52" s="16">
        <f t="shared" si="188"/>
        <v>-67500</v>
      </c>
      <c r="CX52" s="16">
        <f t="shared" si="188"/>
        <v>-67500</v>
      </c>
      <c r="CY52" s="16">
        <f t="shared" si="188"/>
        <v>-67500</v>
      </c>
      <c r="CZ52" s="16">
        <f t="shared" si="188"/>
        <v>-67500</v>
      </c>
      <c r="DA52" s="16">
        <f t="shared" si="188"/>
        <v>-67500</v>
      </c>
      <c r="DB52" s="16">
        <f t="shared" si="188"/>
        <v>-67500</v>
      </c>
      <c r="DC52" s="16">
        <f t="shared" si="188"/>
        <v>-67500</v>
      </c>
      <c r="DD52" s="16">
        <f t="shared" si="188"/>
        <v>-67500</v>
      </c>
      <c r="DE52" s="16">
        <f t="shared" si="188"/>
        <v>-67500</v>
      </c>
      <c r="DF52" s="16">
        <f t="shared" si="188"/>
        <v>-67500</v>
      </c>
      <c r="DG52" s="16">
        <f t="shared" si="188"/>
        <v>-67500</v>
      </c>
      <c r="DH52" s="16">
        <f t="shared" si="188"/>
        <v>-67500</v>
      </c>
      <c r="DI52" s="16">
        <f t="shared" si="188"/>
        <v>-67500</v>
      </c>
      <c r="DJ52" s="16">
        <f t="shared" si="188"/>
        <v>-67500</v>
      </c>
      <c r="DK52" s="16">
        <f t="shared" si="188"/>
        <v>-67500</v>
      </c>
      <c r="DL52" s="16">
        <f t="shared" si="188"/>
        <v>-67500</v>
      </c>
      <c r="DM52" s="16">
        <f t="shared" si="188"/>
        <v>-67500</v>
      </c>
      <c r="DN52" s="16">
        <f t="shared" si="188"/>
        <v>-67500</v>
      </c>
      <c r="DO52" s="16">
        <f t="shared" si="188"/>
        <v>-67500</v>
      </c>
      <c r="DP52" s="16">
        <f t="shared" si="188"/>
        <v>-67500</v>
      </c>
      <c r="DQ52" s="16">
        <f t="shared" si="188"/>
        <v>-67500</v>
      </c>
      <c r="DR52" s="16">
        <f t="shared" si="188"/>
        <v>-67500</v>
      </c>
      <c r="DS52" s="16">
        <f t="shared" si="188"/>
        <v>-67500</v>
      </c>
      <c r="DT52" s="16">
        <f t="shared" si="188"/>
        <v>-67500</v>
      </c>
      <c r="DU52" s="16">
        <f t="shared" si="188"/>
        <v>-67500</v>
      </c>
      <c r="DV52" s="16">
        <f t="shared" si="188"/>
        <v>-67500</v>
      </c>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H52" s="16">
        <f t="shared" si="163"/>
        <v>0</v>
      </c>
      <c r="FI52" s="16">
        <f t="shared" si="163"/>
        <v>-810000</v>
      </c>
      <c r="FJ52" s="16">
        <f t="shared" si="163"/>
        <v>-810000</v>
      </c>
      <c r="FK52" s="16">
        <f t="shared" si="163"/>
        <v>-810000</v>
      </c>
      <c r="FL52" s="16">
        <f t="shared" si="163"/>
        <v>-810000</v>
      </c>
      <c r="FM52" s="16">
        <f t="shared" si="163"/>
        <v>-810000</v>
      </c>
      <c r="FN52" s="16">
        <f t="shared" si="163"/>
        <v>-810000</v>
      </c>
      <c r="FO52" s="16">
        <f t="shared" si="163"/>
        <v>-810000</v>
      </c>
      <c r="FP52" s="16">
        <f t="shared" si="163"/>
        <v>-810000</v>
      </c>
      <c r="FQ52" s="16">
        <f t="shared" si="163"/>
        <v>-810000</v>
      </c>
      <c r="FR52" s="16">
        <f t="shared" si="163"/>
        <v>-810000</v>
      </c>
      <c r="FS52" s="16">
        <f t="shared" si="163"/>
        <v>0</v>
      </c>
      <c r="FT52" s="16">
        <f t="shared" si="163"/>
        <v>0</v>
      </c>
      <c r="FU52" s="16">
        <f t="shared" si="163"/>
        <v>0</v>
      </c>
      <c r="FV52" s="16">
        <f t="shared" si="163"/>
        <v>0</v>
      </c>
      <c r="FW52" s="16">
        <f t="shared" si="163"/>
        <v>0</v>
      </c>
      <c r="FX52" s="16">
        <f t="shared" si="164"/>
        <v>0</v>
      </c>
      <c r="FY52" s="16">
        <f t="shared" si="164"/>
        <v>0</v>
      </c>
      <c r="FZ52" s="16">
        <f t="shared" si="164"/>
        <v>0</v>
      </c>
      <c r="GA52" s="16">
        <f t="shared" si="164"/>
        <v>0</v>
      </c>
      <c r="GB52" s="16">
        <f t="shared" si="164"/>
        <v>0</v>
      </c>
      <c r="GC52" s="16">
        <f t="shared" si="164"/>
        <v>0</v>
      </c>
      <c r="GD52" s="16">
        <f t="shared" si="164"/>
        <v>0</v>
      </c>
    </row>
    <row r="53" spans="1:186" ht="20.100000000000001" customHeight="1" outlineLevel="1" x14ac:dyDescent="0.25">
      <c r="A53" s="15" t="s">
        <v>125</v>
      </c>
      <c r="C53" s="107">
        <v>30000</v>
      </c>
      <c r="D53" s="107"/>
      <c r="E53" s="15"/>
      <c r="F53" s="16">
        <f t="shared" si="186"/>
        <v>-3600000</v>
      </c>
      <c r="G53" s="16">
        <f t="shared" ref="G53:BR53" si="189">-$C53*G108</f>
        <v>-30000</v>
      </c>
      <c r="H53" s="16">
        <f t="shared" si="189"/>
        <v>-30000</v>
      </c>
      <c r="I53" s="16">
        <f t="shared" si="189"/>
        <v>-30000</v>
      </c>
      <c r="J53" s="16">
        <f t="shared" si="189"/>
        <v>-30000</v>
      </c>
      <c r="K53" s="16">
        <f t="shared" si="189"/>
        <v>-30000</v>
      </c>
      <c r="L53" s="16">
        <f t="shared" si="189"/>
        <v>-30000</v>
      </c>
      <c r="M53" s="16">
        <f t="shared" si="189"/>
        <v>-30000</v>
      </c>
      <c r="N53" s="16">
        <f t="shared" si="189"/>
        <v>-30000</v>
      </c>
      <c r="O53" s="16">
        <f t="shared" si="189"/>
        <v>-30000</v>
      </c>
      <c r="P53" s="16">
        <f t="shared" si="189"/>
        <v>-30000</v>
      </c>
      <c r="Q53" s="16">
        <f t="shared" si="189"/>
        <v>-30000</v>
      </c>
      <c r="R53" s="16">
        <f t="shared" si="189"/>
        <v>-30000</v>
      </c>
      <c r="S53" s="16">
        <f t="shared" si="189"/>
        <v>-30000</v>
      </c>
      <c r="T53" s="16">
        <f t="shared" si="189"/>
        <v>-30000</v>
      </c>
      <c r="U53" s="16">
        <f t="shared" si="189"/>
        <v>-30000</v>
      </c>
      <c r="V53" s="16">
        <f t="shared" si="189"/>
        <v>-30000</v>
      </c>
      <c r="W53" s="16">
        <f t="shared" si="189"/>
        <v>-30000</v>
      </c>
      <c r="X53" s="16">
        <f t="shared" si="189"/>
        <v>-30000</v>
      </c>
      <c r="Y53" s="16">
        <f t="shared" si="189"/>
        <v>-30000</v>
      </c>
      <c r="Z53" s="16">
        <f t="shared" si="189"/>
        <v>-30000</v>
      </c>
      <c r="AA53" s="16">
        <f t="shared" si="189"/>
        <v>-30000</v>
      </c>
      <c r="AB53" s="16">
        <f t="shared" si="189"/>
        <v>-30000</v>
      </c>
      <c r="AC53" s="16">
        <f t="shared" si="189"/>
        <v>-30000</v>
      </c>
      <c r="AD53" s="16">
        <f t="shared" si="189"/>
        <v>-30000</v>
      </c>
      <c r="AE53" s="16">
        <f t="shared" si="189"/>
        <v>-30000</v>
      </c>
      <c r="AF53" s="16">
        <f t="shared" si="189"/>
        <v>-30000</v>
      </c>
      <c r="AG53" s="16">
        <f t="shared" si="189"/>
        <v>-30000</v>
      </c>
      <c r="AH53" s="16">
        <f t="shared" si="189"/>
        <v>-30000</v>
      </c>
      <c r="AI53" s="16">
        <f t="shared" si="189"/>
        <v>-30000</v>
      </c>
      <c r="AJ53" s="16">
        <f t="shared" si="189"/>
        <v>-30000</v>
      </c>
      <c r="AK53" s="16">
        <f t="shared" si="189"/>
        <v>-30000</v>
      </c>
      <c r="AL53" s="16">
        <f t="shared" si="189"/>
        <v>-30000</v>
      </c>
      <c r="AM53" s="16">
        <f t="shared" si="189"/>
        <v>-30000</v>
      </c>
      <c r="AN53" s="16">
        <f t="shared" si="189"/>
        <v>-30000</v>
      </c>
      <c r="AO53" s="16">
        <f t="shared" si="189"/>
        <v>-30000</v>
      </c>
      <c r="AP53" s="16">
        <f t="shared" si="189"/>
        <v>-30000</v>
      </c>
      <c r="AQ53" s="16">
        <f t="shared" si="189"/>
        <v>-30000</v>
      </c>
      <c r="AR53" s="16">
        <f t="shared" si="189"/>
        <v>-30000</v>
      </c>
      <c r="AS53" s="16">
        <f t="shared" si="189"/>
        <v>-30000</v>
      </c>
      <c r="AT53" s="16">
        <f t="shared" si="189"/>
        <v>-30000</v>
      </c>
      <c r="AU53" s="16">
        <f t="shared" si="189"/>
        <v>-30000</v>
      </c>
      <c r="AV53" s="16">
        <f t="shared" si="189"/>
        <v>-30000</v>
      </c>
      <c r="AW53" s="16">
        <f t="shared" si="189"/>
        <v>-30000</v>
      </c>
      <c r="AX53" s="16">
        <f t="shared" si="189"/>
        <v>-30000</v>
      </c>
      <c r="AY53" s="16">
        <f t="shared" si="189"/>
        <v>-30000</v>
      </c>
      <c r="AZ53" s="16">
        <f t="shared" si="189"/>
        <v>-30000</v>
      </c>
      <c r="BA53" s="16">
        <f t="shared" si="189"/>
        <v>-30000</v>
      </c>
      <c r="BB53" s="16">
        <f t="shared" si="189"/>
        <v>-30000</v>
      </c>
      <c r="BC53" s="16">
        <f t="shared" si="189"/>
        <v>-30000</v>
      </c>
      <c r="BD53" s="16">
        <f t="shared" si="189"/>
        <v>-30000</v>
      </c>
      <c r="BE53" s="16">
        <f t="shared" si="189"/>
        <v>-30000</v>
      </c>
      <c r="BF53" s="16">
        <f t="shared" si="189"/>
        <v>-30000</v>
      </c>
      <c r="BG53" s="16">
        <f t="shared" si="189"/>
        <v>-30000</v>
      </c>
      <c r="BH53" s="16">
        <f t="shared" si="189"/>
        <v>-30000</v>
      </c>
      <c r="BI53" s="16">
        <f t="shared" si="189"/>
        <v>-30000</v>
      </c>
      <c r="BJ53" s="16">
        <f t="shared" si="189"/>
        <v>-30000</v>
      </c>
      <c r="BK53" s="16">
        <f t="shared" si="189"/>
        <v>-30000</v>
      </c>
      <c r="BL53" s="16">
        <f t="shared" si="189"/>
        <v>-30000</v>
      </c>
      <c r="BM53" s="16">
        <f t="shared" si="189"/>
        <v>-30000</v>
      </c>
      <c r="BN53" s="16">
        <f t="shared" si="189"/>
        <v>-30000</v>
      </c>
      <c r="BO53" s="16">
        <f t="shared" si="189"/>
        <v>-30000</v>
      </c>
      <c r="BP53" s="16">
        <f t="shared" si="189"/>
        <v>-30000</v>
      </c>
      <c r="BQ53" s="16">
        <f t="shared" si="189"/>
        <v>-30000</v>
      </c>
      <c r="BR53" s="16">
        <f t="shared" si="189"/>
        <v>-30000</v>
      </c>
      <c r="BS53" s="16">
        <f t="shared" ref="BS53:DV53" si="190">-$C53*BS108</f>
        <v>-30000</v>
      </c>
      <c r="BT53" s="16">
        <f t="shared" si="190"/>
        <v>-30000</v>
      </c>
      <c r="BU53" s="16">
        <f t="shared" si="190"/>
        <v>-30000</v>
      </c>
      <c r="BV53" s="16">
        <f t="shared" si="190"/>
        <v>-30000</v>
      </c>
      <c r="BW53" s="16">
        <f t="shared" si="190"/>
        <v>-30000</v>
      </c>
      <c r="BX53" s="16">
        <f t="shared" si="190"/>
        <v>-30000</v>
      </c>
      <c r="BY53" s="16">
        <f t="shared" si="190"/>
        <v>-30000</v>
      </c>
      <c r="BZ53" s="16">
        <f t="shared" si="190"/>
        <v>-30000</v>
      </c>
      <c r="CA53" s="16">
        <f t="shared" si="190"/>
        <v>-30000</v>
      </c>
      <c r="CB53" s="16">
        <f t="shared" si="190"/>
        <v>-30000</v>
      </c>
      <c r="CC53" s="16">
        <f t="shared" si="190"/>
        <v>-30000</v>
      </c>
      <c r="CD53" s="16">
        <f t="shared" si="190"/>
        <v>-30000</v>
      </c>
      <c r="CE53" s="16">
        <f t="shared" si="190"/>
        <v>-30000</v>
      </c>
      <c r="CF53" s="16">
        <f t="shared" si="190"/>
        <v>-30000</v>
      </c>
      <c r="CG53" s="16">
        <f t="shared" si="190"/>
        <v>-30000</v>
      </c>
      <c r="CH53" s="16">
        <f t="shared" si="190"/>
        <v>-30000</v>
      </c>
      <c r="CI53" s="16">
        <f t="shared" si="190"/>
        <v>-30000</v>
      </c>
      <c r="CJ53" s="16">
        <f t="shared" si="190"/>
        <v>-30000</v>
      </c>
      <c r="CK53" s="16">
        <f t="shared" si="190"/>
        <v>-30000</v>
      </c>
      <c r="CL53" s="16">
        <f t="shared" si="190"/>
        <v>-30000</v>
      </c>
      <c r="CM53" s="16">
        <f t="shared" si="190"/>
        <v>-30000</v>
      </c>
      <c r="CN53" s="16">
        <f t="shared" si="190"/>
        <v>-30000</v>
      </c>
      <c r="CO53" s="16">
        <f t="shared" si="190"/>
        <v>-30000</v>
      </c>
      <c r="CP53" s="16">
        <f t="shared" si="190"/>
        <v>-30000</v>
      </c>
      <c r="CQ53" s="16">
        <f t="shared" si="190"/>
        <v>-30000</v>
      </c>
      <c r="CR53" s="16">
        <f t="shared" si="190"/>
        <v>-30000</v>
      </c>
      <c r="CS53" s="16">
        <f t="shared" si="190"/>
        <v>-30000</v>
      </c>
      <c r="CT53" s="16">
        <f t="shared" si="190"/>
        <v>-30000</v>
      </c>
      <c r="CU53" s="16">
        <f t="shared" si="190"/>
        <v>-30000</v>
      </c>
      <c r="CV53" s="16">
        <f t="shared" si="190"/>
        <v>-30000</v>
      </c>
      <c r="CW53" s="16">
        <f t="shared" si="190"/>
        <v>-30000</v>
      </c>
      <c r="CX53" s="16">
        <f t="shared" si="190"/>
        <v>-30000</v>
      </c>
      <c r="CY53" s="16">
        <f t="shared" si="190"/>
        <v>-30000</v>
      </c>
      <c r="CZ53" s="16">
        <f t="shared" si="190"/>
        <v>-30000</v>
      </c>
      <c r="DA53" s="16">
        <f t="shared" si="190"/>
        <v>-30000</v>
      </c>
      <c r="DB53" s="16">
        <f t="shared" si="190"/>
        <v>-30000</v>
      </c>
      <c r="DC53" s="16">
        <f t="shared" si="190"/>
        <v>-30000</v>
      </c>
      <c r="DD53" s="16">
        <f t="shared" si="190"/>
        <v>-30000</v>
      </c>
      <c r="DE53" s="16">
        <f t="shared" si="190"/>
        <v>-30000</v>
      </c>
      <c r="DF53" s="16">
        <f t="shared" si="190"/>
        <v>-30000</v>
      </c>
      <c r="DG53" s="16">
        <f t="shared" si="190"/>
        <v>-30000</v>
      </c>
      <c r="DH53" s="16">
        <f t="shared" si="190"/>
        <v>-30000</v>
      </c>
      <c r="DI53" s="16">
        <f t="shared" si="190"/>
        <v>-30000</v>
      </c>
      <c r="DJ53" s="16">
        <f t="shared" si="190"/>
        <v>-30000</v>
      </c>
      <c r="DK53" s="16">
        <f t="shared" si="190"/>
        <v>-30000</v>
      </c>
      <c r="DL53" s="16">
        <f t="shared" si="190"/>
        <v>-30000</v>
      </c>
      <c r="DM53" s="16">
        <f t="shared" si="190"/>
        <v>-30000</v>
      </c>
      <c r="DN53" s="16">
        <f t="shared" si="190"/>
        <v>-30000</v>
      </c>
      <c r="DO53" s="16">
        <f t="shared" si="190"/>
        <v>-30000</v>
      </c>
      <c r="DP53" s="16">
        <f t="shared" si="190"/>
        <v>-30000</v>
      </c>
      <c r="DQ53" s="16">
        <f t="shared" si="190"/>
        <v>-30000</v>
      </c>
      <c r="DR53" s="16">
        <f t="shared" si="190"/>
        <v>-30000</v>
      </c>
      <c r="DS53" s="16">
        <f t="shared" si="190"/>
        <v>-30000</v>
      </c>
      <c r="DT53" s="16">
        <f t="shared" si="190"/>
        <v>-30000</v>
      </c>
      <c r="DU53" s="16">
        <f t="shared" si="190"/>
        <v>-30000</v>
      </c>
      <c r="DV53" s="16">
        <f t="shared" si="190"/>
        <v>-30000</v>
      </c>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H53" s="16">
        <f t="shared" si="163"/>
        <v>0</v>
      </c>
      <c r="FI53" s="16">
        <f t="shared" si="163"/>
        <v>-360000</v>
      </c>
      <c r="FJ53" s="16">
        <f t="shared" si="163"/>
        <v>-360000</v>
      </c>
      <c r="FK53" s="16">
        <f t="shared" si="163"/>
        <v>-360000</v>
      </c>
      <c r="FL53" s="16">
        <f t="shared" si="163"/>
        <v>-360000</v>
      </c>
      <c r="FM53" s="16">
        <f t="shared" si="163"/>
        <v>-360000</v>
      </c>
      <c r="FN53" s="16">
        <f t="shared" si="163"/>
        <v>-360000</v>
      </c>
      <c r="FO53" s="16">
        <f t="shared" si="163"/>
        <v>-360000</v>
      </c>
      <c r="FP53" s="16">
        <f t="shared" si="163"/>
        <v>-360000</v>
      </c>
      <c r="FQ53" s="16">
        <f t="shared" si="163"/>
        <v>-360000</v>
      </c>
      <c r="FR53" s="16">
        <f t="shared" si="163"/>
        <v>-360000</v>
      </c>
      <c r="FS53" s="16">
        <f t="shared" si="163"/>
        <v>0</v>
      </c>
      <c r="FT53" s="16">
        <f t="shared" si="163"/>
        <v>0</v>
      </c>
      <c r="FU53" s="16">
        <f t="shared" si="163"/>
        <v>0</v>
      </c>
      <c r="FV53" s="16">
        <f t="shared" si="163"/>
        <v>0</v>
      </c>
      <c r="FW53" s="16">
        <f t="shared" si="163"/>
        <v>0</v>
      </c>
      <c r="FX53" s="16">
        <f t="shared" si="164"/>
        <v>0</v>
      </c>
      <c r="FY53" s="16">
        <f t="shared" si="164"/>
        <v>0</v>
      </c>
      <c r="FZ53" s="16">
        <f t="shared" si="164"/>
        <v>0</v>
      </c>
      <c r="GA53" s="16">
        <f t="shared" si="164"/>
        <v>0</v>
      </c>
      <c r="GB53" s="16">
        <f t="shared" si="164"/>
        <v>0</v>
      </c>
      <c r="GC53" s="16">
        <f t="shared" si="164"/>
        <v>0</v>
      </c>
      <c r="GD53" s="16">
        <f t="shared" si="164"/>
        <v>0</v>
      </c>
    </row>
    <row r="54" spans="1:186" ht="20.100000000000001" customHeight="1" outlineLevel="1" x14ac:dyDescent="0.25">
      <c r="A54" s="15"/>
      <c r="C54" s="107"/>
      <c r="D54" s="107"/>
      <c r="E54" s="15"/>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row>
    <row r="55" spans="1:186" ht="20.100000000000001" customHeight="1" x14ac:dyDescent="0.25">
      <c r="A55" s="13" t="s">
        <v>74</v>
      </c>
      <c r="B55" s="105"/>
      <c r="C55" s="106" t="s">
        <v>131</v>
      </c>
      <c r="D55" s="106"/>
      <c r="E55" s="13"/>
      <c r="F55" s="14">
        <f t="shared" ref="F55:F57" si="191">SUM(G55:DV55)</f>
        <v>-3960000</v>
      </c>
      <c r="G55" s="14">
        <f t="shared" ref="G55:AL55" si="192">SUM(G56:G57)</f>
        <v>-33000</v>
      </c>
      <c r="H55" s="14">
        <f t="shared" si="192"/>
        <v>-33000</v>
      </c>
      <c r="I55" s="14">
        <f t="shared" si="192"/>
        <v>-33000</v>
      </c>
      <c r="J55" s="14">
        <f t="shared" si="192"/>
        <v>-33000</v>
      </c>
      <c r="K55" s="14">
        <f t="shared" si="192"/>
        <v>-33000</v>
      </c>
      <c r="L55" s="14">
        <f t="shared" si="192"/>
        <v>-33000</v>
      </c>
      <c r="M55" s="14">
        <f t="shared" si="192"/>
        <v>-33000</v>
      </c>
      <c r="N55" s="14">
        <f t="shared" si="192"/>
        <v>-33000</v>
      </c>
      <c r="O55" s="14">
        <f t="shared" si="192"/>
        <v>-33000</v>
      </c>
      <c r="P55" s="14">
        <f t="shared" si="192"/>
        <v>-33000</v>
      </c>
      <c r="Q55" s="14">
        <f t="shared" si="192"/>
        <v>-33000</v>
      </c>
      <c r="R55" s="14">
        <f t="shared" si="192"/>
        <v>-33000</v>
      </c>
      <c r="S55" s="14">
        <f t="shared" si="192"/>
        <v>-33000</v>
      </c>
      <c r="T55" s="14">
        <f t="shared" si="192"/>
        <v>-33000</v>
      </c>
      <c r="U55" s="14">
        <f t="shared" si="192"/>
        <v>-33000</v>
      </c>
      <c r="V55" s="14">
        <f t="shared" si="192"/>
        <v>-33000</v>
      </c>
      <c r="W55" s="14">
        <f t="shared" si="192"/>
        <v>-33000</v>
      </c>
      <c r="X55" s="14">
        <f t="shared" si="192"/>
        <v>-33000</v>
      </c>
      <c r="Y55" s="14">
        <f t="shared" si="192"/>
        <v>-33000</v>
      </c>
      <c r="Z55" s="14">
        <f t="shared" si="192"/>
        <v>-33000</v>
      </c>
      <c r="AA55" s="14">
        <f t="shared" si="192"/>
        <v>-33000</v>
      </c>
      <c r="AB55" s="14">
        <f t="shared" si="192"/>
        <v>-33000</v>
      </c>
      <c r="AC55" s="14">
        <f t="shared" si="192"/>
        <v>-33000</v>
      </c>
      <c r="AD55" s="14">
        <f t="shared" si="192"/>
        <v>-33000</v>
      </c>
      <c r="AE55" s="14">
        <f t="shared" si="192"/>
        <v>-33000</v>
      </c>
      <c r="AF55" s="14">
        <f t="shared" si="192"/>
        <v>-33000</v>
      </c>
      <c r="AG55" s="14">
        <f t="shared" si="192"/>
        <v>-33000</v>
      </c>
      <c r="AH55" s="14">
        <f t="shared" si="192"/>
        <v>-33000</v>
      </c>
      <c r="AI55" s="14">
        <f t="shared" si="192"/>
        <v>-33000</v>
      </c>
      <c r="AJ55" s="14">
        <f t="shared" si="192"/>
        <v>-33000</v>
      </c>
      <c r="AK55" s="14">
        <f t="shared" si="192"/>
        <v>-33000</v>
      </c>
      <c r="AL55" s="14">
        <f t="shared" si="192"/>
        <v>-33000</v>
      </c>
      <c r="AM55" s="14">
        <f t="shared" ref="AM55:BR55" si="193">SUM(AM56:AM57)</f>
        <v>-33000</v>
      </c>
      <c r="AN55" s="14">
        <f t="shared" si="193"/>
        <v>-33000</v>
      </c>
      <c r="AO55" s="14">
        <f t="shared" si="193"/>
        <v>-33000</v>
      </c>
      <c r="AP55" s="14">
        <f t="shared" si="193"/>
        <v>-33000</v>
      </c>
      <c r="AQ55" s="14">
        <f t="shared" si="193"/>
        <v>-33000</v>
      </c>
      <c r="AR55" s="14">
        <f t="shared" si="193"/>
        <v>-33000</v>
      </c>
      <c r="AS55" s="14">
        <f t="shared" si="193"/>
        <v>-33000</v>
      </c>
      <c r="AT55" s="14">
        <f t="shared" si="193"/>
        <v>-33000</v>
      </c>
      <c r="AU55" s="14">
        <f t="shared" si="193"/>
        <v>-33000</v>
      </c>
      <c r="AV55" s="14">
        <f t="shared" si="193"/>
        <v>-33000</v>
      </c>
      <c r="AW55" s="14">
        <f t="shared" si="193"/>
        <v>-33000</v>
      </c>
      <c r="AX55" s="14">
        <f t="shared" si="193"/>
        <v>-33000</v>
      </c>
      <c r="AY55" s="14">
        <f t="shared" si="193"/>
        <v>-33000</v>
      </c>
      <c r="AZ55" s="14">
        <f t="shared" si="193"/>
        <v>-33000</v>
      </c>
      <c r="BA55" s="14">
        <f t="shared" si="193"/>
        <v>-33000</v>
      </c>
      <c r="BB55" s="14">
        <f t="shared" si="193"/>
        <v>-33000</v>
      </c>
      <c r="BC55" s="14">
        <f t="shared" si="193"/>
        <v>-33000</v>
      </c>
      <c r="BD55" s="14">
        <f t="shared" si="193"/>
        <v>-33000</v>
      </c>
      <c r="BE55" s="14">
        <f t="shared" si="193"/>
        <v>-33000</v>
      </c>
      <c r="BF55" s="14">
        <f t="shared" si="193"/>
        <v>-33000</v>
      </c>
      <c r="BG55" s="14">
        <f t="shared" si="193"/>
        <v>-33000</v>
      </c>
      <c r="BH55" s="14">
        <f t="shared" si="193"/>
        <v>-33000</v>
      </c>
      <c r="BI55" s="14">
        <f t="shared" si="193"/>
        <v>-33000</v>
      </c>
      <c r="BJ55" s="14">
        <f t="shared" si="193"/>
        <v>-33000</v>
      </c>
      <c r="BK55" s="14">
        <f t="shared" si="193"/>
        <v>-33000</v>
      </c>
      <c r="BL55" s="14">
        <f t="shared" si="193"/>
        <v>-33000</v>
      </c>
      <c r="BM55" s="14">
        <f t="shared" si="193"/>
        <v>-33000</v>
      </c>
      <c r="BN55" s="14">
        <f t="shared" si="193"/>
        <v>-33000</v>
      </c>
      <c r="BO55" s="14">
        <f t="shared" si="193"/>
        <v>-33000</v>
      </c>
      <c r="BP55" s="14">
        <f t="shared" si="193"/>
        <v>-33000</v>
      </c>
      <c r="BQ55" s="14">
        <f t="shared" si="193"/>
        <v>-33000</v>
      </c>
      <c r="BR55" s="14">
        <f t="shared" si="193"/>
        <v>-33000</v>
      </c>
      <c r="BS55" s="14">
        <f t="shared" ref="BS55:CX55" si="194">SUM(BS56:BS57)</f>
        <v>-33000</v>
      </c>
      <c r="BT55" s="14">
        <f t="shared" si="194"/>
        <v>-33000</v>
      </c>
      <c r="BU55" s="14">
        <f t="shared" si="194"/>
        <v>-33000</v>
      </c>
      <c r="BV55" s="14">
        <f t="shared" si="194"/>
        <v>-33000</v>
      </c>
      <c r="BW55" s="14">
        <f t="shared" si="194"/>
        <v>-33000</v>
      </c>
      <c r="BX55" s="14">
        <f t="shared" si="194"/>
        <v>-33000</v>
      </c>
      <c r="BY55" s="14">
        <f t="shared" si="194"/>
        <v>-33000</v>
      </c>
      <c r="BZ55" s="14">
        <f t="shared" si="194"/>
        <v>-33000</v>
      </c>
      <c r="CA55" s="14">
        <f t="shared" si="194"/>
        <v>-33000</v>
      </c>
      <c r="CB55" s="14">
        <f t="shared" si="194"/>
        <v>-33000</v>
      </c>
      <c r="CC55" s="14">
        <f t="shared" si="194"/>
        <v>-33000</v>
      </c>
      <c r="CD55" s="14">
        <f t="shared" si="194"/>
        <v>-33000</v>
      </c>
      <c r="CE55" s="14">
        <f t="shared" si="194"/>
        <v>-33000</v>
      </c>
      <c r="CF55" s="14">
        <f t="shared" si="194"/>
        <v>-33000</v>
      </c>
      <c r="CG55" s="14">
        <f t="shared" si="194"/>
        <v>-33000</v>
      </c>
      <c r="CH55" s="14">
        <f t="shared" si="194"/>
        <v>-33000</v>
      </c>
      <c r="CI55" s="14">
        <f t="shared" si="194"/>
        <v>-33000</v>
      </c>
      <c r="CJ55" s="14">
        <f t="shared" si="194"/>
        <v>-33000</v>
      </c>
      <c r="CK55" s="14">
        <f t="shared" si="194"/>
        <v>-33000</v>
      </c>
      <c r="CL55" s="14">
        <f t="shared" si="194"/>
        <v>-33000</v>
      </c>
      <c r="CM55" s="14">
        <f t="shared" si="194"/>
        <v>-33000</v>
      </c>
      <c r="CN55" s="14">
        <f t="shared" si="194"/>
        <v>-33000</v>
      </c>
      <c r="CO55" s="14">
        <f t="shared" si="194"/>
        <v>-33000</v>
      </c>
      <c r="CP55" s="14">
        <f t="shared" si="194"/>
        <v>-33000</v>
      </c>
      <c r="CQ55" s="14">
        <f t="shared" si="194"/>
        <v>-33000</v>
      </c>
      <c r="CR55" s="14">
        <f t="shared" si="194"/>
        <v>-33000</v>
      </c>
      <c r="CS55" s="14">
        <f t="shared" si="194"/>
        <v>-33000</v>
      </c>
      <c r="CT55" s="14">
        <f t="shared" si="194"/>
        <v>-33000</v>
      </c>
      <c r="CU55" s="14">
        <f t="shared" si="194"/>
        <v>-33000</v>
      </c>
      <c r="CV55" s="14">
        <f t="shared" si="194"/>
        <v>-33000</v>
      </c>
      <c r="CW55" s="14">
        <f t="shared" si="194"/>
        <v>-33000</v>
      </c>
      <c r="CX55" s="14">
        <f t="shared" si="194"/>
        <v>-33000</v>
      </c>
      <c r="CY55" s="14">
        <f t="shared" ref="CY55:DV55" si="195">SUM(CY56:CY57)</f>
        <v>-33000</v>
      </c>
      <c r="CZ55" s="14">
        <f t="shared" si="195"/>
        <v>-33000</v>
      </c>
      <c r="DA55" s="14">
        <f t="shared" si="195"/>
        <v>-33000</v>
      </c>
      <c r="DB55" s="14">
        <f t="shared" si="195"/>
        <v>-33000</v>
      </c>
      <c r="DC55" s="14">
        <f t="shared" si="195"/>
        <v>-33000</v>
      </c>
      <c r="DD55" s="14">
        <f t="shared" si="195"/>
        <v>-33000</v>
      </c>
      <c r="DE55" s="14">
        <f t="shared" si="195"/>
        <v>-33000</v>
      </c>
      <c r="DF55" s="14">
        <f t="shared" si="195"/>
        <v>-33000</v>
      </c>
      <c r="DG55" s="14">
        <f t="shared" si="195"/>
        <v>-33000</v>
      </c>
      <c r="DH55" s="14">
        <f t="shared" si="195"/>
        <v>-33000</v>
      </c>
      <c r="DI55" s="14">
        <f t="shared" si="195"/>
        <v>-33000</v>
      </c>
      <c r="DJ55" s="14">
        <f t="shared" si="195"/>
        <v>-33000</v>
      </c>
      <c r="DK55" s="14">
        <f t="shared" si="195"/>
        <v>-33000</v>
      </c>
      <c r="DL55" s="14">
        <f t="shared" si="195"/>
        <v>-33000</v>
      </c>
      <c r="DM55" s="14">
        <f t="shared" si="195"/>
        <v>-33000</v>
      </c>
      <c r="DN55" s="14">
        <f t="shared" si="195"/>
        <v>-33000</v>
      </c>
      <c r="DO55" s="14">
        <f t="shared" si="195"/>
        <v>-33000</v>
      </c>
      <c r="DP55" s="14">
        <f t="shared" si="195"/>
        <v>-33000</v>
      </c>
      <c r="DQ55" s="14">
        <f t="shared" si="195"/>
        <v>-33000</v>
      </c>
      <c r="DR55" s="14">
        <f t="shared" si="195"/>
        <v>-33000</v>
      </c>
      <c r="DS55" s="14">
        <f t="shared" si="195"/>
        <v>-33000</v>
      </c>
      <c r="DT55" s="14">
        <f t="shared" si="195"/>
        <v>-33000</v>
      </c>
      <c r="DU55" s="14">
        <f t="shared" si="195"/>
        <v>-33000</v>
      </c>
      <c r="DV55" s="14">
        <f t="shared" si="195"/>
        <v>-33000</v>
      </c>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H55" s="14">
        <f t="shared" ref="FH55:GD55" si="196">SUM(FH56:FH57)</f>
        <v>0</v>
      </c>
      <c r="FI55" s="14">
        <f t="shared" si="196"/>
        <v>-396000</v>
      </c>
      <c r="FJ55" s="14">
        <f t="shared" si="196"/>
        <v>-396000</v>
      </c>
      <c r="FK55" s="14">
        <f t="shared" si="196"/>
        <v>-396000</v>
      </c>
      <c r="FL55" s="14">
        <f t="shared" si="196"/>
        <v>-396000</v>
      </c>
      <c r="FM55" s="14">
        <f t="shared" si="196"/>
        <v>-396000</v>
      </c>
      <c r="FN55" s="14">
        <f t="shared" si="196"/>
        <v>-396000</v>
      </c>
      <c r="FO55" s="14">
        <f t="shared" si="196"/>
        <v>-396000</v>
      </c>
      <c r="FP55" s="14">
        <f t="shared" si="196"/>
        <v>-396000</v>
      </c>
      <c r="FQ55" s="14">
        <f t="shared" si="196"/>
        <v>-396000</v>
      </c>
      <c r="FR55" s="14">
        <f t="shared" si="196"/>
        <v>-396000</v>
      </c>
      <c r="FS55" s="14">
        <f t="shared" si="196"/>
        <v>0</v>
      </c>
      <c r="FT55" s="14">
        <f t="shared" si="196"/>
        <v>0</v>
      </c>
      <c r="FU55" s="14">
        <f t="shared" si="196"/>
        <v>0</v>
      </c>
      <c r="FV55" s="14">
        <f t="shared" si="196"/>
        <v>0</v>
      </c>
      <c r="FW55" s="14">
        <f t="shared" si="196"/>
        <v>0</v>
      </c>
      <c r="FX55" s="14">
        <f t="shared" si="196"/>
        <v>0</v>
      </c>
      <c r="FY55" s="14">
        <f t="shared" si="196"/>
        <v>0</v>
      </c>
      <c r="FZ55" s="14">
        <f t="shared" si="196"/>
        <v>0</v>
      </c>
      <c r="GA55" s="14">
        <f t="shared" si="196"/>
        <v>0</v>
      </c>
      <c r="GB55" s="14">
        <f t="shared" si="196"/>
        <v>0</v>
      </c>
      <c r="GC55" s="14">
        <f t="shared" si="196"/>
        <v>0</v>
      </c>
      <c r="GD55" s="14">
        <f t="shared" si="196"/>
        <v>0</v>
      </c>
    </row>
    <row r="56" spans="1:186" ht="20.100000000000001" customHeight="1" outlineLevel="1" x14ac:dyDescent="0.25">
      <c r="A56" s="15" t="s">
        <v>28</v>
      </c>
      <c r="C56" s="107">
        <v>150</v>
      </c>
      <c r="D56" s="107"/>
      <c r="E56" s="15"/>
      <c r="F56" s="16">
        <f t="shared" si="191"/>
        <v>-360000</v>
      </c>
      <c r="G56" s="16">
        <f>-$C56*G111</f>
        <v>-3000</v>
      </c>
      <c r="H56" s="16">
        <f t="shared" ref="H56:BR56" si="197">-$C56*H111</f>
        <v>-3000</v>
      </c>
      <c r="I56" s="16">
        <f t="shared" si="197"/>
        <v>-3000</v>
      </c>
      <c r="J56" s="16">
        <f t="shared" si="197"/>
        <v>-3000</v>
      </c>
      <c r="K56" s="16">
        <f t="shared" si="197"/>
        <v>-3000</v>
      </c>
      <c r="L56" s="16">
        <f t="shared" si="197"/>
        <v>-3000</v>
      </c>
      <c r="M56" s="16">
        <f t="shared" si="197"/>
        <v>-3000</v>
      </c>
      <c r="N56" s="16">
        <f t="shared" si="197"/>
        <v>-3000</v>
      </c>
      <c r="O56" s="16">
        <f t="shared" si="197"/>
        <v>-3000</v>
      </c>
      <c r="P56" s="16">
        <f t="shared" si="197"/>
        <v>-3000</v>
      </c>
      <c r="Q56" s="16">
        <f t="shared" si="197"/>
        <v>-3000</v>
      </c>
      <c r="R56" s="16">
        <f t="shared" si="197"/>
        <v>-3000</v>
      </c>
      <c r="S56" s="16">
        <f t="shared" si="197"/>
        <v>-3000</v>
      </c>
      <c r="T56" s="16">
        <f t="shared" si="197"/>
        <v>-3000</v>
      </c>
      <c r="U56" s="16">
        <f t="shared" si="197"/>
        <v>-3000</v>
      </c>
      <c r="V56" s="16">
        <f t="shared" si="197"/>
        <v>-3000</v>
      </c>
      <c r="W56" s="16">
        <f t="shared" si="197"/>
        <v>-3000</v>
      </c>
      <c r="X56" s="16">
        <f t="shared" si="197"/>
        <v>-3000</v>
      </c>
      <c r="Y56" s="16">
        <f t="shared" si="197"/>
        <v>-3000</v>
      </c>
      <c r="Z56" s="16">
        <f t="shared" si="197"/>
        <v>-3000</v>
      </c>
      <c r="AA56" s="16">
        <f t="shared" si="197"/>
        <v>-3000</v>
      </c>
      <c r="AB56" s="16">
        <f t="shared" si="197"/>
        <v>-3000</v>
      </c>
      <c r="AC56" s="16">
        <f t="shared" si="197"/>
        <v>-3000</v>
      </c>
      <c r="AD56" s="16">
        <f t="shared" si="197"/>
        <v>-3000</v>
      </c>
      <c r="AE56" s="16">
        <f t="shared" si="197"/>
        <v>-3000</v>
      </c>
      <c r="AF56" s="16">
        <f t="shared" si="197"/>
        <v>-3000</v>
      </c>
      <c r="AG56" s="16">
        <f t="shared" si="197"/>
        <v>-3000</v>
      </c>
      <c r="AH56" s="16">
        <f t="shared" si="197"/>
        <v>-3000</v>
      </c>
      <c r="AI56" s="16">
        <f t="shared" si="197"/>
        <v>-3000</v>
      </c>
      <c r="AJ56" s="16">
        <f t="shared" si="197"/>
        <v>-3000</v>
      </c>
      <c r="AK56" s="16">
        <f t="shared" si="197"/>
        <v>-3000</v>
      </c>
      <c r="AL56" s="16">
        <f t="shared" si="197"/>
        <v>-3000</v>
      </c>
      <c r="AM56" s="16">
        <f t="shared" si="197"/>
        <v>-3000</v>
      </c>
      <c r="AN56" s="16">
        <f t="shared" si="197"/>
        <v>-3000</v>
      </c>
      <c r="AO56" s="16">
        <f t="shared" si="197"/>
        <v>-3000</v>
      </c>
      <c r="AP56" s="16">
        <f t="shared" si="197"/>
        <v>-3000</v>
      </c>
      <c r="AQ56" s="16">
        <f t="shared" si="197"/>
        <v>-3000</v>
      </c>
      <c r="AR56" s="16">
        <f t="shared" si="197"/>
        <v>-3000</v>
      </c>
      <c r="AS56" s="16">
        <f t="shared" si="197"/>
        <v>-3000</v>
      </c>
      <c r="AT56" s="16">
        <f t="shared" si="197"/>
        <v>-3000</v>
      </c>
      <c r="AU56" s="16">
        <f t="shared" si="197"/>
        <v>-3000</v>
      </c>
      <c r="AV56" s="16">
        <f t="shared" si="197"/>
        <v>-3000</v>
      </c>
      <c r="AW56" s="16">
        <f t="shared" si="197"/>
        <v>-3000</v>
      </c>
      <c r="AX56" s="16">
        <f t="shared" si="197"/>
        <v>-3000</v>
      </c>
      <c r="AY56" s="16">
        <f t="shared" si="197"/>
        <v>-3000</v>
      </c>
      <c r="AZ56" s="16">
        <f t="shared" si="197"/>
        <v>-3000</v>
      </c>
      <c r="BA56" s="16">
        <f t="shared" si="197"/>
        <v>-3000</v>
      </c>
      <c r="BB56" s="16">
        <f t="shared" si="197"/>
        <v>-3000</v>
      </c>
      <c r="BC56" s="16">
        <f t="shared" si="197"/>
        <v>-3000</v>
      </c>
      <c r="BD56" s="16">
        <f t="shared" si="197"/>
        <v>-3000</v>
      </c>
      <c r="BE56" s="16">
        <f t="shared" si="197"/>
        <v>-3000</v>
      </c>
      <c r="BF56" s="16">
        <f t="shared" si="197"/>
        <v>-3000</v>
      </c>
      <c r="BG56" s="16">
        <f t="shared" si="197"/>
        <v>-3000</v>
      </c>
      <c r="BH56" s="16">
        <f t="shared" si="197"/>
        <v>-3000</v>
      </c>
      <c r="BI56" s="16">
        <f t="shared" si="197"/>
        <v>-3000</v>
      </c>
      <c r="BJ56" s="16">
        <f t="shared" si="197"/>
        <v>-3000</v>
      </c>
      <c r="BK56" s="16">
        <f t="shared" si="197"/>
        <v>-3000</v>
      </c>
      <c r="BL56" s="16">
        <f t="shared" si="197"/>
        <v>-3000</v>
      </c>
      <c r="BM56" s="16">
        <f t="shared" si="197"/>
        <v>-3000</v>
      </c>
      <c r="BN56" s="16">
        <f t="shared" si="197"/>
        <v>-3000</v>
      </c>
      <c r="BO56" s="16">
        <f t="shared" si="197"/>
        <v>-3000</v>
      </c>
      <c r="BP56" s="16">
        <f t="shared" si="197"/>
        <v>-3000</v>
      </c>
      <c r="BQ56" s="16">
        <f t="shared" si="197"/>
        <v>-3000</v>
      </c>
      <c r="BR56" s="16">
        <f t="shared" si="197"/>
        <v>-3000</v>
      </c>
      <c r="BS56" s="16">
        <f t="shared" ref="BS56:DV56" si="198">-$C56*BS111</f>
        <v>-3000</v>
      </c>
      <c r="BT56" s="16">
        <f t="shared" si="198"/>
        <v>-3000</v>
      </c>
      <c r="BU56" s="16">
        <f t="shared" si="198"/>
        <v>-3000</v>
      </c>
      <c r="BV56" s="16">
        <f t="shared" si="198"/>
        <v>-3000</v>
      </c>
      <c r="BW56" s="16">
        <f t="shared" si="198"/>
        <v>-3000</v>
      </c>
      <c r="BX56" s="16">
        <f t="shared" si="198"/>
        <v>-3000</v>
      </c>
      <c r="BY56" s="16">
        <f t="shared" si="198"/>
        <v>-3000</v>
      </c>
      <c r="BZ56" s="16">
        <f t="shared" si="198"/>
        <v>-3000</v>
      </c>
      <c r="CA56" s="16">
        <f t="shared" si="198"/>
        <v>-3000</v>
      </c>
      <c r="CB56" s="16">
        <f t="shared" si="198"/>
        <v>-3000</v>
      </c>
      <c r="CC56" s="16">
        <f t="shared" si="198"/>
        <v>-3000</v>
      </c>
      <c r="CD56" s="16">
        <f t="shared" si="198"/>
        <v>-3000</v>
      </c>
      <c r="CE56" s="16">
        <f t="shared" si="198"/>
        <v>-3000</v>
      </c>
      <c r="CF56" s="16">
        <f t="shared" si="198"/>
        <v>-3000</v>
      </c>
      <c r="CG56" s="16">
        <f t="shared" si="198"/>
        <v>-3000</v>
      </c>
      <c r="CH56" s="16">
        <f t="shared" si="198"/>
        <v>-3000</v>
      </c>
      <c r="CI56" s="16">
        <f t="shared" si="198"/>
        <v>-3000</v>
      </c>
      <c r="CJ56" s="16">
        <f t="shared" si="198"/>
        <v>-3000</v>
      </c>
      <c r="CK56" s="16">
        <f t="shared" si="198"/>
        <v>-3000</v>
      </c>
      <c r="CL56" s="16">
        <f t="shared" si="198"/>
        <v>-3000</v>
      </c>
      <c r="CM56" s="16">
        <f t="shared" si="198"/>
        <v>-3000</v>
      </c>
      <c r="CN56" s="16">
        <f t="shared" si="198"/>
        <v>-3000</v>
      </c>
      <c r="CO56" s="16">
        <f t="shared" si="198"/>
        <v>-3000</v>
      </c>
      <c r="CP56" s="16">
        <f t="shared" si="198"/>
        <v>-3000</v>
      </c>
      <c r="CQ56" s="16">
        <f t="shared" si="198"/>
        <v>-3000</v>
      </c>
      <c r="CR56" s="16">
        <f t="shared" si="198"/>
        <v>-3000</v>
      </c>
      <c r="CS56" s="16">
        <f t="shared" si="198"/>
        <v>-3000</v>
      </c>
      <c r="CT56" s="16">
        <f t="shared" si="198"/>
        <v>-3000</v>
      </c>
      <c r="CU56" s="16">
        <f t="shared" si="198"/>
        <v>-3000</v>
      </c>
      <c r="CV56" s="16">
        <f t="shared" si="198"/>
        <v>-3000</v>
      </c>
      <c r="CW56" s="16">
        <f t="shared" si="198"/>
        <v>-3000</v>
      </c>
      <c r="CX56" s="16">
        <f t="shared" si="198"/>
        <v>-3000</v>
      </c>
      <c r="CY56" s="16">
        <f t="shared" si="198"/>
        <v>-3000</v>
      </c>
      <c r="CZ56" s="16">
        <f t="shared" si="198"/>
        <v>-3000</v>
      </c>
      <c r="DA56" s="16">
        <f t="shared" si="198"/>
        <v>-3000</v>
      </c>
      <c r="DB56" s="16">
        <f t="shared" si="198"/>
        <v>-3000</v>
      </c>
      <c r="DC56" s="16">
        <f t="shared" si="198"/>
        <v>-3000</v>
      </c>
      <c r="DD56" s="16">
        <f t="shared" si="198"/>
        <v>-3000</v>
      </c>
      <c r="DE56" s="16">
        <f t="shared" si="198"/>
        <v>-3000</v>
      </c>
      <c r="DF56" s="16">
        <f t="shared" si="198"/>
        <v>-3000</v>
      </c>
      <c r="DG56" s="16">
        <f t="shared" si="198"/>
        <v>-3000</v>
      </c>
      <c r="DH56" s="16">
        <f t="shared" si="198"/>
        <v>-3000</v>
      </c>
      <c r="DI56" s="16">
        <f t="shared" si="198"/>
        <v>-3000</v>
      </c>
      <c r="DJ56" s="16">
        <f t="shared" si="198"/>
        <v>-3000</v>
      </c>
      <c r="DK56" s="16">
        <f t="shared" si="198"/>
        <v>-3000</v>
      </c>
      <c r="DL56" s="16">
        <f t="shared" si="198"/>
        <v>-3000</v>
      </c>
      <c r="DM56" s="16">
        <f t="shared" si="198"/>
        <v>-3000</v>
      </c>
      <c r="DN56" s="16">
        <f t="shared" si="198"/>
        <v>-3000</v>
      </c>
      <c r="DO56" s="16">
        <f t="shared" si="198"/>
        <v>-3000</v>
      </c>
      <c r="DP56" s="16">
        <f t="shared" si="198"/>
        <v>-3000</v>
      </c>
      <c r="DQ56" s="16">
        <f t="shared" si="198"/>
        <v>-3000</v>
      </c>
      <c r="DR56" s="16">
        <f t="shared" si="198"/>
        <v>-3000</v>
      </c>
      <c r="DS56" s="16">
        <f t="shared" si="198"/>
        <v>-3000</v>
      </c>
      <c r="DT56" s="16">
        <f t="shared" si="198"/>
        <v>-3000</v>
      </c>
      <c r="DU56" s="16">
        <f t="shared" si="198"/>
        <v>-3000</v>
      </c>
      <c r="DV56" s="16">
        <f t="shared" si="198"/>
        <v>-3000</v>
      </c>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H56" s="16">
        <f t="shared" ref="FH56:FQ57" si="199">SUMIF($G$1:$FF$1,FH$2,$G56:$FF56)</f>
        <v>0</v>
      </c>
      <c r="FI56" s="16">
        <f t="shared" si="199"/>
        <v>-36000</v>
      </c>
      <c r="FJ56" s="16">
        <f t="shared" si="199"/>
        <v>-36000</v>
      </c>
      <c r="FK56" s="16">
        <f t="shared" si="199"/>
        <v>-36000</v>
      </c>
      <c r="FL56" s="16">
        <f t="shared" si="199"/>
        <v>-36000</v>
      </c>
      <c r="FM56" s="16">
        <f t="shared" si="199"/>
        <v>-36000</v>
      </c>
      <c r="FN56" s="16">
        <f t="shared" si="199"/>
        <v>-36000</v>
      </c>
      <c r="FO56" s="16">
        <f t="shared" si="199"/>
        <v>-36000</v>
      </c>
      <c r="FP56" s="16">
        <f t="shared" si="199"/>
        <v>-36000</v>
      </c>
      <c r="FQ56" s="16">
        <f t="shared" si="199"/>
        <v>-36000</v>
      </c>
      <c r="FR56" s="16">
        <f t="shared" ref="FR56:GD57" si="200">SUMIF($G$1:$FF$1,FR$2,$G56:$FF56)</f>
        <v>-36000</v>
      </c>
      <c r="FS56" s="16">
        <f t="shared" si="200"/>
        <v>0</v>
      </c>
      <c r="FT56" s="16">
        <f t="shared" si="200"/>
        <v>0</v>
      </c>
      <c r="FU56" s="16">
        <f t="shared" si="200"/>
        <v>0</v>
      </c>
      <c r="FV56" s="16">
        <f t="shared" si="200"/>
        <v>0</v>
      </c>
      <c r="FW56" s="16">
        <f t="shared" si="200"/>
        <v>0</v>
      </c>
      <c r="FX56" s="16">
        <f t="shared" si="200"/>
        <v>0</v>
      </c>
      <c r="FY56" s="16">
        <f t="shared" si="200"/>
        <v>0</v>
      </c>
      <c r="FZ56" s="16">
        <f t="shared" si="200"/>
        <v>0</v>
      </c>
      <c r="GA56" s="16">
        <f t="shared" si="200"/>
        <v>0</v>
      </c>
      <c r="GB56" s="16">
        <f t="shared" si="200"/>
        <v>0</v>
      </c>
      <c r="GC56" s="16">
        <f t="shared" si="200"/>
        <v>0</v>
      </c>
      <c r="GD56" s="16">
        <f t="shared" si="200"/>
        <v>0</v>
      </c>
    </row>
    <row r="57" spans="1:186" ht="20.100000000000001" customHeight="1" outlineLevel="1" x14ac:dyDescent="0.25">
      <c r="A57" s="15" t="s">
        <v>144</v>
      </c>
      <c r="C57" s="107">
        <f>(150*200)</f>
        <v>30000</v>
      </c>
      <c r="D57" s="107"/>
      <c r="E57" s="15"/>
      <c r="F57" s="16">
        <f t="shared" si="191"/>
        <v>-3600000</v>
      </c>
      <c r="G57" s="16">
        <f t="shared" ref="G57:BR57" si="201">-$C57*G112</f>
        <v>-30000</v>
      </c>
      <c r="H57" s="16">
        <f t="shared" si="201"/>
        <v>-30000</v>
      </c>
      <c r="I57" s="16">
        <f t="shared" si="201"/>
        <v>-30000</v>
      </c>
      <c r="J57" s="16">
        <f t="shared" si="201"/>
        <v>-30000</v>
      </c>
      <c r="K57" s="16">
        <f t="shared" si="201"/>
        <v>-30000</v>
      </c>
      <c r="L57" s="16">
        <f t="shared" si="201"/>
        <v>-30000</v>
      </c>
      <c r="M57" s="16">
        <f t="shared" si="201"/>
        <v>-30000</v>
      </c>
      <c r="N57" s="16">
        <f t="shared" si="201"/>
        <v>-30000</v>
      </c>
      <c r="O57" s="16">
        <f t="shared" si="201"/>
        <v>-30000</v>
      </c>
      <c r="P57" s="16">
        <f t="shared" si="201"/>
        <v>-30000</v>
      </c>
      <c r="Q57" s="16">
        <f t="shared" si="201"/>
        <v>-30000</v>
      </c>
      <c r="R57" s="16">
        <f t="shared" si="201"/>
        <v>-30000</v>
      </c>
      <c r="S57" s="16">
        <f t="shared" si="201"/>
        <v>-30000</v>
      </c>
      <c r="T57" s="16">
        <f t="shared" si="201"/>
        <v>-30000</v>
      </c>
      <c r="U57" s="16">
        <f t="shared" si="201"/>
        <v>-30000</v>
      </c>
      <c r="V57" s="16">
        <f t="shared" si="201"/>
        <v>-30000</v>
      </c>
      <c r="W57" s="16">
        <f t="shared" si="201"/>
        <v>-30000</v>
      </c>
      <c r="X57" s="16">
        <f t="shared" si="201"/>
        <v>-30000</v>
      </c>
      <c r="Y57" s="16">
        <f t="shared" si="201"/>
        <v>-30000</v>
      </c>
      <c r="Z57" s="16">
        <f t="shared" si="201"/>
        <v>-30000</v>
      </c>
      <c r="AA57" s="16">
        <f t="shared" si="201"/>
        <v>-30000</v>
      </c>
      <c r="AB57" s="16">
        <f t="shared" si="201"/>
        <v>-30000</v>
      </c>
      <c r="AC57" s="16">
        <f t="shared" si="201"/>
        <v>-30000</v>
      </c>
      <c r="AD57" s="16">
        <f t="shared" si="201"/>
        <v>-30000</v>
      </c>
      <c r="AE57" s="16">
        <f t="shared" si="201"/>
        <v>-30000</v>
      </c>
      <c r="AF57" s="16">
        <f t="shared" si="201"/>
        <v>-30000</v>
      </c>
      <c r="AG57" s="16">
        <f t="shared" si="201"/>
        <v>-30000</v>
      </c>
      <c r="AH57" s="16">
        <f t="shared" si="201"/>
        <v>-30000</v>
      </c>
      <c r="AI57" s="16">
        <f t="shared" si="201"/>
        <v>-30000</v>
      </c>
      <c r="AJ57" s="16">
        <f t="shared" si="201"/>
        <v>-30000</v>
      </c>
      <c r="AK57" s="16">
        <f t="shared" si="201"/>
        <v>-30000</v>
      </c>
      <c r="AL57" s="16">
        <f t="shared" si="201"/>
        <v>-30000</v>
      </c>
      <c r="AM57" s="16">
        <f t="shared" si="201"/>
        <v>-30000</v>
      </c>
      <c r="AN57" s="16">
        <f t="shared" si="201"/>
        <v>-30000</v>
      </c>
      <c r="AO57" s="16">
        <f t="shared" si="201"/>
        <v>-30000</v>
      </c>
      <c r="AP57" s="16">
        <f t="shared" si="201"/>
        <v>-30000</v>
      </c>
      <c r="AQ57" s="16">
        <f t="shared" si="201"/>
        <v>-30000</v>
      </c>
      <c r="AR57" s="16">
        <f t="shared" si="201"/>
        <v>-30000</v>
      </c>
      <c r="AS57" s="16">
        <f t="shared" si="201"/>
        <v>-30000</v>
      </c>
      <c r="AT57" s="16">
        <f t="shared" si="201"/>
        <v>-30000</v>
      </c>
      <c r="AU57" s="16">
        <f t="shared" si="201"/>
        <v>-30000</v>
      </c>
      <c r="AV57" s="16">
        <f t="shared" si="201"/>
        <v>-30000</v>
      </c>
      <c r="AW57" s="16">
        <f t="shared" si="201"/>
        <v>-30000</v>
      </c>
      <c r="AX57" s="16">
        <f t="shared" si="201"/>
        <v>-30000</v>
      </c>
      <c r="AY57" s="16">
        <f t="shared" si="201"/>
        <v>-30000</v>
      </c>
      <c r="AZ57" s="16">
        <f t="shared" si="201"/>
        <v>-30000</v>
      </c>
      <c r="BA57" s="16">
        <f t="shared" si="201"/>
        <v>-30000</v>
      </c>
      <c r="BB57" s="16">
        <f t="shared" si="201"/>
        <v>-30000</v>
      </c>
      <c r="BC57" s="16">
        <f t="shared" si="201"/>
        <v>-30000</v>
      </c>
      <c r="BD57" s="16">
        <f t="shared" si="201"/>
        <v>-30000</v>
      </c>
      <c r="BE57" s="16">
        <f t="shared" si="201"/>
        <v>-30000</v>
      </c>
      <c r="BF57" s="16">
        <f t="shared" si="201"/>
        <v>-30000</v>
      </c>
      <c r="BG57" s="16">
        <f t="shared" si="201"/>
        <v>-30000</v>
      </c>
      <c r="BH57" s="16">
        <f t="shared" si="201"/>
        <v>-30000</v>
      </c>
      <c r="BI57" s="16">
        <f t="shared" si="201"/>
        <v>-30000</v>
      </c>
      <c r="BJ57" s="16">
        <f t="shared" si="201"/>
        <v>-30000</v>
      </c>
      <c r="BK57" s="16">
        <f t="shared" si="201"/>
        <v>-30000</v>
      </c>
      <c r="BL57" s="16">
        <f t="shared" si="201"/>
        <v>-30000</v>
      </c>
      <c r="BM57" s="16">
        <f t="shared" si="201"/>
        <v>-30000</v>
      </c>
      <c r="BN57" s="16">
        <f t="shared" si="201"/>
        <v>-30000</v>
      </c>
      <c r="BO57" s="16">
        <f t="shared" si="201"/>
        <v>-30000</v>
      </c>
      <c r="BP57" s="16">
        <f t="shared" si="201"/>
        <v>-30000</v>
      </c>
      <c r="BQ57" s="16">
        <f t="shared" si="201"/>
        <v>-30000</v>
      </c>
      <c r="BR57" s="16">
        <f t="shared" si="201"/>
        <v>-30000</v>
      </c>
      <c r="BS57" s="16">
        <f t="shared" ref="BS57:DV57" si="202">-$C57*BS112</f>
        <v>-30000</v>
      </c>
      <c r="BT57" s="16">
        <f t="shared" si="202"/>
        <v>-30000</v>
      </c>
      <c r="BU57" s="16">
        <f t="shared" si="202"/>
        <v>-30000</v>
      </c>
      <c r="BV57" s="16">
        <f t="shared" si="202"/>
        <v>-30000</v>
      </c>
      <c r="BW57" s="16">
        <f t="shared" si="202"/>
        <v>-30000</v>
      </c>
      <c r="BX57" s="16">
        <f t="shared" si="202"/>
        <v>-30000</v>
      </c>
      <c r="BY57" s="16">
        <f t="shared" si="202"/>
        <v>-30000</v>
      </c>
      <c r="BZ57" s="16">
        <f t="shared" si="202"/>
        <v>-30000</v>
      </c>
      <c r="CA57" s="16">
        <f t="shared" si="202"/>
        <v>-30000</v>
      </c>
      <c r="CB57" s="16">
        <f t="shared" si="202"/>
        <v>-30000</v>
      </c>
      <c r="CC57" s="16">
        <f t="shared" si="202"/>
        <v>-30000</v>
      </c>
      <c r="CD57" s="16">
        <f t="shared" si="202"/>
        <v>-30000</v>
      </c>
      <c r="CE57" s="16">
        <f t="shared" si="202"/>
        <v>-30000</v>
      </c>
      <c r="CF57" s="16">
        <f t="shared" si="202"/>
        <v>-30000</v>
      </c>
      <c r="CG57" s="16">
        <f t="shared" si="202"/>
        <v>-30000</v>
      </c>
      <c r="CH57" s="16">
        <f t="shared" si="202"/>
        <v>-30000</v>
      </c>
      <c r="CI57" s="16">
        <f t="shared" si="202"/>
        <v>-30000</v>
      </c>
      <c r="CJ57" s="16">
        <f t="shared" si="202"/>
        <v>-30000</v>
      </c>
      <c r="CK57" s="16">
        <f t="shared" si="202"/>
        <v>-30000</v>
      </c>
      <c r="CL57" s="16">
        <f t="shared" si="202"/>
        <v>-30000</v>
      </c>
      <c r="CM57" s="16">
        <f t="shared" si="202"/>
        <v>-30000</v>
      </c>
      <c r="CN57" s="16">
        <f t="shared" si="202"/>
        <v>-30000</v>
      </c>
      <c r="CO57" s="16">
        <f t="shared" si="202"/>
        <v>-30000</v>
      </c>
      <c r="CP57" s="16">
        <f t="shared" si="202"/>
        <v>-30000</v>
      </c>
      <c r="CQ57" s="16">
        <f t="shared" si="202"/>
        <v>-30000</v>
      </c>
      <c r="CR57" s="16">
        <f t="shared" si="202"/>
        <v>-30000</v>
      </c>
      <c r="CS57" s="16">
        <f t="shared" si="202"/>
        <v>-30000</v>
      </c>
      <c r="CT57" s="16">
        <f t="shared" si="202"/>
        <v>-30000</v>
      </c>
      <c r="CU57" s="16">
        <f t="shared" si="202"/>
        <v>-30000</v>
      </c>
      <c r="CV57" s="16">
        <f t="shared" si="202"/>
        <v>-30000</v>
      </c>
      <c r="CW57" s="16">
        <f t="shared" si="202"/>
        <v>-30000</v>
      </c>
      <c r="CX57" s="16">
        <f t="shared" si="202"/>
        <v>-30000</v>
      </c>
      <c r="CY57" s="16">
        <f t="shared" si="202"/>
        <v>-30000</v>
      </c>
      <c r="CZ57" s="16">
        <f t="shared" si="202"/>
        <v>-30000</v>
      </c>
      <c r="DA57" s="16">
        <f t="shared" si="202"/>
        <v>-30000</v>
      </c>
      <c r="DB57" s="16">
        <f t="shared" si="202"/>
        <v>-30000</v>
      </c>
      <c r="DC57" s="16">
        <f t="shared" si="202"/>
        <v>-30000</v>
      </c>
      <c r="DD57" s="16">
        <f t="shared" si="202"/>
        <v>-30000</v>
      </c>
      <c r="DE57" s="16">
        <f t="shared" si="202"/>
        <v>-30000</v>
      </c>
      <c r="DF57" s="16">
        <f t="shared" si="202"/>
        <v>-30000</v>
      </c>
      <c r="DG57" s="16">
        <f t="shared" si="202"/>
        <v>-30000</v>
      </c>
      <c r="DH57" s="16">
        <f t="shared" si="202"/>
        <v>-30000</v>
      </c>
      <c r="DI57" s="16">
        <f t="shared" si="202"/>
        <v>-30000</v>
      </c>
      <c r="DJ57" s="16">
        <f t="shared" si="202"/>
        <v>-30000</v>
      </c>
      <c r="DK57" s="16">
        <f t="shared" si="202"/>
        <v>-30000</v>
      </c>
      <c r="DL57" s="16">
        <f t="shared" si="202"/>
        <v>-30000</v>
      </c>
      <c r="DM57" s="16">
        <f t="shared" si="202"/>
        <v>-30000</v>
      </c>
      <c r="DN57" s="16">
        <f t="shared" si="202"/>
        <v>-30000</v>
      </c>
      <c r="DO57" s="16">
        <f t="shared" si="202"/>
        <v>-30000</v>
      </c>
      <c r="DP57" s="16">
        <f t="shared" si="202"/>
        <v>-30000</v>
      </c>
      <c r="DQ57" s="16">
        <f t="shared" si="202"/>
        <v>-30000</v>
      </c>
      <c r="DR57" s="16">
        <f t="shared" si="202"/>
        <v>-30000</v>
      </c>
      <c r="DS57" s="16">
        <f t="shared" si="202"/>
        <v>-30000</v>
      </c>
      <c r="DT57" s="16">
        <f t="shared" si="202"/>
        <v>-30000</v>
      </c>
      <c r="DU57" s="16">
        <f t="shared" si="202"/>
        <v>-30000</v>
      </c>
      <c r="DV57" s="16">
        <f t="shared" si="202"/>
        <v>-30000</v>
      </c>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H57" s="16">
        <f t="shared" si="199"/>
        <v>0</v>
      </c>
      <c r="FI57" s="16">
        <f t="shared" si="199"/>
        <v>-360000</v>
      </c>
      <c r="FJ57" s="16">
        <f t="shared" si="199"/>
        <v>-360000</v>
      </c>
      <c r="FK57" s="16">
        <f t="shared" si="199"/>
        <v>-360000</v>
      </c>
      <c r="FL57" s="16">
        <f t="shared" si="199"/>
        <v>-360000</v>
      </c>
      <c r="FM57" s="16">
        <f t="shared" si="199"/>
        <v>-360000</v>
      </c>
      <c r="FN57" s="16">
        <f t="shared" si="199"/>
        <v>-360000</v>
      </c>
      <c r="FO57" s="16">
        <f t="shared" si="199"/>
        <v>-360000</v>
      </c>
      <c r="FP57" s="16">
        <f t="shared" si="199"/>
        <v>-360000</v>
      </c>
      <c r="FQ57" s="16">
        <f t="shared" si="199"/>
        <v>-360000</v>
      </c>
      <c r="FR57" s="16">
        <f t="shared" si="200"/>
        <v>-360000</v>
      </c>
      <c r="FS57" s="16">
        <f t="shared" si="200"/>
        <v>0</v>
      </c>
      <c r="FT57" s="16">
        <f t="shared" si="200"/>
        <v>0</v>
      </c>
      <c r="FU57" s="16">
        <f t="shared" si="200"/>
        <v>0</v>
      </c>
      <c r="FV57" s="16">
        <f t="shared" si="200"/>
        <v>0</v>
      </c>
      <c r="FW57" s="16">
        <f t="shared" si="200"/>
        <v>0</v>
      </c>
      <c r="FX57" s="16">
        <f t="shared" si="200"/>
        <v>0</v>
      </c>
      <c r="FY57" s="16">
        <f t="shared" si="200"/>
        <v>0</v>
      </c>
      <c r="FZ57" s="16">
        <f t="shared" si="200"/>
        <v>0</v>
      </c>
      <c r="GA57" s="16">
        <f t="shared" si="200"/>
        <v>0</v>
      </c>
      <c r="GB57" s="16">
        <f t="shared" si="200"/>
        <v>0</v>
      </c>
      <c r="GC57" s="16">
        <f t="shared" si="200"/>
        <v>0</v>
      </c>
      <c r="GD57" s="16">
        <f t="shared" si="200"/>
        <v>0</v>
      </c>
    </row>
    <row r="58" spans="1:186" ht="20.100000000000001" customHeight="1" outlineLevel="1" x14ac:dyDescent="0.25">
      <c r="A58" s="15"/>
      <c r="C58" s="107"/>
      <c r="D58" s="107"/>
      <c r="E58" s="15"/>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row>
    <row r="59" spans="1:186" ht="20.100000000000001" customHeight="1" x14ac:dyDescent="0.25">
      <c r="A59" s="11" t="s">
        <v>7</v>
      </c>
      <c r="B59" s="112"/>
      <c r="C59" s="113"/>
      <c r="D59" s="113"/>
      <c r="E59" s="11"/>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H59" s="3"/>
      <c r="FI59" s="3"/>
      <c r="FJ59" s="3"/>
      <c r="FK59" s="3"/>
      <c r="FL59" s="3"/>
      <c r="FM59" s="3"/>
      <c r="FN59" s="3"/>
      <c r="FO59" s="3"/>
      <c r="FP59" s="3"/>
      <c r="FQ59" s="3"/>
      <c r="FR59" s="3"/>
      <c r="FS59" s="3"/>
      <c r="FT59" s="3"/>
      <c r="FU59" s="3"/>
      <c r="FV59" s="3"/>
      <c r="FW59" s="3"/>
      <c r="FX59" s="3"/>
      <c r="FY59" s="3"/>
      <c r="FZ59" s="3"/>
      <c r="GA59" s="3"/>
      <c r="GB59" s="3"/>
      <c r="GC59" s="3"/>
      <c r="GD59" s="3"/>
    </row>
    <row r="60" spans="1:186" ht="20.100000000000001" customHeight="1" x14ac:dyDescent="0.25">
      <c r="C60" s="104"/>
      <c r="D60" s="104"/>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H60" s="3"/>
      <c r="FI60" s="3"/>
      <c r="FJ60" s="3"/>
      <c r="FK60" s="3"/>
      <c r="FL60" s="3"/>
      <c r="FM60" s="3"/>
      <c r="FN60" s="3"/>
      <c r="FO60" s="3"/>
      <c r="FP60" s="3"/>
      <c r="FQ60" s="3"/>
      <c r="FR60" s="3"/>
      <c r="FS60" s="3"/>
      <c r="FT60" s="3"/>
      <c r="FU60" s="3"/>
      <c r="FV60" s="3"/>
      <c r="FW60" s="3"/>
      <c r="FX60" s="3"/>
      <c r="FY60" s="3"/>
      <c r="FZ60" s="3"/>
      <c r="GA60" s="3"/>
      <c r="GB60" s="3"/>
      <c r="GC60" s="3"/>
      <c r="GD60" s="3"/>
    </row>
    <row r="61" spans="1:186" ht="20.100000000000001" customHeight="1" x14ac:dyDescent="0.25">
      <c r="A61" s="13" t="s">
        <v>116</v>
      </c>
      <c r="B61" s="105"/>
      <c r="C61" s="106"/>
      <c r="D61" s="106"/>
      <c r="E61" s="13"/>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H61" s="3"/>
      <c r="FI61" s="3"/>
      <c r="FJ61" s="3"/>
      <c r="FK61" s="3"/>
      <c r="FL61" s="3"/>
      <c r="FM61" s="3"/>
      <c r="FN61" s="3"/>
      <c r="FO61" s="3"/>
      <c r="FP61" s="3"/>
      <c r="FQ61" s="3"/>
      <c r="FR61" s="3"/>
      <c r="FS61" s="3"/>
      <c r="FT61" s="3"/>
      <c r="FU61" s="3"/>
      <c r="FV61" s="3"/>
      <c r="FW61" s="3"/>
      <c r="FX61" s="3"/>
      <c r="FY61" s="3"/>
      <c r="FZ61" s="3"/>
      <c r="GA61" s="3"/>
      <c r="GB61" s="3"/>
      <c r="GC61" s="3"/>
      <c r="GD61" s="3"/>
    </row>
    <row r="62" spans="1:186" ht="20.100000000000001" customHeight="1" outlineLevel="1" x14ac:dyDescent="0.25">
      <c r="A62" s="15" t="s">
        <v>4</v>
      </c>
      <c r="C62" s="107"/>
      <c r="D62" s="107"/>
      <c r="E62" s="15"/>
      <c r="F62" s="19"/>
      <c r="G62" s="19">
        <v>1</v>
      </c>
      <c r="H62" s="19">
        <v>1</v>
      </c>
      <c r="I62" s="19">
        <v>1</v>
      </c>
      <c r="J62" s="19">
        <v>1</v>
      </c>
      <c r="K62" s="19">
        <v>1</v>
      </c>
      <c r="L62" s="19">
        <v>1</v>
      </c>
      <c r="M62" s="19">
        <v>1</v>
      </c>
      <c r="N62" s="19">
        <v>1</v>
      </c>
      <c r="O62" s="19">
        <v>1</v>
      </c>
      <c r="P62" s="19">
        <v>1</v>
      </c>
      <c r="Q62" s="19">
        <v>1</v>
      </c>
      <c r="R62" s="19">
        <v>1</v>
      </c>
      <c r="S62" s="19">
        <v>1</v>
      </c>
      <c r="T62" s="19">
        <v>1</v>
      </c>
      <c r="U62" s="19">
        <v>1</v>
      </c>
      <c r="V62" s="19">
        <v>1</v>
      </c>
      <c r="W62" s="19">
        <v>1</v>
      </c>
      <c r="X62" s="19">
        <v>1</v>
      </c>
      <c r="Y62" s="19">
        <v>1</v>
      </c>
      <c r="Z62" s="19">
        <v>1</v>
      </c>
      <c r="AA62" s="19">
        <v>1</v>
      </c>
      <c r="AB62" s="19">
        <v>1</v>
      </c>
      <c r="AC62" s="19">
        <v>1</v>
      </c>
      <c r="AD62" s="19">
        <v>1</v>
      </c>
      <c r="AE62" s="19">
        <v>1</v>
      </c>
      <c r="AF62" s="19">
        <v>1</v>
      </c>
      <c r="AG62" s="19">
        <v>1</v>
      </c>
      <c r="AH62" s="19">
        <v>1</v>
      </c>
      <c r="AI62" s="19">
        <v>1</v>
      </c>
      <c r="AJ62" s="19">
        <v>1</v>
      </c>
      <c r="AK62" s="19">
        <v>1</v>
      </c>
      <c r="AL62" s="19">
        <v>1</v>
      </c>
      <c r="AM62" s="19">
        <v>1</v>
      </c>
      <c r="AN62" s="19">
        <v>1</v>
      </c>
      <c r="AO62" s="19">
        <v>1</v>
      </c>
      <c r="AP62" s="19">
        <v>1</v>
      </c>
      <c r="AQ62" s="19">
        <v>1</v>
      </c>
      <c r="AR62" s="19">
        <v>1</v>
      </c>
      <c r="AS62" s="19">
        <v>1</v>
      </c>
      <c r="AT62" s="19">
        <v>1</v>
      </c>
      <c r="AU62" s="19">
        <v>1</v>
      </c>
      <c r="AV62" s="19">
        <v>1</v>
      </c>
      <c r="AW62" s="19">
        <v>1</v>
      </c>
      <c r="AX62" s="19">
        <v>1</v>
      </c>
      <c r="AY62" s="19">
        <v>1</v>
      </c>
      <c r="AZ62" s="19">
        <v>1</v>
      </c>
      <c r="BA62" s="19">
        <v>1</v>
      </c>
      <c r="BB62" s="19">
        <v>1</v>
      </c>
      <c r="BC62" s="19">
        <v>1</v>
      </c>
      <c r="BD62" s="19">
        <v>1</v>
      </c>
      <c r="BE62" s="19">
        <v>1</v>
      </c>
      <c r="BF62" s="19">
        <v>1</v>
      </c>
      <c r="BG62" s="19">
        <v>1</v>
      </c>
      <c r="BH62" s="19">
        <v>1</v>
      </c>
      <c r="BI62" s="19">
        <v>1</v>
      </c>
      <c r="BJ62" s="19">
        <v>1</v>
      </c>
      <c r="BK62" s="19">
        <v>1</v>
      </c>
      <c r="BL62" s="19">
        <v>1</v>
      </c>
      <c r="BM62" s="19">
        <v>1</v>
      </c>
      <c r="BN62" s="19">
        <v>1</v>
      </c>
      <c r="BO62" s="19">
        <v>1</v>
      </c>
      <c r="BP62" s="19">
        <v>1</v>
      </c>
      <c r="BQ62" s="19">
        <v>1</v>
      </c>
      <c r="BR62" s="19">
        <v>1</v>
      </c>
      <c r="BS62" s="19">
        <v>1</v>
      </c>
      <c r="BT62" s="19">
        <v>1</v>
      </c>
      <c r="BU62" s="19">
        <v>1</v>
      </c>
      <c r="BV62" s="19">
        <v>1</v>
      </c>
      <c r="BW62" s="19">
        <v>1</v>
      </c>
      <c r="BX62" s="19">
        <v>1</v>
      </c>
      <c r="BY62" s="19">
        <v>1</v>
      </c>
      <c r="BZ62" s="19">
        <v>1</v>
      </c>
      <c r="CA62" s="19">
        <v>1</v>
      </c>
      <c r="CB62" s="19">
        <v>1</v>
      </c>
      <c r="CC62" s="19">
        <v>1</v>
      </c>
      <c r="CD62" s="19">
        <v>1</v>
      </c>
      <c r="CE62" s="19">
        <v>1</v>
      </c>
      <c r="CF62" s="19">
        <v>1</v>
      </c>
      <c r="CG62" s="19">
        <v>1</v>
      </c>
      <c r="CH62" s="19">
        <v>1</v>
      </c>
      <c r="CI62" s="19">
        <v>1</v>
      </c>
      <c r="CJ62" s="19">
        <v>1</v>
      </c>
      <c r="CK62" s="19">
        <v>1</v>
      </c>
      <c r="CL62" s="19">
        <v>1</v>
      </c>
      <c r="CM62" s="19">
        <v>1</v>
      </c>
      <c r="CN62" s="19">
        <v>1</v>
      </c>
      <c r="CO62" s="19">
        <v>1</v>
      </c>
      <c r="CP62" s="19">
        <v>1</v>
      </c>
      <c r="CQ62" s="19">
        <v>1</v>
      </c>
      <c r="CR62" s="19">
        <v>1</v>
      </c>
      <c r="CS62" s="19">
        <v>1</v>
      </c>
      <c r="CT62" s="19">
        <v>1</v>
      </c>
      <c r="CU62" s="19">
        <v>1</v>
      </c>
      <c r="CV62" s="19">
        <v>1</v>
      </c>
      <c r="CW62" s="19">
        <v>1</v>
      </c>
      <c r="CX62" s="19">
        <v>1</v>
      </c>
      <c r="CY62" s="19">
        <v>1</v>
      </c>
      <c r="CZ62" s="19">
        <v>1</v>
      </c>
      <c r="DA62" s="19">
        <v>1</v>
      </c>
      <c r="DB62" s="19">
        <v>1</v>
      </c>
      <c r="DC62" s="19">
        <v>1</v>
      </c>
      <c r="DD62" s="19">
        <v>1</v>
      </c>
      <c r="DE62" s="19">
        <v>1</v>
      </c>
      <c r="DF62" s="19">
        <v>1</v>
      </c>
      <c r="DG62" s="19">
        <v>1</v>
      </c>
      <c r="DH62" s="19">
        <v>1</v>
      </c>
      <c r="DI62" s="19">
        <v>1</v>
      </c>
      <c r="DJ62" s="19">
        <v>1</v>
      </c>
      <c r="DK62" s="19">
        <v>1</v>
      </c>
      <c r="DL62" s="19">
        <v>1</v>
      </c>
      <c r="DM62" s="19">
        <v>1</v>
      </c>
      <c r="DN62" s="19">
        <v>1</v>
      </c>
      <c r="DO62" s="19">
        <v>1</v>
      </c>
      <c r="DP62" s="19">
        <v>1</v>
      </c>
      <c r="DQ62" s="19">
        <v>1</v>
      </c>
      <c r="DR62" s="19">
        <v>1</v>
      </c>
      <c r="DS62" s="19">
        <v>1</v>
      </c>
      <c r="DT62" s="19">
        <v>1</v>
      </c>
      <c r="DU62" s="19">
        <v>1</v>
      </c>
      <c r="DV62" s="19">
        <v>1</v>
      </c>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H62" s="3"/>
      <c r="FI62" s="3"/>
      <c r="FJ62" s="3"/>
      <c r="FK62" s="3"/>
      <c r="FL62" s="3"/>
      <c r="FM62" s="3"/>
      <c r="FN62" s="3"/>
      <c r="FO62" s="3"/>
      <c r="FP62" s="3"/>
      <c r="FQ62" s="3"/>
      <c r="FR62" s="3"/>
      <c r="FS62" s="3"/>
      <c r="FT62" s="3"/>
      <c r="FU62" s="3"/>
      <c r="FV62" s="3"/>
      <c r="FW62" s="3"/>
      <c r="FX62" s="3"/>
      <c r="FY62" s="3"/>
      <c r="FZ62" s="3"/>
      <c r="GA62" s="3"/>
      <c r="GB62" s="3"/>
      <c r="GC62" s="3"/>
      <c r="GD62" s="3"/>
    </row>
    <row r="63" spans="1:186" ht="20.100000000000001" customHeight="1" outlineLevel="1" x14ac:dyDescent="0.25">
      <c r="A63" s="15" t="s">
        <v>9</v>
      </c>
      <c r="C63" s="107"/>
      <c r="D63" s="107"/>
      <c r="E63" s="15"/>
      <c r="F63" s="19"/>
      <c r="G63" s="19">
        <v>1</v>
      </c>
      <c r="H63" s="19">
        <v>1</v>
      </c>
      <c r="I63" s="19">
        <v>1</v>
      </c>
      <c r="J63" s="19">
        <v>1</v>
      </c>
      <c r="K63" s="19">
        <v>1</v>
      </c>
      <c r="L63" s="19">
        <v>1</v>
      </c>
      <c r="M63" s="19">
        <v>1</v>
      </c>
      <c r="N63" s="19">
        <v>1</v>
      </c>
      <c r="O63" s="19">
        <v>1</v>
      </c>
      <c r="P63" s="19">
        <v>1</v>
      </c>
      <c r="Q63" s="19">
        <v>1</v>
      </c>
      <c r="R63" s="19">
        <v>1</v>
      </c>
      <c r="S63" s="19">
        <v>1</v>
      </c>
      <c r="T63" s="19">
        <v>1</v>
      </c>
      <c r="U63" s="19">
        <v>1</v>
      </c>
      <c r="V63" s="19">
        <v>1</v>
      </c>
      <c r="W63" s="19">
        <v>1</v>
      </c>
      <c r="X63" s="19">
        <v>1</v>
      </c>
      <c r="Y63" s="19">
        <v>1</v>
      </c>
      <c r="Z63" s="19">
        <v>1</v>
      </c>
      <c r="AA63" s="19">
        <v>1</v>
      </c>
      <c r="AB63" s="19">
        <v>1</v>
      </c>
      <c r="AC63" s="19">
        <v>1</v>
      </c>
      <c r="AD63" s="19">
        <v>1</v>
      </c>
      <c r="AE63" s="19">
        <v>1</v>
      </c>
      <c r="AF63" s="19">
        <v>1</v>
      </c>
      <c r="AG63" s="19">
        <v>1</v>
      </c>
      <c r="AH63" s="19">
        <v>1</v>
      </c>
      <c r="AI63" s="19">
        <v>1</v>
      </c>
      <c r="AJ63" s="19">
        <v>1</v>
      </c>
      <c r="AK63" s="19">
        <v>1</v>
      </c>
      <c r="AL63" s="19">
        <v>1</v>
      </c>
      <c r="AM63" s="19">
        <v>1</v>
      </c>
      <c r="AN63" s="19">
        <v>1</v>
      </c>
      <c r="AO63" s="19">
        <v>1</v>
      </c>
      <c r="AP63" s="19">
        <v>1</v>
      </c>
      <c r="AQ63" s="19">
        <v>1</v>
      </c>
      <c r="AR63" s="19">
        <v>1</v>
      </c>
      <c r="AS63" s="19">
        <v>1</v>
      </c>
      <c r="AT63" s="19">
        <v>1</v>
      </c>
      <c r="AU63" s="19">
        <v>1</v>
      </c>
      <c r="AV63" s="19">
        <v>1</v>
      </c>
      <c r="AW63" s="19">
        <v>1</v>
      </c>
      <c r="AX63" s="19">
        <v>1</v>
      </c>
      <c r="AY63" s="19">
        <v>1</v>
      </c>
      <c r="AZ63" s="19">
        <v>1</v>
      </c>
      <c r="BA63" s="19">
        <v>1</v>
      </c>
      <c r="BB63" s="19">
        <v>1</v>
      </c>
      <c r="BC63" s="19">
        <v>1</v>
      </c>
      <c r="BD63" s="19">
        <v>1</v>
      </c>
      <c r="BE63" s="19">
        <v>1</v>
      </c>
      <c r="BF63" s="19">
        <v>1</v>
      </c>
      <c r="BG63" s="19">
        <v>1</v>
      </c>
      <c r="BH63" s="19">
        <v>1</v>
      </c>
      <c r="BI63" s="19">
        <v>1</v>
      </c>
      <c r="BJ63" s="19">
        <v>1</v>
      </c>
      <c r="BK63" s="19">
        <v>1</v>
      </c>
      <c r="BL63" s="19">
        <v>1</v>
      </c>
      <c r="BM63" s="19">
        <v>1</v>
      </c>
      <c r="BN63" s="19">
        <v>1</v>
      </c>
      <c r="BO63" s="19">
        <v>1</v>
      </c>
      <c r="BP63" s="19">
        <v>1</v>
      </c>
      <c r="BQ63" s="19">
        <v>1</v>
      </c>
      <c r="BR63" s="19">
        <v>1</v>
      </c>
      <c r="BS63" s="19">
        <v>1</v>
      </c>
      <c r="BT63" s="19">
        <v>1</v>
      </c>
      <c r="BU63" s="19">
        <v>1</v>
      </c>
      <c r="BV63" s="19">
        <v>1</v>
      </c>
      <c r="BW63" s="19">
        <v>1</v>
      </c>
      <c r="BX63" s="19">
        <v>1</v>
      </c>
      <c r="BY63" s="19">
        <v>1</v>
      </c>
      <c r="BZ63" s="19">
        <v>1</v>
      </c>
      <c r="CA63" s="19">
        <v>1</v>
      </c>
      <c r="CB63" s="19">
        <v>1</v>
      </c>
      <c r="CC63" s="19">
        <v>1</v>
      </c>
      <c r="CD63" s="19">
        <v>1</v>
      </c>
      <c r="CE63" s="19">
        <v>1</v>
      </c>
      <c r="CF63" s="19">
        <v>1</v>
      </c>
      <c r="CG63" s="19">
        <v>1</v>
      </c>
      <c r="CH63" s="19">
        <v>1</v>
      </c>
      <c r="CI63" s="19">
        <v>1</v>
      </c>
      <c r="CJ63" s="19">
        <v>1</v>
      </c>
      <c r="CK63" s="19">
        <v>1</v>
      </c>
      <c r="CL63" s="19">
        <v>1</v>
      </c>
      <c r="CM63" s="19">
        <v>1</v>
      </c>
      <c r="CN63" s="19">
        <v>1</v>
      </c>
      <c r="CO63" s="19">
        <v>1</v>
      </c>
      <c r="CP63" s="19">
        <v>1</v>
      </c>
      <c r="CQ63" s="19">
        <v>1</v>
      </c>
      <c r="CR63" s="19">
        <v>1</v>
      </c>
      <c r="CS63" s="19">
        <v>1</v>
      </c>
      <c r="CT63" s="19">
        <v>1</v>
      </c>
      <c r="CU63" s="19">
        <v>1</v>
      </c>
      <c r="CV63" s="19">
        <v>1</v>
      </c>
      <c r="CW63" s="19">
        <v>1</v>
      </c>
      <c r="CX63" s="19">
        <v>1</v>
      </c>
      <c r="CY63" s="19">
        <v>1</v>
      </c>
      <c r="CZ63" s="19">
        <v>1</v>
      </c>
      <c r="DA63" s="19">
        <v>1</v>
      </c>
      <c r="DB63" s="19">
        <v>1</v>
      </c>
      <c r="DC63" s="19">
        <v>1</v>
      </c>
      <c r="DD63" s="19">
        <v>1</v>
      </c>
      <c r="DE63" s="19">
        <v>1</v>
      </c>
      <c r="DF63" s="19">
        <v>1</v>
      </c>
      <c r="DG63" s="19">
        <v>1</v>
      </c>
      <c r="DH63" s="19">
        <v>1</v>
      </c>
      <c r="DI63" s="19">
        <v>1</v>
      </c>
      <c r="DJ63" s="19">
        <v>1</v>
      </c>
      <c r="DK63" s="19">
        <v>1</v>
      </c>
      <c r="DL63" s="19">
        <v>1</v>
      </c>
      <c r="DM63" s="19">
        <v>1</v>
      </c>
      <c r="DN63" s="19">
        <v>1</v>
      </c>
      <c r="DO63" s="19">
        <v>1</v>
      </c>
      <c r="DP63" s="19">
        <v>1</v>
      </c>
      <c r="DQ63" s="19">
        <v>1</v>
      </c>
      <c r="DR63" s="19">
        <v>1</v>
      </c>
      <c r="DS63" s="19">
        <v>1</v>
      </c>
      <c r="DT63" s="19">
        <v>1</v>
      </c>
      <c r="DU63" s="19">
        <v>1</v>
      </c>
      <c r="DV63" s="19">
        <v>1</v>
      </c>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H63" s="3"/>
      <c r="FI63" s="3"/>
      <c r="FJ63" s="3"/>
      <c r="FK63" s="3"/>
      <c r="FL63" s="3"/>
      <c r="FM63" s="3"/>
      <c r="FN63" s="3"/>
      <c r="FO63" s="3"/>
      <c r="FP63" s="3"/>
      <c r="FQ63" s="3"/>
      <c r="FR63" s="3"/>
      <c r="FS63" s="3"/>
      <c r="FT63" s="3"/>
      <c r="FU63" s="3"/>
      <c r="FV63" s="3"/>
      <c r="FW63" s="3"/>
      <c r="FX63" s="3"/>
      <c r="FY63" s="3"/>
      <c r="FZ63" s="3"/>
      <c r="GA63" s="3"/>
      <c r="GB63" s="3"/>
      <c r="GC63" s="3"/>
      <c r="GD63" s="3"/>
    </row>
    <row r="64" spans="1:186" ht="20.100000000000001" customHeight="1" outlineLevel="1" x14ac:dyDescent="0.25">
      <c r="A64" s="15" t="s">
        <v>8</v>
      </c>
      <c r="C64" s="107"/>
      <c r="D64" s="107"/>
      <c r="E64" s="15"/>
      <c r="F64" s="19"/>
      <c r="G64" s="19">
        <v>1</v>
      </c>
      <c r="H64" s="19">
        <v>1</v>
      </c>
      <c r="I64" s="19">
        <v>1</v>
      </c>
      <c r="J64" s="19">
        <v>1</v>
      </c>
      <c r="K64" s="19">
        <v>1</v>
      </c>
      <c r="L64" s="19">
        <v>1</v>
      </c>
      <c r="M64" s="19">
        <v>1</v>
      </c>
      <c r="N64" s="19">
        <v>1</v>
      </c>
      <c r="O64" s="19">
        <v>1</v>
      </c>
      <c r="P64" s="19">
        <v>1</v>
      </c>
      <c r="Q64" s="19">
        <v>1</v>
      </c>
      <c r="R64" s="19">
        <v>1</v>
      </c>
      <c r="S64" s="19">
        <v>1</v>
      </c>
      <c r="T64" s="19">
        <v>1</v>
      </c>
      <c r="U64" s="19">
        <v>1</v>
      </c>
      <c r="V64" s="19">
        <v>1</v>
      </c>
      <c r="W64" s="19">
        <v>1</v>
      </c>
      <c r="X64" s="19">
        <v>1</v>
      </c>
      <c r="Y64" s="19">
        <v>1</v>
      </c>
      <c r="Z64" s="19">
        <v>1</v>
      </c>
      <c r="AA64" s="19">
        <v>1</v>
      </c>
      <c r="AB64" s="19">
        <v>1</v>
      </c>
      <c r="AC64" s="19">
        <v>1</v>
      </c>
      <c r="AD64" s="19">
        <v>1</v>
      </c>
      <c r="AE64" s="19">
        <v>1</v>
      </c>
      <c r="AF64" s="19">
        <v>1</v>
      </c>
      <c r="AG64" s="19">
        <v>1</v>
      </c>
      <c r="AH64" s="19">
        <v>1</v>
      </c>
      <c r="AI64" s="19">
        <v>1</v>
      </c>
      <c r="AJ64" s="19">
        <v>1</v>
      </c>
      <c r="AK64" s="19">
        <v>1</v>
      </c>
      <c r="AL64" s="19">
        <v>1</v>
      </c>
      <c r="AM64" s="19">
        <v>1</v>
      </c>
      <c r="AN64" s="19">
        <v>1</v>
      </c>
      <c r="AO64" s="19">
        <v>1</v>
      </c>
      <c r="AP64" s="19">
        <v>1</v>
      </c>
      <c r="AQ64" s="19">
        <v>1</v>
      </c>
      <c r="AR64" s="19">
        <v>1</v>
      </c>
      <c r="AS64" s="19">
        <v>1</v>
      </c>
      <c r="AT64" s="19">
        <v>1</v>
      </c>
      <c r="AU64" s="19">
        <v>1</v>
      </c>
      <c r="AV64" s="19">
        <v>1</v>
      </c>
      <c r="AW64" s="19">
        <v>1</v>
      </c>
      <c r="AX64" s="19">
        <v>1</v>
      </c>
      <c r="AY64" s="19">
        <v>1</v>
      </c>
      <c r="AZ64" s="19">
        <v>1</v>
      </c>
      <c r="BA64" s="19">
        <v>1</v>
      </c>
      <c r="BB64" s="19">
        <v>1</v>
      </c>
      <c r="BC64" s="19">
        <v>1</v>
      </c>
      <c r="BD64" s="19">
        <v>1</v>
      </c>
      <c r="BE64" s="19">
        <v>1</v>
      </c>
      <c r="BF64" s="19">
        <v>1</v>
      </c>
      <c r="BG64" s="19">
        <v>1</v>
      </c>
      <c r="BH64" s="19">
        <v>1</v>
      </c>
      <c r="BI64" s="19">
        <v>1</v>
      </c>
      <c r="BJ64" s="19">
        <v>1</v>
      </c>
      <c r="BK64" s="19">
        <v>1</v>
      </c>
      <c r="BL64" s="19">
        <v>1</v>
      </c>
      <c r="BM64" s="19">
        <v>1</v>
      </c>
      <c r="BN64" s="19">
        <v>1</v>
      </c>
      <c r="BO64" s="19">
        <v>1</v>
      </c>
      <c r="BP64" s="19">
        <v>1</v>
      </c>
      <c r="BQ64" s="19">
        <v>1</v>
      </c>
      <c r="BR64" s="19">
        <v>1</v>
      </c>
      <c r="BS64" s="19">
        <v>1</v>
      </c>
      <c r="BT64" s="19">
        <v>1</v>
      </c>
      <c r="BU64" s="19">
        <v>1</v>
      </c>
      <c r="BV64" s="19">
        <v>1</v>
      </c>
      <c r="BW64" s="19">
        <v>1</v>
      </c>
      <c r="BX64" s="19">
        <v>1</v>
      </c>
      <c r="BY64" s="19">
        <v>1</v>
      </c>
      <c r="BZ64" s="19">
        <v>1</v>
      </c>
      <c r="CA64" s="19">
        <v>1</v>
      </c>
      <c r="CB64" s="19">
        <v>1</v>
      </c>
      <c r="CC64" s="19">
        <v>1</v>
      </c>
      <c r="CD64" s="19">
        <v>1</v>
      </c>
      <c r="CE64" s="19">
        <v>1</v>
      </c>
      <c r="CF64" s="19">
        <v>1</v>
      </c>
      <c r="CG64" s="19">
        <v>1</v>
      </c>
      <c r="CH64" s="19">
        <v>1</v>
      </c>
      <c r="CI64" s="19">
        <v>1</v>
      </c>
      <c r="CJ64" s="19">
        <v>1</v>
      </c>
      <c r="CK64" s="19">
        <v>1</v>
      </c>
      <c r="CL64" s="19">
        <v>1</v>
      </c>
      <c r="CM64" s="19">
        <v>1</v>
      </c>
      <c r="CN64" s="19">
        <v>1</v>
      </c>
      <c r="CO64" s="19">
        <v>1</v>
      </c>
      <c r="CP64" s="19">
        <v>1</v>
      </c>
      <c r="CQ64" s="19">
        <v>1</v>
      </c>
      <c r="CR64" s="19">
        <v>1</v>
      </c>
      <c r="CS64" s="19">
        <v>1</v>
      </c>
      <c r="CT64" s="19">
        <v>1</v>
      </c>
      <c r="CU64" s="19">
        <v>1</v>
      </c>
      <c r="CV64" s="19">
        <v>1</v>
      </c>
      <c r="CW64" s="19">
        <v>1</v>
      </c>
      <c r="CX64" s="19">
        <v>1</v>
      </c>
      <c r="CY64" s="19">
        <v>1</v>
      </c>
      <c r="CZ64" s="19">
        <v>1</v>
      </c>
      <c r="DA64" s="19">
        <v>1</v>
      </c>
      <c r="DB64" s="19">
        <v>1</v>
      </c>
      <c r="DC64" s="19">
        <v>1</v>
      </c>
      <c r="DD64" s="19">
        <v>1</v>
      </c>
      <c r="DE64" s="19">
        <v>1</v>
      </c>
      <c r="DF64" s="19">
        <v>1</v>
      </c>
      <c r="DG64" s="19">
        <v>1</v>
      </c>
      <c r="DH64" s="19">
        <v>1</v>
      </c>
      <c r="DI64" s="19">
        <v>1</v>
      </c>
      <c r="DJ64" s="19">
        <v>1</v>
      </c>
      <c r="DK64" s="19">
        <v>1</v>
      </c>
      <c r="DL64" s="19">
        <v>1</v>
      </c>
      <c r="DM64" s="19">
        <v>1</v>
      </c>
      <c r="DN64" s="19">
        <v>1</v>
      </c>
      <c r="DO64" s="19">
        <v>1</v>
      </c>
      <c r="DP64" s="19">
        <v>1</v>
      </c>
      <c r="DQ64" s="19">
        <v>1</v>
      </c>
      <c r="DR64" s="19">
        <v>1</v>
      </c>
      <c r="DS64" s="19">
        <v>1</v>
      </c>
      <c r="DT64" s="19">
        <v>1</v>
      </c>
      <c r="DU64" s="19">
        <v>1</v>
      </c>
      <c r="DV64" s="19">
        <v>1</v>
      </c>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H64" s="3"/>
      <c r="FI64" s="3"/>
      <c r="FJ64" s="3"/>
      <c r="FK64" s="3"/>
      <c r="FL64" s="3"/>
      <c r="FM64" s="3"/>
      <c r="FN64" s="3"/>
      <c r="FO64" s="3"/>
      <c r="FP64" s="3"/>
      <c r="FQ64" s="3"/>
      <c r="FR64" s="3"/>
      <c r="FS64" s="3"/>
      <c r="FT64" s="3"/>
      <c r="FU64" s="3"/>
      <c r="FV64" s="3"/>
      <c r="FW64" s="3"/>
      <c r="FX64" s="3"/>
      <c r="FY64" s="3"/>
      <c r="FZ64" s="3"/>
      <c r="GA64" s="3"/>
      <c r="GB64" s="3"/>
      <c r="GC64" s="3"/>
      <c r="GD64" s="3"/>
    </row>
    <row r="65" spans="1:186" ht="20.100000000000001" customHeight="1" outlineLevel="1" x14ac:dyDescent="0.25">
      <c r="A65" s="15" t="s">
        <v>5</v>
      </c>
      <c r="C65" s="107"/>
      <c r="D65" s="107"/>
      <c r="E65" s="15"/>
      <c r="F65" s="19"/>
      <c r="G65" s="19">
        <v>1</v>
      </c>
      <c r="H65" s="19">
        <v>1</v>
      </c>
      <c r="I65" s="19">
        <v>1</v>
      </c>
      <c r="J65" s="19">
        <v>1</v>
      </c>
      <c r="K65" s="19">
        <v>1</v>
      </c>
      <c r="L65" s="19">
        <v>1</v>
      </c>
      <c r="M65" s="19">
        <v>1</v>
      </c>
      <c r="N65" s="19">
        <v>1</v>
      </c>
      <c r="O65" s="19">
        <v>1</v>
      </c>
      <c r="P65" s="19">
        <v>1</v>
      </c>
      <c r="Q65" s="19">
        <v>1</v>
      </c>
      <c r="R65" s="19">
        <v>1</v>
      </c>
      <c r="S65" s="19">
        <v>1</v>
      </c>
      <c r="T65" s="19">
        <v>1</v>
      </c>
      <c r="U65" s="19">
        <v>1</v>
      </c>
      <c r="V65" s="19">
        <v>1</v>
      </c>
      <c r="W65" s="19">
        <v>1</v>
      </c>
      <c r="X65" s="19">
        <v>1</v>
      </c>
      <c r="Y65" s="19">
        <v>1</v>
      </c>
      <c r="Z65" s="19">
        <v>1</v>
      </c>
      <c r="AA65" s="19">
        <v>1</v>
      </c>
      <c r="AB65" s="19">
        <v>1</v>
      </c>
      <c r="AC65" s="19">
        <v>1</v>
      </c>
      <c r="AD65" s="19">
        <v>1</v>
      </c>
      <c r="AE65" s="19">
        <v>1</v>
      </c>
      <c r="AF65" s="19">
        <v>1</v>
      </c>
      <c r="AG65" s="19">
        <v>1</v>
      </c>
      <c r="AH65" s="19">
        <v>1</v>
      </c>
      <c r="AI65" s="19">
        <v>1</v>
      </c>
      <c r="AJ65" s="19">
        <v>1</v>
      </c>
      <c r="AK65" s="19">
        <v>1</v>
      </c>
      <c r="AL65" s="19">
        <v>1</v>
      </c>
      <c r="AM65" s="19">
        <v>1</v>
      </c>
      <c r="AN65" s="19">
        <v>1</v>
      </c>
      <c r="AO65" s="19">
        <v>1</v>
      </c>
      <c r="AP65" s="19">
        <v>1</v>
      </c>
      <c r="AQ65" s="19">
        <v>1</v>
      </c>
      <c r="AR65" s="19">
        <v>1</v>
      </c>
      <c r="AS65" s="19">
        <v>1</v>
      </c>
      <c r="AT65" s="19">
        <v>1</v>
      </c>
      <c r="AU65" s="19">
        <v>1</v>
      </c>
      <c r="AV65" s="19">
        <v>1</v>
      </c>
      <c r="AW65" s="19">
        <v>1</v>
      </c>
      <c r="AX65" s="19">
        <v>1</v>
      </c>
      <c r="AY65" s="19">
        <v>1</v>
      </c>
      <c r="AZ65" s="19">
        <v>1</v>
      </c>
      <c r="BA65" s="19">
        <v>1</v>
      </c>
      <c r="BB65" s="19">
        <v>1</v>
      </c>
      <c r="BC65" s="19">
        <v>1</v>
      </c>
      <c r="BD65" s="19">
        <v>1</v>
      </c>
      <c r="BE65" s="19">
        <v>1</v>
      </c>
      <c r="BF65" s="19">
        <v>1</v>
      </c>
      <c r="BG65" s="19">
        <v>1</v>
      </c>
      <c r="BH65" s="19">
        <v>1</v>
      </c>
      <c r="BI65" s="19">
        <v>1</v>
      </c>
      <c r="BJ65" s="19">
        <v>1</v>
      </c>
      <c r="BK65" s="19">
        <v>1</v>
      </c>
      <c r="BL65" s="19">
        <v>1</v>
      </c>
      <c r="BM65" s="19">
        <v>1</v>
      </c>
      <c r="BN65" s="19">
        <v>1</v>
      </c>
      <c r="BO65" s="19">
        <v>1</v>
      </c>
      <c r="BP65" s="19">
        <v>1</v>
      </c>
      <c r="BQ65" s="19">
        <v>1</v>
      </c>
      <c r="BR65" s="19">
        <v>1</v>
      </c>
      <c r="BS65" s="19">
        <v>1</v>
      </c>
      <c r="BT65" s="19">
        <v>1</v>
      </c>
      <c r="BU65" s="19">
        <v>1</v>
      </c>
      <c r="BV65" s="19">
        <v>1</v>
      </c>
      <c r="BW65" s="19">
        <v>1</v>
      </c>
      <c r="BX65" s="19">
        <v>1</v>
      </c>
      <c r="BY65" s="19">
        <v>1</v>
      </c>
      <c r="BZ65" s="19">
        <v>1</v>
      </c>
      <c r="CA65" s="19">
        <v>1</v>
      </c>
      <c r="CB65" s="19">
        <v>1</v>
      </c>
      <c r="CC65" s="19">
        <v>1</v>
      </c>
      <c r="CD65" s="19">
        <v>1</v>
      </c>
      <c r="CE65" s="19">
        <v>1</v>
      </c>
      <c r="CF65" s="19">
        <v>1</v>
      </c>
      <c r="CG65" s="19">
        <v>1</v>
      </c>
      <c r="CH65" s="19">
        <v>1</v>
      </c>
      <c r="CI65" s="19">
        <v>1</v>
      </c>
      <c r="CJ65" s="19">
        <v>1</v>
      </c>
      <c r="CK65" s="19">
        <v>1</v>
      </c>
      <c r="CL65" s="19">
        <v>1</v>
      </c>
      <c r="CM65" s="19">
        <v>1</v>
      </c>
      <c r="CN65" s="19">
        <v>1</v>
      </c>
      <c r="CO65" s="19">
        <v>1</v>
      </c>
      <c r="CP65" s="19">
        <v>1</v>
      </c>
      <c r="CQ65" s="19">
        <v>1</v>
      </c>
      <c r="CR65" s="19">
        <v>1</v>
      </c>
      <c r="CS65" s="19">
        <v>1</v>
      </c>
      <c r="CT65" s="19">
        <v>1</v>
      </c>
      <c r="CU65" s="19">
        <v>1</v>
      </c>
      <c r="CV65" s="19">
        <v>1</v>
      </c>
      <c r="CW65" s="19">
        <v>1</v>
      </c>
      <c r="CX65" s="19">
        <v>1</v>
      </c>
      <c r="CY65" s="19">
        <v>1</v>
      </c>
      <c r="CZ65" s="19">
        <v>1</v>
      </c>
      <c r="DA65" s="19">
        <v>1</v>
      </c>
      <c r="DB65" s="19">
        <v>1</v>
      </c>
      <c r="DC65" s="19">
        <v>1</v>
      </c>
      <c r="DD65" s="19">
        <v>1</v>
      </c>
      <c r="DE65" s="19">
        <v>1</v>
      </c>
      <c r="DF65" s="19">
        <v>1</v>
      </c>
      <c r="DG65" s="19">
        <v>1</v>
      </c>
      <c r="DH65" s="19">
        <v>1</v>
      </c>
      <c r="DI65" s="19">
        <v>1</v>
      </c>
      <c r="DJ65" s="19">
        <v>1</v>
      </c>
      <c r="DK65" s="19">
        <v>1</v>
      </c>
      <c r="DL65" s="19">
        <v>1</v>
      </c>
      <c r="DM65" s="19">
        <v>1</v>
      </c>
      <c r="DN65" s="19">
        <v>1</v>
      </c>
      <c r="DO65" s="19">
        <v>1</v>
      </c>
      <c r="DP65" s="19">
        <v>1</v>
      </c>
      <c r="DQ65" s="19">
        <v>1</v>
      </c>
      <c r="DR65" s="19">
        <v>1</v>
      </c>
      <c r="DS65" s="19">
        <v>1</v>
      </c>
      <c r="DT65" s="19">
        <v>1</v>
      </c>
      <c r="DU65" s="19">
        <v>1</v>
      </c>
      <c r="DV65" s="19">
        <v>1</v>
      </c>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H65" s="3"/>
      <c r="FI65" s="3"/>
      <c r="FJ65" s="3"/>
      <c r="FK65" s="3"/>
      <c r="FL65" s="3"/>
      <c r="FM65" s="3"/>
      <c r="FN65" s="3"/>
      <c r="FO65" s="3"/>
      <c r="FP65" s="3"/>
      <c r="FQ65" s="3"/>
      <c r="FR65" s="3"/>
      <c r="FS65" s="3"/>
      <c r="FT65" s="3"/>
      <c r="FU65" s="3"/>
      <c r="FV65" s="3"/>
      <c r="FW65" s="3"/>
      <c r="FX65" s="3"/>
      <c r="FY65" s="3"/>
      <c r="FZ65" s="3"/>
      <c r="GA65" s="3"/>
      <c r="GB65" s="3"/>
      <c r="GC65" s="3"/>
      <c r="GD65" s="3"/>
    </row>
    <row r="66" spans="1:186" ht="20.100000000000001" customHeight="1" outlineLevel="1" x14ac:dyDescent="0.25">
      <c r="A66" s="15" t="s">
        <v>6</v>
      </c>
      <c r="C66" s="107"/>
      <c r="D66" s="107"/>
      <c r="E66" s="15"/>
      <c r="F66" s="19"/>
      <c r="G66" s="19">
        <v>1</v>
      </c>
      <c r="H66" s="19">
        <v>1</v>
      </c>
      <c r="I66" s="19">
        <v>1</v>
      </c>
      <c r="J66" s="19">
        <v>1</v>
      </c>
      <c r="K66" s="19">
        <v>1</v>
      </c>
      <c r="L66" s="19">
        <v>1</v>
      </c>
      <c r="M66" s="19">
        <v>1</v>
      </c>
      <c r="N66" s="19">
        <v>1</v>
      </c>
      <c r="O66" s="19">
        <v>1</v>
      </c>
      <c r="P66" s="19">
        <v>1</v>
      </c>
      <c r="Q66" s="19">
        <v>1</v>
      </c>
      <c r="R66" s="19">
        <v>1</v>
      </c>
      <c r="S66" s="19">
        <v>1</v>
      </c>
      <c r="T66" s="19">
        <v>1</v>
      </c>
      <c r="U66" s="19">
        <v>1</v>
      </c>
      <c r="V66" s="19">
        <v>1</v>
      </c>
      <c r="W66" s="19">
        <v>1</v>
      </c>
      <c r="X66" s="19">
        <v>1</v>
      </c>
      <c r="Y66" s="19">
        <v>1</v>
      </c>
      <c r="Z66" s="19">
        <v>1</v>
      </c>
      <c r="AA66" s="19">
        <v>1</v>
      </c>
      <c r="AB66" s="19">
        <v>1</v>
      </c>
      <c r="AC66" s="19">
        <v>1</v>
      </c>
      <c r="AD66" s="19">
        <v>1</v>
      </c>
      <c r="AE66" s="19">
        <v>1</v>
      </c>
      <c r="AF66" s="19">
        <v>1</v>
      </c>
      <c r="AG66" s="19">
        <v>1</v>
      </c>
      <c r="AH66" s="19">
        <v>1</v>
      </c>
      <c r="AI66" s="19">
        <v>1</v>
      </c>
      <c r="AJ66" s="19">
        <v>1</v>
      </c>
      <c r="AK66" s="19">
        <v>1</v>
      </c>
      <c r="AL66" s="19">
        <v>1</v>
      </c>
      <c r="AM66" s="19">
        <v>1</v>
      </c>
      <c r="AN66" s="19">
        <v>1</v>
      </c>
      <c r="AO66" s="19">
        <v>1</v>
      </c>
      <c r="AP66" s="19">
        <v>1</v>
      </c>
      <c r="AQ66" s="19">
        <v>1</v>
      </c>
      <c r="AR66" s="19">
        <v>1</v>
      </c>
      <c r="AS66" s="19">
        <v>1</v>
      </c>
      <c r="AT66" s="19">
        <v>1</v>
      </c>
      <c r="AU66" s="19">
        <v>1</v>
      </c>
      <c r="AV66" s="19">
        <v>1</v>
      </c>
      <c r="AW66" s="19">
        <v>1</v>
      </c>
      <c r="AX66" s="19">
        <v>1</v>
      </c>
      <c r="AY66" s="19">
        <v>1</v>
      </c>
      <c r="AZ66" s="19">
        <v>1</v>
      </c>
      <c r="BA66" s="19">
        <v>1</v>
      </c>
      <c r="BB66" s="19">
        <v>1</v>
      </c>
      <c r="BC66" s="19">
        <v>1</v>
      </c>
      <c r="BD66" s="19">
        <v>1</v>
      </c>
      <c r="BE66" s="19">
        <v>1</v>
      </c>
      <c r="BF66" s="19">
        <v>1</v>
      </c>
      <c r="BG66" s="19">
        <v>1</v>
      </c>
      <c r="BH66" s="19">
        <v>1</v>
      </c>
      <c r="BI66" s="19">
        <v>1</v>
      </c>
      <c r="BJ66" s="19">
        <v>1</v>
      </c>
      <c r="BK66" s="19">
        <v>1</v>
      </c>
      <c r="BL66" s="19">
        <v>1</v>
      </c>
      <c r="BM66" s="19">
        <v>1</v>
      </c>
      <c r="BN66" s="19">
        <v>1</v>
      </c>
      <c r="BO66" s="19">
        <v>1</v>
      </c>
      <c r="BP66" s="19">
        <v>1</v>
      </c>
      <c r="BQ66" s="19">
        <v>1</v>
      </c>
      <c r="BR66" s="19">
        <v>1</v>
      </c>
      <c r="BS66" s="19">
        <v>1</v>
      </c>
      <c r="BT66" s="19">
        <v>1</v>
      </c>
      <c r="BU66" s="19">
        <v>1</v>
      </c>
      <c r="BV66" s="19">
        <v>1</v>
      </c>
      <c r="BW66" s="19">
        <v>1</v>
      </c>
      <c r="BX66" s="19">
        <v>1</v>
      </c>
      <c r="BY66" s="19">
        <v>1</v>
      </c>
      <c r="BZ66" s="19">
        <v>1</v>
      </c>
      <c r="CA66" s="19">
        <v>1</v>
      </c>
      <c r="CB66" s="19">
        <v>1</v>
      </c>
      <c r="CC66" s="19">
        <v>1</v>
      </c>
      <c r="CD66" s="19">
        <v>1</v>
      </c>
      <c r="CE66" s="19">
        <v>1</v>
      </c>
      <c r="CF66" s="19">
        <v>1</v>
      </c>
      <c r="CG66" s="19">
        <v>1</v>
      </c>
      <c r="CH66" s="19">
        <v>1</v>
      </c>
      <c r="CI66" s="19">
        <v>1</v>
      </c>
      <c r="CJ66" s="19">
        <v>1</v>
      </c>
      <c r="CK66" s="19">
        <v>1</v>
      </c>
      <c r="CL66" s="19">
        <v>1</v>
      </c>
      <c r="CM66" s="19">
        <v>1</v>
      </c>
      <c r="CN66" s="19">
        <v>1</v>
      </c>
      <c r="CO66" s="19">
        <v>1</v>
      </c>
      <c r="CP66" s="19">
        <v>1</v>
      </c>
      <c r="CQ66" s="19">
        <v>1</v>
      </c>
      <c r="CR66" s="19">
        <v>1</v>
      </c>
      <c r="CS66" s="19">
        <v>1</v>
      </c>
      <c r="CT66" s="19">
        <v>1</v>
      </c>
      <c r="CU66" s="19">
        <v>1</v>
      </c>
      <c r="CV66" s="19">
        <v>1</v>
      </c>
      <c r="CW66" s="19">
        <v>1</v>
      </c>
      <c r="CX66" s="19">
        <v>1</v>
      </c>
      <c r="CY66" s="19">
        <v>1</v>
      </c>
      <c r="CZ66" s="19">
        <v>1</v>
      </c>
      <c r="DA66" s="19">
        <v>1</v>
      </c>
      <c r="DB66" s="19">
        <v>1</v>
      </c>
      <c r="DC66" s="19">
        <v>1</v>
      </c>
      <c r="DD66" s="19">
        <v>1</v>
      </c>
      <c r="DE66" s="19">
        <v>1</v>
      </c>
      <c r="DF66" s="19">
        <v>1</v>
      </c>
      <c r="DG66" s="19">
        <v>1</v>
      </c>
      <c r="DH66" s="19">
        <v>1</v>
      </c>
      <c r="DI66" s="19">
        <v>1</v>
      </c>
      <c r="DJ66" s="19">
        <v>1</v>
      </c>
      <c r="DK66" s="19">
        <v>1</v>
      </c>
      <c r="DL66" s="19">
        <v>1</v>
      </c>
      <c r="DM66" s="19">
        <v>1</v>
      </c>
      <c r="DN66" s="19">
        <v>1</v>
      </c>
      <c r="DO66" s="19">
        <v>1</v>
      </c>
      <c r="DP66" s="19">
        <v>1</v>
      </c>
      <c r="DQ66" s="19">
        <v>1</v>
      </c>
      <c r="DR66" s="19">
        <v>1</v>
      </c>
      <c r="DS66" s="19">
        <v>1</v>
      </c>
      <c r="DT66" s="19">
        <v>1</v>
      </c>
      <c r="DU66" s="19">
        <v>1</v>
      </c>
      <c r="DV66" s="19">
        <v>1</v>
      </c>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H66" s="3"/>
      <c r="FI66" s="3"/>
      <c r="FJ66" s="3"/>
      <c r="FK66" s="3"/>
      <c r="FL66" s="3"/>
      <c r="FM66" s="3"/>
      <c r="FN66" s="3"/>
      <c r="FO66" s="3"/>
      <c r="FP66" s="3"/>
      <c r="FQ66" s="3"/>
      <c r="FR66" s="3"/>
      <c r="FS66" s="3"/>
      <c r="FT66" s="3"/>
      <c r="FU66" s="3"/>
      <c r="FV66" s="3"/>
      <c r="FW66" s="3"/>
      <c r="FX66" s="3"/>
      <c r="FY66" s="3"/>
      <c r="FZ66" s="3"/>
      <c r="GA66" s="3"/>
      <c r="GB66" s="3"/>
      <c r="GC66" s="3"/>
      <c r="GD66" s="3"/>
    </row>
    <row r="67" spans="1:186" ht="20.100000000000001" customHeight="1" outlineLevel="1" x14ac:dyDescent="0.25">
      <c r="A67" s="15" t="s">
        <v>94</v>
      </c>
      <c r="C67" s="107"/>
      <c r="D67" s="107"/>
      <c r="E67" s="15"/>
      <c r="F67" s="19"/>
      <c r="G67" s="19">
        <v>1</v>
      </c>
      <c r="H67" s="19">
        <v>1</v>
      </c>
      <c r="I67" s="19">
        <v>1</v>
      </c>
      <c r="J67" s="19">
        <v>1</v>
      </c>
      <c r="K67" s="19">
        <v>1</v>
      </c>
      <c r="L67" s="19">
        <v>1</v>
      </c>
      <c r="M67" s="19">
        <v>1</v>
      </c>
      <c r="N67" s="19">
        <v>1</v>
      </c>
      <c r="O67" s="19">
        <v>1</v>
      </c>
      <c r="P67" s="19">
        <v>1</v>
      </c>
      <c r="Q67" s="19">
        <v>1</v>
      </c>
      <c r="R67" s="19">
        <v>1</v>
      </c>
      <c r="S67" s="19">
        <v>1</v>
      </c>
      <c r="T67" s="19">
        <v>1</v>
      </c>
      <c r="U67" s="19">
        <v>1</v>
      </c>
      <c r="V67" s="19">
        <v>1</v>
      </c>
      <c r="W67" s="19">
        <v>1</v>
      </c>
      <c r="X67" s="19">
        <v>1</v>
      </c>
      <c r="Y67" s="19">
        <v>1</v>
      </c>
      <c r="Z67" s="19">
        <v>1</v>
      </c>
      <c r="AA67" s="19">
        <v>1</v>
      </c>
      <c r="AB67" s="19">
        <v>1</v>
      </c>
      <c r="AC67" s="19">
        <v>1</v>
      </c>
      <c r="AD67" s="19">
        <v>1</v>
      </c>
      <c r="AE67" s="19">
        <v>1</v>
      </c>
      <c r="AF67" s="19">
        <v>1</v>
      </c>
      <c r="AG67" s="19">
        <v>1</v>
      </c>
      <c r="AH67" s="19">
        <v>1</v>
      </c>
      <c r="AI67" s="19">
        <v>1</v>
      </c>
      <c r="AJ67" s="19">
        <v>1</v>
      </c>
      <c r="AK67" s="19">
        <v>1</v>
      </c>
      <c r="AL67" s="19">
        <v>1</v>
      </c>
      <c r="AM67" s="19">
        <v>1</v>
      </c>
      <c r="AN67" s="19">
        <v>1</v>
      </c>
      <c r="AO67" s="19">
        <v>1</v>
      </c>
      <c r="AP67" s="19">
        <v>1</v>
      </c>
      <c r="AQ67" s="19">
        <v>1</v>
      </c>
      <c r="AR67" s="19">
        <v>1</v>
      </c>
      <c r="AS67" s="19">
        <v>1</v>
      </c>
      <c r="AT67" s="19">
        <v>1</v>
      </c>
      <c r="AU67" s="19">
        <v>1</v>
      </c>
      <c r="AV67" s="19">
        <v>1</v>
      </c>
      <c r="AW67" s="19">
        <v>1</v>
      </c>
      <c r="AX67" s="19">
        <v>1</v>
      </c>
      <c r="AY67" s="19">
        <v>1</v>
      </c>
      <c r="AZ67" s="19">
        <v>1</v>
      </c>
      <c r="BA67" s="19">
        <v>1</v>
      </c>
      <c r="BB67" s="19">
        <v>1</v>
      </c>
      <c r="BC67" s="19">
        <v>1</v>
      </c>
      <c r="BD67" s="19">
        <v>1</v>
      </c>
      <c r="BE67" s="19">
        <v>1</v>
      </c>
      <c r="BF67" s="19">
        <v>1</v>
      </c>
      <c r="BG67" s="19">
        <v>1</v>
      </c>
      <c r="BH67" s="19">
        <v>1</v>
      </c>
      <c r="BI67" s="19">
        <v>1</v>
      </c>
      <c r="BJ67" s="19">
        <v>1</v>
      </c>
      <c r="BK67" s="19">
        <v>1</v>
      </c>
      <c r="BL67" s="19">
        <v>1</v>
      </c>
      <c r="BM67" s="19">
        <v>1</v>
      </c>
      <c r="BN67" s="19">
        <v>1</v>
      </c>
      <c r="BO67" s="19">
        <v>1</v>
      </c>
      <c r="BP67" s="19">
        <v>1</v>
      </c>
      <c r="BQ67" s="19">
        <v>1</v>
      </c>
      <c r="BR67" s="19">
        <v>1</v>
      </c>
      <c r="BS67" s="19">
        <v>1</v>
      </c>
      <c r="BT67" s="19">
        <v>1</v>
      </c>
      <c r="BU67" s="19">
        <v>1</v>
      </c>
      <c r="BV67" s="19">
        <v>1</v>
      </c>
      <c r="BW67" s="19">
        <v>1</v>
      </c>
      <c r="BX67" s="19">
        <v>1</v>
      </c>
      <c r="BY67" s="19">
        <v>1</v>
      </c>
      <c r="BZ67" s="19">
        <v>1</v>
      </c>
      <c r="CA67" s="19">
        <v>1</v>
      </c>
      <c r="CB67" s="19">
        <v>1</v>
      </c>
      <c r="CC67" s="19">
        <v>1</v>
      </c>
      <c r="CD67" s="19">
        <v>1</v>
      </c>
      <c r="CE67" s="19">
        <v>1</v>
      </c>
      <c r="CF67" s="19">
        <v>1</v>
      </c>
      <c r="CG67" s="19">
        <v>1</v>
      </c>
      <c r="CH67" s="19">
        <v>1</v>
      </c>
      <c r="CI67" s="19">
        <v>1</v>
      </c>
      <c r="CJ67" s="19">
        <v>1</v>
      </c>
      <c r="CK67" s="19">
        <v>1</v>
      </c>
      <c r="CL67" s="19">
        <v>1</v>
      </c>
      <c r="CM67" s="19">
        <v>1</v>
      </c>
      <c r="CN67" s="19">
        <v>1</v>
      </c>
      <c r="CO67" s="19">
        <v>1</v>
      </c>
      <c r="CP67" s="19">
        <v>1</v>
      </c>
      <c r="CQ67" s="19">
        <v>1</v>
      </c>
      <c r="CR67" s="19">
        <v>1</v>
      </c>
      <c r="CS67" s="19">
        <v>1</v>
      </c>
      <c r="CT67" s="19">
        <v>1</v>
      </c>
      <c r="CU67" s="19">
        <v>1</v>
      </c>
      <c r="CV67" s="19">
        <v>1</v>
      </c>
      <c r="CW67" s="19">
        <v>1</v>
      </c>
      <c r="CX67" s="19">
        <v>1</v>
      </c>
      <c r="CY67" s="19">
        <v>1</v>
      </c>
      <c r="CZ67" s="19">
        <v>1</v>
      </c>
      <c r="DA67" s="19">
        <v>1</v>
      </c>
      <c r="DB67" s="19">
        <v>1</v>
      </c>
      <c r="DC67" s="19">
        <v>1</v>
      </c>
      <c r="DD67" s="19">
        <v>1</v>
      </c>
      <c r="DE67" s="19">
        <v>1</v>
      </c>
      <c r="DF67" s="19">
        <v>1</v>
      </c>
      <c r="DG67" s="19">
        <v>1</v>
      </c>
      <c r="DH67" s="19">
        <v>1</v>
      </c>
      <c r="DI67" s="19">
        <v>1</v>
      </c>
      <c r="DJ67" s="19">
        <v>1</v>
      </c>
      <c r="DK67" s="19">
        <v>1</v>
      </c>
      <c r="DL67" s="19">
        <v>1</v>
      </c>
      <c r="DM67" s="19">
        <v>1</v>
      </c>
      <c r="DN67" s="19">
        <v>1</v>
      </c>
      <c r="DO67" s="19">
        <v>1</v>
      </c>
      <c r="DP67" s="19">
        <v>1</v>
      </c>
      <c r="DQ67" s="19">
        <v>1</v>
      </c>
      <c r="DR67" s="19">
        <v>1</v>
      </c>
      <c r="DS67" s="19">
        <v>1</v>
      </c>
      <c r="DT67" s="19">
        <v>1</v>
      </c>
      <c r="DU67" s="19">
        <v>1</v>
      </c>
      <c r="DV67" s="19">
        <v>1</v>
      </c>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H67" s="3"/>
      <c r="FI67" s="3"/>
      <c r="FJ67" s="3"/>
      <c r="FK67" s="3"/>
      <c r="FL67" s="3"/>
      <c r="FM67" s="3"/>
      <c r="FN67" s="3"/>
      <c r="FO67" s="3"/>
      <c r="FP67" s="3"/>
      <c r="FQ67" s="3"/>
      <c r="FR67" s="3"/>
      <c r="FS67" s="3"/>
      <c r="FT67" s="3"/>
      <c r="FU67" s="3"/>
      <c r="FV67" s="3"/>
      <c r="FW67" s="3"/>
      <c r="FX67" s="3"/>
      <c r="FY67" s="3"/>
      <c r="FZ67" s="3"/>
      <c r="GA67" s="3"/>
      <c r="GB67" s="3"/>
      <c r="GC67" s="3"/>
      <c r="GD67" s="3"/>
    </row>
    <row r="68" spans="1:186" ht="20.100000000000001" customHeight="1" outlineLevel="1" x14ac:dyDescent="0.25">
      <c r="A68" s="15" t="s">
        <v>90</v>
      </c>
      <c r="C68" s="107"/>
      <c r="D68" s="107"/>
      <c r="E68" s="15"/>
      <c r="F68" s="19"/>
      <c r="G68" s="19">
        <v>1</v>
      </c>
      <c r="H68" s="19">
        <v>1</v>
      </c>
      <c r="I68" s="19">
        <v>1</v>
      </c>
      <c r="J68" s="19">
        <v>1</v>
      </c>
      <c r="K68" s="19">
        <v>1</v>
      </c>
      <c r="L68" s="19">
        <v>1</v>
      </c>
      <c r="M68" s="19">
        <v>1</v>
      </c>
      <c r="N68" s="19">
        <v>1</v>
      </c>
      <c r="O68" s="19">
        <v>1</v>
      </c>
      <c r="P68" s="19">
        <v>1</v>
      </c>
      <c r="Q68" s="19">
        <v>1</v>
      </c>
      <c r="R68" s="19">
        <v>1</v>
      </c>
      <c r="S68" s="19">
        <v>1</v>
      </c>
      <c r="T68" s="19">
        <v>1</v>
      </c>
      <c r="U68" s="19">
        <v>1</v>
      </c>
      <c r="V68" s="19">
        <v>1</v>
      </c>
      <c r="W68" s="19">
        <v>1</v>
      </c>
      <c r="X68" s="19">
        <v>1</v>
      </c>
      <c r="Y68" s="19">
        <v>1</v>
      </c>
      <c r="Z68" s="19">
        <v>1</v>
      </c>
      <c r="AA68" s="19">
        <v>1</v>
      </c>
      <c r="AB68" s="19">
        <v>1</v>
      </c>
      <c r="AC68" s="19">
        <v>1</v>
      </c>
      <c r="AD68" s="19">
        <v>1</v>
      </c>
      <c r="AE68" s="19">
        <v>1</v>
      </c>
      <c r="AF68" s="19">
        <v>1</v>
      </c>
      <c r="AG68" s="19">
        <v>1</v>
      </c>
      <c r="AH68" s="19">
        <v>1</v>
      </c>
      <c r="AI68" s="19">
        <v>1</v>
      </c>
      <c r="AJ68" s="19">
        <v>1</v>
      </c>
      <c r="AK68" s="19">
        <v>1</v>
      </c>
      <c r="AL68" s="19">
        <v>1</v>
      </c>
      <c r="AM68" s="19">
        <v>1</v>
      </c>
      <c r="AN68" s="19">
        <v>1</v>
      </c>
      <c r="AO68" s="19">
        <v>1</v>
      </c>
      <c r="AP68" s="19">
        <v>1</v>
      </c>
      <c r="AQ68" s="19">
        <v>1</v>
      </c>
      <c r="AR68" s="19">
        <v>1</v>
      </c>
      <c r="AS68" s="19">
        <v>1</v>
      </c>
      <c r="AT68" s="19">
        <v>1</v>
      </c>
      <c r="AU68" s="19">
        <v>1</v>
      </c>
      <c r="AV68" s="19">
        <v>1</v>
      </c>
      <c r="AW68" s="19">
        <v>1</v>
      </c>
      <c r="AX68" s="19">
        <v>1</v>
      </c>
      <c r="AY68" s="19">
        <v>1</v>
      </c>
      <c r="AZ68" s="19">
        <v>1</v>
      </c>
      <c r="BA68" s="19">
        <v>1</v>
      </c>
      <c r="BB68" s="19">
        <v>1</v>
      </c>
      <c r="BC68" s="19">
        <v>1</v>
      </c>
      <c r="BD68" s="19">
        <v>1</v>
      </c>
      <c r="BE68" s="19">
        <v>1</v>
      </c>
      <c r="BF68" s="19">
        <v>1</v>
      </c>
      <c r="BG68" s="19">
        <v>1</v>
      </c>
      <c r="BH68" s="19">
        <v>1</v>
      </c>
      <c r="BI68" s="19">
        <v>1</v>
      </c>
      <c r="BJ68" s="19">
        <v>1</v>
      </c>
      <c r="BK68" s="19">
        <v>1</v>
      </c>
      <c r="BL68" s="19">
        <v>1</v>
      </c>
      <c r="BM68" s="19">
        <v>1</v>
      </c>
      <c r="BN68" s="19">
        <v>1</v>
      </c>
      <c r="BO68" s="19">
        <v>1</v>
      </c>
      <c r="BP68" s="19">
        <v>1</v>
      </c>
      <c r="BQ68" s="19">
        <v>1</v>
      </c>
      <c r="BR68" s="19">
        <v>1</v>
      </c>
      <c r="BS68" s="19">
        <v>1</v>
      </c>
      <c r="BT68" s="19">
        <v>1</v>
      </c>
      <c r="BU68" s="19">
        <v>1</v>
      </c>
      <c r="BV68" s="19">
        <v>1</v>
      </c>
      <c r="BW68" s="19">
        <v>1</v>
      </c>
      <c r="BX68" s="19">
        <v>1</v>
      </c>
      <c r="BY68" s="19">
        <v>1</v>
      </c>
      <c r="BZ68" s="19">
        <v>1</v>
      </c>
      <c r="CA68" s="19">
        <v>1</v>
      </c>
      <c r="CB68" s="19">
        <v>1</v>
      </c>
      <c r="CC68" s="19">
        <v>1</v>
      </c>
      <c r="CD68" s="19">
        <v>1</v>
      </c>
      <c r="CE68" s="19">
        <v>1</v>
      </c>
      <c r="CF68" s="19">
        <v>1</v>
      </c>
      <c r="CG68" s="19">
        <v>1</v>
      </c>
      <c r="CH68" s="19">
        <v>1</v>
      </c>
      <c r="CI68" s="19">
        <v>1</v>
      </c>
      <c r="CJ68" s="19">
        <v>1</v>
      </c>
      <c r="CK68" s="19">
        <v>1</v>
      </c>
      <c r="CL68" s="19">
        <v>1</v>
      </c>
      <c r="CM68" s="19">
        <v>1</v>
      </c>
      <c r="CN68" s="19">
        <v>1</v>
      </c>
      <c r="CO68" s="19">
        <v>1</v>
      </c>
      <c r="CP68" s="19">
        <v>1</v>
      </c>
      <c r="CQ68" s="19">
        <v>1</v>
      </c>
      <c r="CR68" s="19">
        <v>1</v>
      </c>
      <c r="CS68" s="19">
        <v>1</v>
      </c>
      <c r="CT68" s="19">
        <v>1</v>
      </c>
      <c r="CU68" s="19">
        <v>1</v>
      </c>
      <c r="CV68" s="19">
        <v>1</v>
      </c>
      <c r="CW68" s="19">
        <v>1</v>
      </c>
      <c r="CX68" s="19">
        <v>1</v>
      </c>
      <c r="CY68" s="19">
        <v>1</v>
      </c>
      <c r="CZ68" s="19">
        <v>1</v>
      </c>
      <c r="DA68" s="19">
        <v>1</v>
      </c>
      <c r="DB68" s="19">
        <v>1</v>
      </c>
      <c r="DC68" s="19">
        <v>1</v>
      </c>
      <c r="DD68" s="19">
        <v>1</v>
      </c>
      <c r="DE68" s="19">
        <v>1</v>
      </c>
      <c r="DF68" s="19">
        <v>1</v>
      </c>
      <c r="DG68" s="19">
        <v>1</v>
      </c>
      <c r="DH68" s="19">
        <v>1</v>
      </c>
      <c r="DI68" s="19">
        <v>1</v>
      </c>
      <c r="DJ68" s="19">
        <v>1</v>
      </c>
      <c r="DK68" s="19">
        <v>1</v>
      </c>
      <c r="DL68" s="19">
        <v>1</v>
      </c>
      <c r="DM68" s="19">
        <v>1</v>
      </c>
      <c r="DN68" s="19">
        <v>1</v>
      </c>
      <c r="DO68" s="19">
        <v>1</v>
      </c>
      <c r="DP68" s="19">
        <v>1</v>
      </c>
      <c r="DQ68" s="19">
        <v>1</v>
      </c>
      <c r="DR68" s="19">
        <v>1</v>
      </c>
      <c r="DS68" s="19">
        <v>1</v>
      </c>
      <c r="DT68" s="19">
        <v>1</v>
      </c>
      <c r="DU68" s="19">
        <v>1</v>
      </c>
      <c r="DV68" s="19">
        <v>1</v>
      </c>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H68" s="3"/>
      <c r="FI68" s="3"/>
      <c r="FJ68" s="3"/>
      <c r="FK68" s="3"/>
      <c r="FL68" s="3"/>
      <c r="FM68" s="3"/>
      <c r="FN68" s="3"/>
      <c r="FO68" s="3"/>
      <c r="FP68" s="3"/>
      <c r="FQ68" s="3"/>
      <c r="FR68" s="3"/>
      <c r="FS68" s="3"/>
      <c r="FT68" s="3"/>
      <c r="FU68" s="3"/>
      <c r="FV68" s="3"/>
      <c r="FW68" s="3"/>
      <c r="FX68" s="3"/>
      <c r="FY68" s="3"/>
      <c r="FZ68" s="3"/>
      <c r="GA68" s="3"/>
      <c r="GB68" s="3"/>
      <c r="GC68" s="3"/>
      <c r="GD68" s="3"/>
    </row>
    <row r="69" spans="1:186" ht="20.100000000000001" customHeight="1" x14ac:dyDescent="0.25">
      <c r="FH69" s="3"/>
      <c r="FI69" s="3"/>
      <c r="FJ69" s="3"/>
      <c r="FK69" s="3"/>
      <c r="FL69" s="3"/>
      <c r="FM69" s="3"/>
      <c r="FN69" s="3"/>
      <c r="FO69" s="3"/>
      <c r="FP69" s="3"/>
      <c r="FQ69" s="3"/>
      <c r="FR69" s="3"/>
      <c r="FS69" s="3"/>
      <c r="FT69" s="3"/>
      <c r="FU69" s="3"/>
      <c r="FV69" s="3"/>
      <c r="FW69" s="3"/>
      <c r="FX69" s="3"/>
      <c r="FY69" s="3"/>
      <c r="FZ69" s="3"/>
      <c r="GA69" s="3"/>
      <c r="GB69" s="3"/>
      <c r="GC69" s="3"/>
      <c r="GD69" s="3"/>
    </row>
    <row r="70" spans="1:186" ht="20.100000000000001" customHeight="1" x14ac:dyDescent="0.25">
      <c r="A70" s="13" t="s">
        <v>115</v>
      </c>
      <c r="B70" s="105"/>
      <c r="C70" s="106"/>
      <c r="D70" s="106"/>
      <c r="E70" s="13"/>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H70" s="3"/>
      <c r="FI70" s="3"/>
      <c r="FJ70" s="3"/>
      <c r="FK70" s="3"/>
      <c r="FL70" s="3"/>
      <c r="FM70" s="3"/>
      <c r="FN70" s="3"/>
      <c r="FO70" s="3"/>
      <c r="FP70" s="3"/>
      <c r="FQ70" s="3"/>
      <c r="FR70" s="3"/>
      <c r="FS70" s="3"/>
      <c r="FT70" s="3"/>
      <c r="FU70" s="3"/>
      <c r="FV70" s="3"/>
      <c r="FW70" s="3"/>
      <c r="FX70" s="3"/>
      <c r="FY70" s="3"/>
      <c r="FZ70" s="3"/>
      <c r="GA70" s="3"/>
      <c r="GB70" s="3"/>
      <c r="GC70" s="3"/>
      <c r="GD70" s="3"/>
    </row>
    <row r="71" spans="1:186" ht="20.100000000000001" customHeight="1" outlineLevel="1" x14ac:dyDescent="0.25">
      <c r="A71" s="15" t="s">
        <v>114</v>
      </c>
      <c r="C71" s="107"/>
      <c r="D71" s="107"/>
      <c r="E71" s="15"/>
      <c r="F71" s="19"/>
      <c r="G71" s="19">
        <v>1</v>
      </c>
      <c r="H71" s="19">
        <v>1</v>
      </c>
      <c r="I71" s="19">
        <v>1</v>
      </c>
      <c r="J71" s="19">
        <v>1</v>
      </c>
      <c r="K71" s="19">
        <v>1</v>
      </c>
      <c r="L71" s="19">
        <v>1</v>
      </c>
      <c r="M71" s="19">
        <v>1</v>
      </c>
      <c r="N71" s="19">
        <v>1</v>
      </c>
      <c r="O71" s="19">
        <v>1</v>
      </c>
      <c r="P71" s="19">
        <v>1</v>
      </c>
      <c r="Q71" s="19">
        <v>1</v>
      </c>
      <c r="R71" s="19">
        <v>1</v>
      </c>
      <c r="S71" s="19">
        <v>1</v>
      </c>
      <c r="T71" s="19">
        <v>1</v>
      </c>
      <c r="U71" s="19">
        <v>1</v>
      </c>
      <c r="V71" s="19">
        <v>1</v>
      </c>
      <c r="W71" s="19">
        <v>1</v>
      </c>
      <c r="X71" s="19">
        <v>1</v>
      </c>
      <c r="Y71" s="19">
        <v>1</v>
      </c>
      <c r="Z71" s="19">
        <v>1</v>
      </c>
      <c r="AA71" s="19">
        <v>1</v>
      </c>
      <c r="AB71" s="19">
        <v>1</v>
      </c>
      <c r="AC71" s="19">
        <v>1</v>
      </c>
      <c r="AD71" s="19">
        <v>1</v>
      </c>
      <c r="AE71" s="19">
        <v>1</v>
      </c>
      <c r="AF71" s="19">
        <v>1</v>
      </c>
      <c r="AG71" s="19">
        <v>1</v>
      </c>
      <c r="AH71" s="19">
        <v>1</v>
      </c>
      <c r="AI71" s="19">
        <v>1</v>
      </c>
      <c r="AJ71" s="19">
        <v>1</v>
      </c>
      <c r="AK71" s="19">
        <v>1</v>
      </c>
      <c r="AL71" s="19">
        <v>1</v>
      </c>
      <c r="AM71" s="19">
        <v>1</v>
      </c>
      <c r="AN71" s="19">
        <v>1</v>
      </c>
      <c r="AO71" s="19">
        <v>1</v>
      </c>
      <c r="AP71" s="19">
        <v>1</v>
      </c>
      <c r="AQ71" s="19">
        <v>1</v>
      </c>
      <c r="AR71" s="19">
        <v>1</v>
      </c>
      <c r="AS71" s="19">
        <v>1</v>
      </c>
      <c r="AT71" s="19">
        <v>1</v>
      </c>
      <c r="AU71" s="19">
        <v>1</v>
      </c>
      <c r="AV71" s="19">
        <v>1</v>
      </c>
      <c r="AW71" s="19">
        <v>1</v>
      </c>
      <c r="AX71" s="19">
        <v>1</v>
      </c>
      <c r="AY71" s="19">
        <v>1</v>
      </c>
      <c r="AZ71" s="19">
        <v>1</v>
      </c>
      <c r="BA71" s="19">
        <v>1</v>
      </c>
      <c r="BB71" s="19">
        <v>1</v>
      </c>
      <c r="BC71" s="19">
        <v>1</v>
      </c>
      <c r="BD71" s="19">
        <v>1</v>
      </c>
      <c r="BE71" s="19">
        <v>1</v>
      </c>
      <c r="BF71" s="19">
        <v>1</v>
      </c>
      <c r="BG71" s="19">
        <v>1</v>
      </c>
      <c r="BH71" s="19">
        <v>1</v>
      </c>
      <c r="BI71" s="19">
        <v>1</v>
      </c>
      <c r="BJ71" s="19">
        <v>1</v>
      </c>
      <c r="BK71" s="19">
        <v>1</v>
      </c>
      <c r="BL71" s="19">
        <v>1</v>
      </c>
      <c r="BM71" s="19">
        <v>1</v>
      </c>
      <c r="BN71" s="19">
        <v>1</v>
      </c>
      <c r="BO71" s="19">
        <v>1</v>
      </c>
      <c r="BP71" s="19">
        <v>1</v>
      </c>
      <c r="BQ71" s="19">
        <v>1</v>
      </c>
      <c r="BR71" s="19">
        <v>1</v>
      </c>
      <c r="BS71" s="19">
        <v>1</v>
      </c>
      <c r="BT71" s="19">
        <v>1</v>
      </c>
      <c r="BU71" s="19">
        <v>1</v>
      </c>
      <c r="BV71" s="19">
        <v>1</v>
      </c>
      <c r="BW71" s="19">
        <v>1</v>
      </c>
      <c r="BX71" s="19">
        <v>1</v>
      </c>
      <c r="BY71" s="19">
        <v>1</v>
      </c>
      <c r="BZ71" s="19">
        <v>1</v>
      </c>
      <c r="CA71" s="19">
        <v>1</v>
      </c>
      <c r="CB71" s="19">
        <v>1</v>
      </c>
      <c r="CC71" s="19">
        <v>1</v>
      </c>
      <c r="CD71" s="19">
        <v>1</v>
      </c>
      <c r="CE71" s="19">
        <v>1</v>
      </c>
      <c r="CF71" s="19">
        <v>1</v>
      </c>
      <c r="CG71" s="19">
        <v>1</v>
      </c>
      <c r="CH71" s="19">
        <v>1</v>
      </c>
      <c r="CI71" s="19">
        <v>1</v>
      </c>
      <c r="CJ71" s="19">
        <v>1</v>
      </c>
      <c r="CK71" s="19">
        <v>1</v>
      </c>
      <c r="CL71" s="19">
        <v>1</v>
      </c>
      <c r="CM71" s="19">
        <v>1</v>
      </c>
      <c r="CN71" s="19">
        <v>1</v>
      </c>
      <c r="CO71" s="19">
        <v>1</v>
      </c>
      <c r="CP71" s="19">
        <v>1</v>
      </c>
      <c r="CQ71" s="19">
        <v>1</v>
      </c>
      <c r="CR71" s="19">
        <v>1</v>
      </c>
      <c r="CS71" s="19">
        <v>1</v>
      </c>
      <c r="CT71" s="19">
        <v>1</v>
      </c>
      <c r="CU71" s="19">
        <v>1</v>
      </c>
      <c r="CV71" s="19">
        <v>1</v>
      </c>
      <c r="CW71" s="19">
        <v>1</v>
      </c>
      <c r="CX71" s="19">
        <v>1</v>
      </c>
      <c r="CY71" s="19">
        <v>1</v>
      </c>
      <c r="CZ71" s="19">
        <v>1</v>
      </c>
      <c r="DA71" s="19">
        <v>1</v>
      </c>
      <c r="DB71" s="19">
        <v>1</v>
      </c>
      <c r="DC71" s="19">
        <v>1</v>
      </c>
      <c r="DD71" s="19">
        <v>1</v>
      </c>
      <c r="DE71" s="19">
        <v>1</v>
      </c>
      <c r="DF71" s="19">
        <v>1</v>
      </c>
      <c r="DG71" s="19">
        <v>1</v>
      </c>
      <c r="DH71" s="19">
        <v>1</v>
      </c>
      <c r="DI71" s="19">
        <v>1</v>
      </c>
      <c r="DJ71" s="19">
        <v>1</v>
      </c>
      <c r="DK71" s="19">
        <v>1</v>
      </c>
      <c r="DL71" s="19">
        <v>1</v>
      </c>
      <c r="DM71" s="19">
        <v>1</v>
      </c>
      <c r="DN71" s="19">
        <v>1</v>
      </c>
      <c r="DO71" s="19">
        <v>1</v>
      </c>
      <c r="DP71" s="19">
        <v>1</v>
      </c>
      <c r="DQ71" s="19">
        <v>1</v>
      </c>
      <c r="DR71" s="19">
        <v>1</v>
      </c>
      <c r="DS71" s="19">
        <v>1</v>
      </c>
      <c r="DT71" s="19">
        <v>1</v>
      </c>
      <c r="DU71" s="19">
        <v>1</v>
      </c>
      <c r="DV71" s="19">
        <v>1</v>
      </c>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H71" s="3"/>
      <c r="FI71" s="3"/>
      <c r="FJ71" s="3"/>
      <c r="FK71" s="3"/>
      <c r="FL71" s="3"/>
      <c r="FM71" s="3"/>
      <c r="FN71" s="3"/>
      <c r="FO71" s="3"/>
      <c r="FP71" s="3"/>
      <c r="FQ71" s="3"/>
      <c r="FR71" s="3"/>
      <c r="FS71" s="3"/>
      <c r="FT71" s="3"/>
      <c r="FU71" s="3"/>
      <c r="FV71" s="3"/>
      <c r="FW71" s="3"/>
      <c r="FX71" s="3"/>
      <c r="FY71" s="3"/>
      <c r="FZ71" s="3"/>
      <c r="GA71" s="3"/>
      <c r="GB71" s="3"/>
      <c r="GC71" s="3"/>
      <c r="GD71" s="3"/>
    </row>
    <row r="72" spans="1:186" ht="20.100000000000001" customHeight="1" outlineLevel="1" x14ac:dyDescent="0.25">
      <c r="A72" s="15" t="s">
        <v>103</v>
      </c>
      <c r="C72" s="107"/>
      <c r="D72" s="107"/>
      <c r="E72" s="15"/>
      <c r="F72" s="19"/>
      <c r="G72" s="19">
        <v>1</v>
      </c>
      <c r="H72" s="19">
        <v>1</v>
      </c>
      <c r="I72" s="19">
        <v>1</v>
      </c>
      <c r="J72" s="19">
        <v>1</v>
      </c>
      <c r="K72" s="19">
        <v>1</v>
      </c>
      <c r="L72" s="19">
        <v>1</v>
      </c>
      <c r="M72" s="19">
        <v>1</v>
      </c>
      <c r="N72" s="19">
        <v>1</v>
      </c>
      <c r="O72" s="19">
        <v>1</v>
      </c>
      <c r="P72" s="19">
        <v>1</v>
      </c>
      <c r="Q72" s="19">
        <v>1</v>
      </c>
      <c r="R72" s="19">
        <v>1</v>
      </c>
      <c r="S72" s="19">
        <v>1</v>
      </c>
      <c r="T72" s="19">
        <v>1</v>
      </c>
      <c r="U72" s="19">
        <v>1</v>
      </c>
      <c r="V72" s="19">
        <v>1</v>
      </c>
      <c r="W72" s="19">
        <v>1</v>
      </c>
      <c r="X72" s="19">
        <v>1</v>
      </c>
      <c r="Y72" s="19">
        <v>1</v>
      </c>
      <c r="Z72" s="19">
        <v>1</v>
      </c>
      <c r="AA72" s="19">
        <v>1</v>
      </c>
      <c r="AB72" s="19">
        <v>1</v>
      </c>
      <c r="AC72" s="19">
        <v>1</v>
      </c>
      <c r="AD72" s="19">
        <v>1</v>
      </c>
      <c r="AE72" s="19">
        <v>1</v>
      </c>
      <c r="AF72" s="19">
        <v>1</v>
      </c>
      <c r="AG72" s="19">
        <v>1</v>
      </c>
      <c r="AH72" s="19">
        <v>1</v>
      </c>
      <c r="AI72" s="19">
        <v>1</v>
      </c>
      <c r="AJ72" s="19">
        <v>1</v>
      </c>
      <c r="AK72" s="19">
        <v>1</v>
      </c>
      <c r="AL72" s="19">
        <v>1</v>
      </c>
      <c r="AM72" s="19">
        <v>1</v>
      </c>
      <c r="AN72" s="19">
        <v>1</v>
      </c>
      <c r="AO72" s="19">
        <v>1</v>
      </c>
      <c r="AP72" s="19">
        <v>1</v>
      </c>
      <c r="AQ72" s="19">
        <v>1</v>
      </c>
      <c r="AR72" s="19">
        <v>1</v>
      </c>
      <c r="AS72" s="19">
        <v>1</v>
      </c>
      <c r="AT72" s="19">
        <v>1</v>
      </c>
      <c r="AU72" s="19">
        <v>1</v>
      </c>
      <c r="AV72" s="19">
        <v>1</v>
      </c>
      <c r="AW72" s="19">
        <v>1</v>
      </c>
      <c r="AX72" s="19">
        <v>1</v>
      </c>
      <c r="AY72" s="19">
        <v>1</v>
      </c>
      <c r="AZ72" s="19">
        <v>1</v>
      </c>
      <c r="BA72" s="19">
        <v>1</v>
      </c>
      <c r="BB72" s="19">
        <v>1</v>
      </c>
      <c r="BC72" s="19">
        <v>1</v>
      </c>
      <c r="BD72" s="19">
        <v>1</v>
      </c>
      <c r="BE72" s="19">
        <v>1</v>
      </c>
      <c r="BF72" s="19">
        <v>1</v>
      </c>
      <c r="BG72" s="19">
        <v>1</v>
      </c>
      <c r="BH72" s="19">
        <v>1</v>
      </c>
      <c r="BI72" s="19">
        <v>1</v>
      </c>
      <c r="BJ72" s="19">
        <v>1</v>
      </c>
      <c r="BK72" s="19">
        <v>1</v>
      </c>
      <c r="BL72" s="19">
        <v>1</v>
      </c>
      <c r="BM72" s="19">
        <v>1</v>
      </c>
      <c r="BN72" s="19">
        <v>1</v>
      </c>
      <c r="BO72" s="19">
        <v>1</v>
      </c>
      <c r="BP72" s="19">
        <v>1</v>
      </c>
      <c r="BQ72" s="19">
        <v>1</v>
      </c>
      <c r="BR72" s="19">
        <v>1</v>
      </c>
      <c r="BS72" s="19">
        <v>1</v>
      </c>
      <c r="BT72" s="19">
        <v>1</v>
      </c>
      <c r="BU72" s="19">
        <v>1</v>
      </c>
      <c r="BV72" s="19">
        <v>1</v>
      </c>
      <c r="BW72" s="19">
        <v>1</v>
      </c>
      <c r="BX72" s="19">
        <v>1</v>
      </c>
      <c r="BY72" s="19">
        <v>1</v>
      </c>
      <c r="BZ72" s="19">
        <v>1</v>
      </c>
      <c r="CA72" s="19">
        <v>1</v>
      </c>
      <c r="CB72" s="19">
        <v>1</v>
      </c>
      <c r="CC72" s="19">
        <v>1</v>
      </c>
      <c r="CD72" s="19">
        <v>1</v>
      </c>
      <c r="CE72" s="19">
        <v>1</v>
      </c>
      <c r="CF72" s="19">
        <v>1</v>
      </c>
      <c r="CG72" s="19">
        <v>1</v>
      </c>
      <c r="CH72" s="19">
        <v>1</v>
      </c>
      <c r="CI72" s="19">
        <v>1</v>
      </c>
      <c r="CJ72" s="19">
        <v>1</v>
      </c>
      <c r="CK72" s="19">
        <v>1</v>
      </c>
      <c r="CL72" s="19">
        <v>1</v>
      </c>
      <c r="CM72" s="19">
        <v>1</v>
      </c>
      <c r="CN72" s="19">
        <v>1</v>
      </c>
      <c r="CO72" s="19">
        <v>1</v>
      </c>
      <c r="CP72" s="19">
        <v>1</v>
      </c>
      <c r="CQ72" s="19">
        <v>1</v>
      </c>
      <c r="CR72" s="19">
        <v>1</v>
      </c>
      <c r="CS72" s="19">
        <v>1</v>
      </c>
      <c r="CT72" s="19">
        <v>1</v>
      </c>
      <c r="CU72" s="19">
        <v>1</v>
      </c>
      <c r="CV72" s="19">
        <v>1</v>
      </c>
      <c r="CW72" s="19">
        <v>1</v>
      </c>
      <c r="CX72" s="19">
        <v>1</v>
      </c>
      <c r="CY72" s="19">
        <v>1</v>
      </c>
      <c r="CZ72" s="19">
        <v>1</v>
      </c>
      <c r="DA72" s="19">
        <v>1</v>
      </c>
      <c r="DB72" s="19">
        <v>1</v>
      </c>
      <c r="DC72" s="19">
        <v>1</v>
      </c>
      <c r="DD72" s="19">
        <v>1</v>
      </c>
      <c r="DE72" s="19">
        <v>1</v>
      </c>
      <c r="DF72" s="19">
        <v>1</v>
      </c>
      <c r="DG72" s="19">
        <v>1</v>
      </c>
      <c r="DH72" s="19">
        <v>1</v>
      </c>
      <c r="DI72" s="19">
        <v>1</v>
      </c>
      <c r="DJ72" s="19">
        <v>1</v>
      </c>
      <c r="DK72" s="19">
        <v>1</v>
      </c>
      <c r="DL72" s="19">
        <v>1</v>
      </c>
      <c r="DM72" s="19">
        <v>1</v>
      </c>
      <c r="DN72" s="19">
        <v>1</v>
      </c>
      <c r="DO72" s="19">
        <v>1</v>
      </c>
      <c r="DP72" s="19">
        <v>1</v>
      </c>
      <c r="DQ72" s="19">
        <v>1</v>
      </c>
      <c r="DR72" s="19">
        <v>1</v>
      </c>
      <c r="DS72" s="19">
        <v>1</v>
      </c>
      <c r="DT72" s="19">
        <v>1</v>
      </c>
      <c r="DU72" s="19">
        <v>1</v>
      </c>
      <c r="DV72" s="19">
        <v>1</v>
      </c>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H72" s="3"/>
      <c r="FI72" s="3"/>
      <c r="FJ72" s="3"/>
      <c r="FK72" s="3"/>
      <c r="FL72" s="3"/>
      <c r="FM72" s="3"/>
      <c r="FN72" s="3"/>
      <c r="FO72" s="3"/>
      <c r="FP72" s="3"/>
      <c r="FQ72" s="3"/>
      <c r="FR72" s="3"/>
      <c r="FS72" s="3"/>
      <c r="FT72" s="3"/>
      <c r="FU72" s="3"/>
      <c r="FV72" s="3"/>
      <c r="FW72" s="3"/>
      <c r="FX72" s="3"/>
      <c r="FY72" s="3"/>
      <c r="FZ72" s="3"/>
      <c r="GA72" s="3"/>
      <c r="GB72" s="3"/>
      <c r="GC72" s="3"/>
      <c r="GD72" s="3"/>
    </row>
    <row r="73" spans="1:186" ht="20.100000000000001" customHeight="1" outlineLevel="1" x14ac:dyDescent="0.25">
      <c r="A73" s="15" t="s">
        <v>104</v>
      </c>
      <c r="C73" s="107"/>
      <c r="D73" s="107"/>
      <c r="E73" s="15"/>
      <c r="F73" s="19"/>
      <c r="G73" s="19">
        <v>1</v>
      </c>
      <c r="H73" s="19">
        <v>1</v>
      </c>
      <c r="I73" s="19">
        <v>1</v>
      </c>
      <c r="J73" s="19">
        <v>1</v>
      </c>
      <c r="K73" s="19">
        <v>1</v>
      </c>
      <c r="L73" s="19">
        <v>1</v>
      </c>
      <c r="M73" s="19">
        <v>1</v>
      </c>
      <c r="N73" s="19">
        <v>1</v>
      </c>
      <c r="O73" s="19">
        <v>1</v>
      </c>
      <c r="P73" s="19">
        <v>1</v>
      </c>
      <c r="Q73" s="19">
        <v>1</v>
      </c>
      <c r="R73" s="19">
        <v>1</v>
      </c>
      <c r="S73" s="19">
        <v>1</v>
      </c>
      <c r="T73" s="19">
        <v>1</v>
      </c>
      <c r="U73" s="19">
        <v>1</v>
      </c>
      <c r="V73" s="19">
        <v>1</v>
      </c>
      <c r="W73" s="19">
        <v>1</v>
      </c>
      <c r="X73" s="19">
        <v>1</v>
      </c>
      <c r="Y73" s="19">
        <v>1</v>
      </c>
      <c r="Z73" s="19">
        <v>1</v>
      </c>
      <c r="AA73" s="19">
        <v>1</v>
      </c>
      <c r="AB73" s="19">
        <v>1</v>
      </c>
      <c r="AC73" s="19">
        <v>1</v>
      </c>
      <c r="AD73" s="19">
        <v>1</v>
      </c>
      <c r="AE73" s="19">
        <v>1</v>
      </c>
      <c r="AF73" s="19">
        <v>1</v>
      </c>
      <c r="AG73" s="19">
        <v>1</v>
      </c>
      <c r="AH73" s="19">
        <v>1</v>
      </c>
      <c r="AI73" s="19">
        <v>1</v>
      </c>
      <c r="AJ73" s="19">
        <v>1</v>
      </c>
      <c r="AK73" s="19">
        <v>1</v>
      </c>
      <c r="AL73" s="19">
        <v>1</v>
      </c>
      <c r="AM73" s="19">
        <v>1</v>
      </c>
      <c r="AN73" s="19">
        <v>1</v>
      </c>
      <c r="AO73" s="19">
        <v>1</v>
      </c>
      <c r="AP73" s="19">
        <v>1</v>
      </c>
      <c r="AQ73" s="19">
        <v>1</v>
      </c>
      <c r="AR73" s="19">
        <v>1</v>
      </c>
      <c r="AS73" s="19">
        <v>1</v>
      </c>
      <c r="AT73" s="19">
        <v>1</v>
      </c>
      <c r="AU73" s="19">
        <v>1</v>
      </c>
      <c r="AV73" s="19">
        <v>1</v>
      </c>
      <c r="AW73" s="19">
        <v>1</v>
      </c>
      <c r="AX73" s="19">
        <v>1</v>
      </c>
      <c r="AY73" s="19">
        <v>1</v>
      </c>
      <c r="AZ73" s="19">
        <v>1</v>
      </c>
      <c r="BA73" s="19">
        <v>1</v>
      </c>
      <c r="BB73" s="19">
        <v>1</v>
      </c>
      <c r="BC73" s="19">
        <v>1</v>
      </c>
      <c r="BD73" s="19">
        <v>1</v>
      </c>
      <c r="BE73" s="19">
        <v>1</v>
      </c>
      <c r="BF73" s="19">
        <v>1</v>
      </c>
      <c r="BG73" s="19">
        <v>1</v>
      </c>
      <c r="BH73" s="19">
        <v>1</v>
      </c>
      <c r="BI73" s="19">
        <v>1</v>
      </c>
      <c r="BJ73" s="19">
        <v>1</v>
      </c>
      <c r="BK73" s="19">
        <v>1</v>
      </c>
      <c r="BL73" s="19">
        <v>1</v>
      </c>
      <c r="BM73" s="19">
        <v>1</v>
      </c>
      <c r="BN73" s="19">
        <v>1</v>
      </c>
      <c r="BO73" s="19">
        <v>1</v>
      </c>
      <c r="BP73" s="19">
        <v>1</v>
      </c>
      <c r="BQ73" s="19">
        <v>1</v>
      </c>
      <c r="BR73" s="19">
        <v>1</v>
      </c>
      <c r="BS73" s="19">
        <v>1</v>
      </c>
      <c r="BT73" s="19">
        <v>1</v>
      </c>
      <c r="BU73" s="19">
        <v>1</v>
      </c>
      <c r="BV73" s="19">
        <v>1</v>
      </c>
      <c r="BW73" s="19">
        <v>1</v>
      </c>
      <c r="BX73" s="19">
        <v>1</v>
      </c>
      <c r="BY73" s="19">
        <v>1</v>
      </c>
      <c r="BZ73" s="19">
        <v>1</v>
      </c>
      <c r="CA73" s="19">
        <v>1</v>
      </c>
      <c r="CB73" s="19">
        <v>1</v>
      </c>
      <c r="CC73" s="19">
        <v>1</v>
      </c>
      <c r="CD73" s="19">
        <v>1</v>
      </c>
      <c r="CE73" s="19">
        <v>1</v>
      </c>
      <c r="CF73" s="19">
        <v>1</v>
      </c>
      <c r="CG73" s="19">
        <v>1</v>
      </c>
      <c r="CH73" s="19">
        <v>1</v>
      </c>
      <c r="CI73" s="19">
        <v>1</v>
      </c>
      <c r="CJ73" s="19">
        <v>1</v>
      </c>
      <c r="CK73" s="19">
        <v>1</v>
      </c>
      <c r="CL73" s="19">
        <v>1</v>
      </c>
      <c r="CM73" s="19">
        <v>1</v>
      </c>
      <c r="CN73" s="19">
        <v>1</v>
      </c>
      <c r="CO73" s="19">
        <v>1</v>
      </c>
      <c r="CP73" s="19">
        <v>1</v>
      </c>
      <c r="CQ73" s="19">
        <v>1</v>
      </c>
      <c r="CR73" s="19">
        <v>1</v>
      </c>
      <c r="CS73" s="19">
        <v>1</v>
      </c>
      <c r="CT73" s="19">
        <v>1</v>
      </c>
      <c r="CU73" s="19">
        <v>1</v>
      </c>
      <c r="CV73" s="19">
        <v>1</v>
      </c>
      <c r="CW73" s="19">
        <v>1</v>
      </c>
      <c r="CX73" s="19">
        <v>1</v>
      </c>
      <c r="CY73" s="19">
        <v>1</v>
      </c>
      <c r="CZ73" s="19">
        <v>1</v>
      </c>
      <c r="DA73" s="19">
        <v>1</v>
      </c>
      <c r="DB73" s="19">
        <v>1</v>
      </c>
      <c r="DC73" s="19">
        <v>1</v>
      </c>
      <c r="DD73" s="19">
        <v>1</v>
      </c>
      <c r="DE73" s="19">
        <v>1</v>
      </c>
      <c r="DF73" s="19">
        <v>1</v>
      </c>
      <c r="DG73" s="19">
        <v>1</v>
      </c>
      <c r="DH73" s="19">
        <v>1</v>
      </c>
      <c r="DI73" s="19">
        <v>1</v>
      </c>
      <c r="DJ73" s="19">
        <v>1</v>
      </c>
      <c r="DK73" s="19">
        <v>1</v>
      </c>
      <c r="DL73" s="19">
        <v>1</v>
      </c>
      <c r="DM73" s="19">
        <v>1</v>
      </c>
      <c r="DN73" s="19">
        <v>1</v>
      </c>
      <c r="DO73" s="19">
        <v>1</v>
      </c>
      <c r="DP73" s="19">
        <v>1</v>
      </c>
      <c r="DQ73" s="19">
        <v>1</v>
      </c>
      <c r="DR73" s="19">
        <v>1</v>
      </c>
      <c r="DS73" s="19">
        <v>1</v>
      </c>
      <c r="DT73" s="19">
        <v>1</v>
      </c>
      <c r="DU73" s="19">
        <v>1</v>
      </c>
      <c r="DV73" s="19">
        <v>1</v>
      </c>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H73" s="3"/>
      <c r="FI73" s="3"/>
      <c r="FJ73" s="3"/>
      <c r="FK73" s="3"/>
      <c r="FL73" s="3"/>
      <c r="FM73" s="3"/>
      <c r="FN73" s="3"/>
      <c r="FO73" s="3"/>
      <c r="FP73" s="3"/>
      <c r="FQ73" s="3"/>
      <c r="FR73" s="3"/>
      <c r="FS73" s="3"/>
      <c r="FT73" s="3"/>
      <c r="FU73" s="3"/>
      <c r="FV73" s="3"/>
      <c r="FW73" s="3"/>
      <c r="FX73" s="3"/>
      <c r="FY73" s="3"/>
      <c r="FZ73" s="3"/>
      <c r="GA73" s="3"/>
      <c r="GB73" s="3"/>
      <c r="GC73" s="3"/>
      <c r="GD73" s="3"/>
    </row>
    <row r="74" spans="1:186" ht="20.100000000000001" customHeight="1" outlineLevel="1" x14ac:dyDescent="0.25">
      <c r="A74" s="15" t="s">
        <v>105</v>
      </c>
      <c r="C74" s="107"/>
      <c r="D74" s="107"/>
      <c r="E74" s="15"/>
      <c r="F74" s="19"/>
      <c r="G74" s="19">
        <v>1</v>
      </c>
      <c r="H74" s="19">
        <v>1</v>
      </c>
      <c r="I74" s="19">
        <v>1</v>
      </c>
      <c r="J74" s="19">
        <v>1</v>
      </c>
      <c r="K74" s="19">
        <v>1</v>
      </c>
      <c r="L74" s="19">
        <v>1</v>
      </c>
      <c r="M74" s="19">
        <v>1</v>
      </c>
      <c r="N74" s="19">
        <v>1</v>
      </c>
      <c r="O74" s="19">
        <v>1</v>
      </c>
      <c r="P74" s="19">
        <v>1</v>
      </c>
      <c r="Q74" s="19">
        <v>1</v>
      </c>
      <c r="R74" s="19">
        <v>1</v>
      </c>
      <c r="S74" s="19">
        <v>1</v>
      </c>
      <c r="T74" s="19">
        <v>1</v>
      </c>
      <c r="U74" s="19">
        <v>1</v>
      </c>
      <c r="V74" s="19">
        <v>1</v>
      </c>
      <c r="W74" s="19">
        <v>1</v>
      </c>
      <c r="X74" s="19">
        <v>1</v>
      </c>
      <c r="Y74" s="19">
        <v>1</v>
      </c>
      <c r="Z74" s="19">
        <v>1</v>
      </c>
      <c r="AA74" s="19">
        <v>1</v>
      </c>
      <c r="AB74" s="19">
        <v>1</v>
      </c>
      <c r="AC74" s="19">
        <v>1</v>
      </c>
      <c r="AD74" s="19">
        <v>1</v>
      </c>
      <c r="AE74" s="19">
        <v>1</v>
      </c>
      <c r="AF74" s="19">
        <v>1</v>
      </c>
      <c r="AG74" s="19">
        <v>1</v>
      </c>
      <c r="AH74" s="19">
        <v>1</v>
      </c>
      <c r="AI74" s="19">
        <v>1</v>
      </c>
      <c r="AJ74" s="19">
        <v>1</v>
      </c>
      <c r="AK74" s="19">
        <v>1</v>
      </c>
      <c r="AL74" s="19">
        <v>1</v>
      </c>
      <c r="AM74" s="19">
        <v>1</v>
      </c>
      <c r="AN74" s="19">
        <v>1</v>
      </c>
      <c r="AO74" s="19">
        <v>1</v>
      </c>
      <c r="AP74" s="19">
        <v>1</v>
      </c>
      <c r="AQ74" s="19">
        <v>1</v>
      </c>
      <c r="AR74" s="19">
        <v>1</v>
      </c>
      <c r="AS74" s="19">
        <v>1</v>
      </c>
      <c r="AT74" s="19">
        <v>1</v>
      </c>
      <c r="AU74" s="19">
        <v>1</v>
      </c>
      <c r="AV74" s="19">
        <v>1</v>
      </c>
      <c r="AW74" s="19">
        <v>1</v>
      </c>
      <c r="AX74" s="19">
        <v>1</v>
      </c>
      <c r="AY74" s="19">
        <v>1</v>
      </c>
      <c r="AZ74" s="19">
        <v>1</v>
      </c>
      <c r="BA74" s="19">
        <v>1</v>
      </c>
      <c r="BB74" s="19">
        <v>1</v>
      </c>
      <c r="BC74" s="19">
        <v>1</v>
      </c>
      <c r="BD74" s="19">
        <v>1</v>
      </c>
      <c r="BE74" s="19">
        <v>1</v>
      </c>
      <c r="BF74" s="19">
        <v>1</v>
      </c>
      <c r="BG74" s="19">
        <v>1</v>
      </c>
      <c r="BH74" s="19">
        <v>1</v>
      </c>
      <c r="BI74" s="19">
        <v>1</v>
      </c>
      <c r="BJ74" s="19">
        <v>1</v>
      </c>
      <c r="BK74" s="19">
        <v>1</v>
      </c>
      <c r="BL74" s="19">
        <v>1</v>
      </c>
      <c r="BM74" s="19">
        <v>1</v>
      </c>
      <c r="BN74" s="19">
        <v>1</v>
      </c>
      <c r="BO74" s="19">
        <v>1</v>
      </c>
      <c r="BP74" s="19">
        <v>1</v>
      </c>
      <c r="BQ74" s="19">
        <v>1</v>
      </c>
      <c r="BR74" s="19">
        <v>1</v>
      </c>
      <c r="BS74" s="19">
        <v>1</v>
      </c>
      <c r="BT74" s="19">
        <v>1</v>
      </c>
      <c r="BU74" s="19">
        <v>1</v>
      </c>
      <c r="BV74" s="19">
        <v>1</v>
      </c>
      <c r="BW74" s="19">
        <v>1</v>
      </c>
      <c r="BX74" s="19">
        <v>1</v>
      </c>
      <c r="BY74" s="19">
        <v>1</v>
      </c>
      <c r="BZ74" s="19">
        <v>1</v>
      </c>
      <c r="CA74" s="19">
        <v>1</v>
      </c>
      <c r="CB74" s="19">
        <v>1</v>
      </c>
      <c r="CC74" s="19">
        <v>1</v>
      </c>
      <c r="CD74" s="19">
        <v>1</v>
      </c>
      <c r="CE74" s="19">
        <v>1</v>
      </c>
      <c r="CF74" s="19">
        <v>1</v>
      </c>
      <c r="CG74" s="19">
        <v>1</v>
      </c>
      <c r="CH74" s="19">
        <v>1</v>
      </c>
      <c r="CI74" s="19">
        <v>1</v>
      </c>
      <c r="CJ74" s="19">
        <v>1</v>
      </c>
      <c r="CK74" s="19">
        <v>1</v>
      </c>
      <c r="CL74" s="19">
        <v>1</v>
      </c>
      <c r="CM74" s="19">
        <v>1</v>
      </c>
      <c r="CN74" s="19">
        <v>1</v>
      </c>
      <c r="CO74" s="19">
        <v>1</v>
      </c>
      <c r="CP74" s="19">
        <v>1</v>
      </c>
      <c r="CQ74" s="19">
        <v>1</v>
      </c>
      <c r="CR74" s="19">
        <v>1</v>
      </c>
      <c r="CS74" s="19">
        <v>1</v>
      </c>
      <c r="CT74" s="19">
        <v>1</v>
      </c>
      <c r="CU74" s="19">
        <v>1</v>
      </c>
      <c r="CV74" s="19">
        <v>1</v>
      </c>
      <c r="CW74" s="19">
        <v>1</v>
      </c>
      <c r="CX74" s="19">
        <v>1</v>
      </c>
      <c r="CY74" s="19">
        <v>1</v>
      </c>
      <c r="CZ74" s="19">
        <v>1</v>
      </c>
      <c r="DA74" s="19">
        <v>1</v>
      </c>
      <c r="DB74" s="19">
        <v>1</v>
      </c>
      <c r="DC74" s="19">
        <v>1</v>
      </c>
      <c r="DD74" s="19">
        <v>1</v>
      </c>
      <c r="DE74" s="19">
        <v>1</v>
      </c>
      <c r="DF74" s="19">
        <v>1</v>
      </c>
      <c r="DG74" s="19">
        <v>1</v>
      </c>
      <c r="DH74" s="19">
        <v>1</v>
      </c>
      <c r="DI74" s="19">
        <v>1</v>
      </c>
      <c r="DJ74" s="19">
        <v>1</v>
      </c>
      <c r="DK74" s="19">
        <v>1</v>
      </c>
      <c r="DL74" s="19">
        <v>1</v>
      </c>
      <c r="DM74" s="19">
        <v>1</v>
      </c>
      <c r="DN74" s="19">
        <v>1</v>
      </c>
      <c r="DO74" s="19">
        <v>1</v>
      </c>
      <c r="DP74" s="19">
        <v>1</v>
      </c>
      <c r="DQ74" s="19">
        <v>1</v>
      </c>
      <c r="DR74" s="19">
        <v>1</v>
      </c>
      <c r="DS74" s="19">
        <v>1</v>
      </c>
      <c r="DT74" s="19">
        <v>1</v>
      </c>
      <c r="DU74" s="19">
        <v>1</v>
      </c>
      <c r="DV74" s="19">
        <v>1</v>
      </c>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H74" s="3"/>
      <c r="FI74" s="3"/>
      <c r="FJ74" s="3"/>
      <c r="FK74" s="3"/>
      <c r="FL74" s="3"/>
      <c r="FM74" s="3"/>
      <c r="FN74" s="3"/>
      <c r="FO74" s="3"/>
      <c r="FP74" s="3"/>
      <c r="FQ74" s="3"/>
      <c r="FR74" s="3"/>
      <c r="FS74" s="3"/>
      <c r="FT74" s="3"/>
      <c r="FU74" s="3"/>
      <c r="FV74" s="3"/>
      <c r="FW74" s="3"/>
      <c r="FX74" s="3"/>
      <c r="FY74" s="3"/>
      <c r="FZ74" s="3"/>
      <c r="GA74" s="3"/>
      <c r="GB74" s="3"/>
      <c r="GC74" s="3"/>
      <c r="GD74" s="3"/>
    </row>
    <row r="75" spans="1:186" ht="20.100000000000001" customHeight="1" outlineLevel="1" x14ac:dyDescent="0.25">
      <c r="A75" s="15" t="s">
        <v>106</v>
      </c>
      <c r="C75" s="107"/>
      <c r="D75" s="107"/>
      <c r="E75" s="15"/>
      <c r="F75" s="19"/>
      <c r="G75" s="19">
        <v>1</v>
      </c>
      <c r="H75" s="19">
        <v>1</v>
      </c>
      <c r="I75" s="19">
        <v>1</v>
      </c>
      <c r="J75" s="19">
        <v>1</v>
      </c>
      <c r="K75" s="19">
        <v>1</v>
      </c>
      <c r="L75" s="19">
        <v>1</v>
      </c>
      <c r="M75" s="19">
        <v>1</v>
      </c>
      <c r="N75" s="19">
        <v>1</v>
      </c>
      <c r="O75" s="19">
        <v>1</v>
      </c>
      <c r="P75" s="19">
        <v>1</v>
      </c>
      <c r="Q75" s="19">
        <v>1</v>
      </c>
      <c r="R75" s="19">
        <v>1</v>
      </c>
      <c r="S75" s="19">
        <v>1</v>
      </c>
      <c r="T75" s="19">
        <v>1</v>
      </c>
      <c r="U75" s="19">
        <v>1</v>
      </c>
      <c r="V75" s="19">
        <v>1</v>
      </c>
      <c r="W75" s="19">
        <v>1</v>
      </c>
      <c r="X75" s="19">
        <v>1</v>
      </c>
      <c r="Y75" s="19">
        <v>1</v>
      </c>
      <c r="Z75" s="19">
        <v>1</v>
      </c>
      <c r="AA75" s="19">
        <v>1</v>
      </c>
      <c r="AB75" s="19">
        <v>1</v>
      </c>
      <c r="AC75" s="19">
        <v>1</v>
      </c>
      <c r="AD75" s="19">
        <v>1</v>
      </c>
      <c r="AE75" s="19">
        <v>1</v>
      </c>
      <c r="AF75" s="19">
        <v>1</v>
      </c>
      <c r="AG75" s="19">
        <v>1</v>
      </c>
      <c r="AH75" s="19">
        <v>1</v>
      </c>
      <c r="AI75" s="19">
        <v>1</v>
      </c>
      <c r="AJ75" s="19">
        <v>1</v>
      </c>
      <c r="AK75" s="19">
        <v>1</v>
      </c>
      <c r="AL75" s="19">
        <v>1</v>
      </c>
      <c r="AM75" s="19">
        <v>1</v>
      </c>
      <c r="AN75" s="19">
        <v>1</v>
      </c>
      <c r="AO75" s="19">
        <v>1</v>
      </c>
      <c r="AP75" s="19">
        <v>1</v>
      </c>
      <c r="AQ75" s="19">
        <v>1</v>
      </c>
      <c r="AR75" s="19">
        <v>1</v>
      </c>
      <c r="AS75" s="19">
        <v>1</v>
      </c>
      <c r="AT75" s="19">
        <v>1</v>
      </c>
      <c r="AU75" s="19">
        <v>1</v>
      </c>
      <c r="AV75" s="19">
        <v>1</v>
      </c>
      <c r="AW75" s="19">
        <v>1</v>
      </c>
      <c r="AX75" s="19">
        <v>1</v>
      </c>
      <c r="AY75" s="19">
        <v>1</v>
      </c>
      <c r="AZ75" s="19">
        <v>1</v>
      </c>
      <c r="BA75" s="19">
        <v>1</v>
      </c>
      <c r="BB75" s="19">
        <v>1</v>
      </c>
      <c r="BC75" s="19">
        <v>1</v>
      </c>
      <c r="BD75" s="19">
        <v>1</v>
      </c>
      <c r="BE75" s="19">
        <v>1</v>
      </c>
      <c r="BF75" s="19">
        <v>1</v>
      </c>
      <c r="BG75" s="19">
        <v>1</v>
      </c>
      <c r="BH75" s="19">
        <v>1</v>
      </c>
      <c r="BI75" s="19">
        <v>1</v>
      </c>
      <c r="BJ75" s="19">
        <v>1</v>
      </c>
      <c r="BK75" s="19">
        <v>1</v>
      </c>
      <c r="BL75" s="19">
        <v>1</v>
      </c>
      <c r="BM75" s="19">
        <v>1</v>
      </c>
      <c r="BN75" s="19">
        <v>1</v>
      </c>
      <c r="BO75" s="19">
        <v>1</v>
      </c>
      <c r="BP75" s="19">
        <v>1</v>
      </c>
      <c r="BQ75" s="19">
        <v>1</v>
      </c>
      <c r="BR75" s="19">
        <v>1</v>
      </c>
      <c r="BS75" s="19">
        <v>1</v>
      </c>
      <c r="BT75" s="19">
        <v>1</v>
      </c>
      <c r="BU75" s="19">
        <v>1</v>
      </c>
      <c r="BV75" s="19">
        <v>1</v>
      </c>
      <c r="BW75" s="19">
        <v>1</v>
      </c>
      <c r="BX75" s="19">
        <v>1</v>
      </c>
      <c r="BY75" s="19">
        <v>1</v>
      </c>
      <c r="BZ75" s="19">
        <v>1</v>
      </c>
      <c r="CA75" s="19">
        <v>1</v>
      </c>
      <c r="CB75" s="19">
        <v>1</v>
      </c>
      <c r="CC75" s="19">
        <v>1</v>
      </c>
      <c r="CD75" s="19">
        <v>1</v>
      </c>
      <c r="CE75" s="19">
        <v>1</v>
      </c>
      <c r="CF75" s="19">
        <v>1</v>
      </c>
      <c r="CG75" s="19">
        <v>1</v>
      </c>
      <c r="CH75" s="19">
        <v>1</v>
      </c>
      <c r="CI75" s="19">
        <v>1</v>
      </c>
      <c r="CJ75" s="19">
        <v>1</v>
      </c>
      <c r="CK75" s="19">
        <v>1</v>
      </c>
      <c r="CL75" s="19">
        <v>1</v>
      </c>
      <c r="CM75" s="19">
        <v>1</v>
      </c>
      <c r="CN75" s="19">
        <v>1</v>
      </c>
      <c r="CO75" s="19">
        <v>1</v>
      </c>
      <c r="CP75" s="19">
        <v>1</v>
      </c>
      <c r="CQ75" s="19">
        <v>1</v>
      </c>
      <c r="CR75" s="19">
        <v>1</v>
      </c>
      <c r="CS75" s="19">
        <v>1</v>
      </c>
      <c r="CT75" s="19">
        <v>1</v>
      </c>
      <c r="CU75" s="19">
        <v>1</v>
      </c>
      <c r="CV75" s="19">
        <v>1</v>
      </c>
      <c r="CW75" s="19">
        <v>1</v>
      </c>
      <c r="CX75" s="19">
        <v>1</v>
      </c>
      <c r="CY75" s="19">
        <v>1</v>
      </c>
      <c r="CZ75" s="19">
        <v>1</v>
      </c>
      <c r="DA75" s="19">
        <v>1</v>
      </c>
      <c r="DB75" s="19">
        <v>1</v>
      </c>
      <c r="DC75" s="19">
        <v>1</v>
      </c>
      <c r="DD75" s="19">
        <v>1</v>
      </c>
      <c r="DE75" s="19">
        <v>1</v>
      </c>
      <c r="DF75" s="19">
        <v>1</v>
      </c>
      <c r="DG75" s="19">
        <v>1</v>
      </c>
      <c r="DH75" s="19">
        <v>1</v>
      </c>
      <c r="DI75" s="19">
        <v>1</v>
      </c>
      <c r="DJ75" s="19">
        <v>1</v>
      </c>
      <c r="DK75" s="19">
        <v>1</v>
      </c>
      <c r="DL75" s="19">
        <v>1</v>
      </c>
      <c r="DM75" s="19">
        <v>1</v>
      </c>
      <c r="DN75" s="19">
        <v>1</v>
      </c>
      <c r="DO75" s="19">
        <v>1</v>
      </c>
      <c r="DP75" s="19">
        <v>1</v>
      </c>
      <c r="DQ75" s="19">
        <v>1</v>
      </c>
      <c r="DR75" s="19">
        <v>1</v>
      </c>
      <c r="DS75" s="19">
        <v>1</v>
      </c>
      <c r="DT75" s="19">
        <v>1</v>
      </c>
      <c r="DU75" s="19">
        <v>1</v>
      </c>
      <c r="DV75" s="19">
        <v>1</v>
      </c>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H75" s="3"/>
      <c r="FI75" s="3"/>
      <c r="FJ75" s="3"/>
      <c r="FK75" s="3"/>
      <c r="FL75" s="3"/>
      <c r="FM75" s="3"/>
      <c r="FN75" s="3"/>
      <c r="FO75" s="3"/>
      <c r="FP75" s="3"/>
      <c r="FQ75" s="3"/>
      <c r="FR75" s="3"/>
      <c r="FS75" s="3"/>
      <c r="FT75" s="3"/>
      <c r="FU75" s="3"/>
      <c r="FV75" s="3"/>
      <c r="FW75" s="3"/>
      <c r="FX75" s="3"/>
      <c r="FY75" s="3"/>
      <c r="FZ75" s="3"/>
      <c r="GA75" s="3"/>
      <c r="GB75" s="3"/>
      <c r="GC75" s="3"/>
      <c r="GD75" s="3"/>
    </row>
    <row r="76" spans="1:186" ht="20.100000000000001" customHeight="1" outlineLevel="1" x14ac:dyDescent="0.25">
      <c r="A76" s="15" t="s">
        <v>107</v>
      </c>
      <c r="C76" s="107"/>
      <c r="D76" s="107"/>
      <c r="E76" s="15"/>
      <c r="F76" s="19"/>
      <c r="G76" s="19">
        <v>1</v>
      </c>
      <c r="H76" s="19">
        <v>1</v>
      </c>
      <c r="I76" s="19">
        <v>1</v>
      </c>
      <c r="J76" s="19">
        <v>1</v>
      </c>
      <c r="K76" s="19">
        <v>1</v>
      </c>
      <c r="L76" s="19">
        <v>1</v>
      </c>
      <c r="M76" s="19">
        <v>1</v>
      </c>
      <c r="N76" s="19">
        <v>1</v>
      </c>
      <c r="O76" s="19">
        <v>1</v>
      </c>
      <c r="P76" s="19">
        <v>1</v>
      </c>
      <c r="Q76" s="19">
        <v>1</v>
      </c>
      <c r="R76" s="19">
        <v>1</v>
      </c>
      <c r="S76" s="19">
        <v>1</v>
      </c>
      <c r="T76" s="19">
        <v>1</v>
      </c>
      <c r="U76" s="19">
        <v>1</v>
      </c>
      <c r="V76" s="19">
        <v>1</v>
      </c>
      <c r="W76" s="19">
        <v>1</v>
      </c>
      <c r="X76" s="19">
        <v>1</v>
      </c>
      <c r="Y76" s="19">
        <v>1</v>
      </c>
      <c r="Z76" s="19">
        <v>1</v>
      </c>
      <c r="AA76" s="19">
        <v>1</v>
      </c>
      <c r="AB76" s="19">
        <v>1</v>
      </c>
      <c r="AC76" s="19">
        <v>1</v>
      </c>
      <c r="AD76" s="19">
        <v>1</v>
      </c>
      <c r="AE76" s="19">
        <v>1</v>
      </c>
      <c r="AF76" s="19">
        <v>1</v>
      </c>
      <c r="AG76" s="19">
        <v>1</v>
      </c>
      <c r="AH76" s="19">
        <v>1</v>
      </c>
      <c r="AI76" s="19">
        <v>1</v>
      </c>
      <c r="AJ76" s="19">
        <v>1</v>
      </c>
      <c r="AK76" s="19">
        <v>1</v>
      </c>
      <c r="AL76" s="19">
        <v>1</v>
      </c>
      <c r="AM76" s="19">
        <v>1</v>
      </c>
      <c r="AN76" s="19">
        <v>1</v>
      </c>
      <c r="AO76" s="19">
        <v>1</v>
      </c>
      <c r="AP76" s="19">
        <v>1</v>
      </c>
      <c r="AQ76" s="19">
        <v>1</v>
      </c>
      <c r="AR76" s="19">
        <v>1</v>
      </c>
      <c r="AS76" s="19">
        <v>1</v>
      </c>
      <c r="AT76" s="19">
        <v>1</v>
      </c>
      <c r="AU76" s="19">
        <v>1</v>
      </c>
      <c r="AV76" s="19">
        <v>1</v>
      </c>
      <c r="AW76" s="19">
        <v>1</v>
      </c>
      <c r="AX76" s="19">
        <v>1</v>
      </c>
      <c r="AY76" s="19">
        <v>1</v>
      </c>
      <c r="AZ76" s="19">
        <v>1</v>
      </c>
      <c r="BA76" s="19">
        <v>1</v>
      </c>
      <c r="BB76" s="19">
        <v>1</v>
      </c>
      <c r="BC76" s="19">
        <v>1</v>
      </c>
      <c r="BD76" s="19">
        <v>1</v>
      </c>
      <c r="BE76" s="19">
        <v>1</v>
      </c>
      <c r="BF76" s="19">
        <v>1</v>
      </c>
      <c r="BG76" s="19">
        <v>1</v>
      </c>
      <c r="BH76" s="19">
        <v>1</v>
      </c>
      <c r="BI76" s="19">
        <v>1</v>
      </c>
      <c r="BJ76" s="19">
        <v>1</v>
      </c>
      <c r="BK76" s="19">
        <v>1</v>
      </c>
      <c r="BL76" s="19">
        <v>1</v>
      </c>
      <c r="BM76" s="19">
        <v>1</v>
      </c>
      <c r="BN76" s="19">
        <v>1</v>
      </c>
      <c r="BO76" s="19">
        <v>1</v>
      </c>
      <c r="BP76" s="19">
        <v>1</v>
      </c>
      <c r="BQ76" s="19">
        <v>1</v>
      </c>
      <c r="BR76" s="19">
        <v>1</v>
      </c>
      <c r="BS76" s="19">
        <v>1</v>
      </c>
      <c r="BT76" s="19">
        <v>1</v>
      </c>
      <c r="BU76" s="19">
        <v>1</v>
      </c>
      <c r="BV76" s="19">
        <v>1</v>
      </c>
      <c r="BW76" s="19">
        <v>1</v>
      </c>
      <c r="BX76" s="19">
        <v>1</v>
      </c>
      <c r="BY76" s="19">
        <v>1</v>
      </c>
      <c r="BZ76" s="19">
        <v>1</v>
      </c>
      <c r="CA76" s="19">
        <v>1</v>
      </c>
      <c r="CB76" s="19">
        <v>1</v>
      </c>
      <c r="CC76" s="19">
        <v>1</v>
      </c>
      <c r="CD76" s="19">
        <v>1</v>
      </c>
      <c r="CE76" s="19">
        <v>1</v>
      </c>
      <c r="CF76" s="19">
        <v>1</v>
      </c>
      <c r="CG76" s="19">
        <v>1</v>
      </c>
      <c r="CH76" s="19">
        <v>1</v>
      </c>
      <c r="CI76" s="19">
        <v>1</v>
      </c>
      <c r="CJ76" s="19">
        <v>1</v>
      </c>
      <c r="CK76" s="19">
        <v>1</v>
      </c>
      <c r="CL76" s="19">
        <v>1</v>
      </c>
      <c r="CM76" s="19">
        <v>1</v>
      </c>
      <c r="CN76" s="19">
        <v>1</v>
      </c>
      <c r="CO76" s="19">
        <v>1</v>
      </c>
      <c r="CP76" s="19">
        <v>1</v>
      </c>
      <c r="CQ76" s="19">
        <v>1</v>
      </c>
      <c r="CR76" s="19">
        <v>1</v>
      </c>
      <c r="CS76" s="19">
        <v>1</v>
      </c>
      <c r="CT76" s="19">
        <v>1</v>
      </c>
      <c r="CU76" s="19">
        <v>1</v>
      </c>
      <c r="CV76" s="19">
        <v>1</v>
      </c>
      <c r="CW76" s="19">
        <v>1</v>
      </c>
      <c r="CX76" s="19">
        <v>1</v>
      </c>
      <c r="CY76" s="19">
        <v>1</v>
      </c>
      <c r="CZ76" s="19">
        <v>1</v>
      </c>
      <c r="DA76" s="19">
        <v>1</v>
      </c>
      <c r="DB76" s="19">
        <v>1</v>
      </c>
      <c r="DC76" s="19">
        <v>1</v>
      </c>
      <c r="DD76" s="19">
        <v>1</v>
      </c>
      <c r="DE76" s="19">
        <v>1</v>
      </c>
      <c r="DF76" s="19">
        <v>1</v>
      </c>
      <c r="DG76" s="19">
        <v>1</v>
      </c>
      <c r="DH76" s="19">
        <v>1</v>
      </c>
      <c r="DI76" s="19">
        <v>1</v>
      </c>
      <c r="DJ76" s="19">
        <v>1</v>
      </c>
      <c r="DK76" s="19">
        <v>1</v>
      </c>
      <c r="DL76" s="19">
        <v>1</v>
      </c>
      <c r="DM76" s="19">
        <v>1</v>
      </c>
      <c r="DN76" s="19">
        <v>1</v>
      </c>
      <c r="DO76" s="19">
        <v>1</v>
      </c>
      <c r="DP76" s="19">
        <v>1</v>
      </c>
      <c r="DQ76" s="19">
        <v>1</v>
      </c>
      <c r="DR76" s="19">
        <v>1</v>
      </c>
      <c r="DS76" s="19">
        <v>1</v>
      </c>
      <c r="DT76" s="19">
        <v>1</v>
      </c>
      <c r="DU76" s="19">
        <v>1</v>
      </c>
      <c r="DV76" s="19">
        <v>1</v>
      </c>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H76" s="3"/>
      <c r="FI76" s="3"/>
      <c r="FJ76" s="3"/>
      <c r="FK76" s="3"/>
      <c r="FL76" s="3"/>
      <c r="FM76" s="3"/>
      <c r="FN76" s="3"/>
      <c r="FO76" s="3"/>
      <c r="FP76" s="3"/>
      <c r="FQ76" s="3"/>
      <c r="FR76" s="3"/>
      <c r="FS76" s="3"/>
      <c r="FT76" s="3"/>
      <c r="FU76" s="3"/>
      <c r="FV76" s="3"/>
      <c r="FW76" s="3"/>
      <c r="FX76" s="3"/>
      <c r="FY76" s="3"/>
      <c r="FZ76" s="3"/>
      <c r="GA76" s="3"/>
      <c r="GB76" s="3"/>
      <c r="GC76" s="3"/>
      <c r="GD76" s="3"/>
    </row>
    <row r="77" spans="1:186" ht="20.100000000000001" customHeight="1" outlineLevel="1" x14ac:dyDescent="0.25">
      <c r="A77" s="15" t="s">
        <v>111</v>
      </c>
      <c r="C77" s="107"/>
      <c r="D77" s="107"/>
      <c r="E77" s="15"/>
      <c r="F77" s="19"/>
      <c r="G77" s="19">
        <v>1</v>
      </c>
      <c r="H77" s="19">
        <v>1</v>
      </c>
      <c r="I77" s="19">
        <v>1</v>
      </c>
      <c r="J77" s="19">
        <v>1</v>
      </c>
      <c r="K77" s="19">
        <v>1</v>
      </c>
      <c r="L77" s="19">
        <v>1</v>
      </c>
      <c r="M77" s="19">
        <v>1</v>
      </c>
      <c r="N77" s="19">
        <v>1</v>
      </c>
      <c r="O77" s="19">
        <v>1</v>
      </c>
      <c r="P77" s="19">
        <v>1</v>
      </c>
      <c r="Q77" s="19">
        <v>1</v>
      </c>
      <c r="R77" s="19">
        <v>1</v>
      </c>
      <c r="S77" s="19">
        <v>1</v>
      </c>
      <c r="T77" s="19">
        <v>1</v>
      </c>
      <c r="U77" s="19">
        <v>1</v>
      </c>
      <c r="V77" s="19">
        <v>1</v>
      </c>
      <c r="W77" s="19">
        <v>1</v>
      </c>
      <c r="X77" s="19">
        <v>1</v>
      </c>
      <c r="Y77" s="19">
        <v>1</v>
      </c>
      <c r="Z77" s="19">
        <v>1</v>
      </c>
      <c r="AA77" s="19">
        <v>1</v>
      </c>
      <c r="AB77" s="19">
        <v>1</v>
      </c>
      <c r="AC77" s="19">
        <v>1</v>
      </c>
      <c r="AD77" s="19">
        <v>1</v>
      </c>
      <c r="AE77" s="19">
        <v>1</v>
      </c>
      <c r="AF77" s="19">
        <v>1</v>
      </c>
      <c r="AG77" s="19">
        <v>1</v>
      </c>
      <c r="AH77" s="19">
        <v>1</v>
      </c>
      <c r="AI77" s="19">
        <v>1</v>
      </c>
      <c r="AJ77" s="19">
        <v>1</v>
      </c>
      <c r="AK77" s="19">
        <v>1</v>
      </c>
      <c r="AL77" s="19">
        <v>1</v>
      </c>
      <c r="AM77" s="19">
        <v>1</v>
      </c>
      <c r="AN77" s="19">
        <v>1</v>
      </c>
      <c r="AO77" s="19">
        <v>1</v>
      </c>
      <c r="AP77" s="19">
        <v>1</v>
      </c>
      <c r="AQ77" s="19">
        <v>1</v>
      </c>
      <c r="AR77" s="19">
        <v>1</v>
      </c>
      <c r="AS77" s="19">
        <v>1</v>
      </c>
      <c r="AT77" s="19">
        <v>1</v>
      </c>
      <c r="AU77" s="19">
        <v>1</v>
      </c>
      <c r="AV77" s="19">
        <v>1</v>
      </c>
      <c r="AW77" s="19">
        <v>1</v>
      </c>
      <c r="AX77" s="19">
        <v>1</v>
      </c>
      <c r="AY77" s="19">
        <v>1</v>
      </c>
      <c r="AZ77" s="19">
        <v>1</v>
      </c>
      <c r="BA77" s="19">
        <v>1</v>
      </c>
      <c r="BB77" s="19">
        <v>1</v>
      </c>
      <c r="BC77" s="19">
        <v>1</v>
      </c>
      <c r="BD77" s="19">
        <v>1</v>
      </c>
      <c r="BE77" s="19">
        <v>1</v>
      </c>
      <c r="BF77" s="19">
        <v>1</v>
      </c>
      <c r="BG77" s="19">
        <v>1</v>
      </c>
      <c r="BH77" s="19">
        <v>1</v>
      </c>
      <c r="BI77" s="19">
        <v>1</v>
      </c>
      <c r="BJ77" s="19">
        <v>1</v>
      </c>
      <c r="BK77" s="19">
        <v>1</v>
      </c>
      <c r="BL77" s="19">
        <v>1</v>
      </c>
      <c r="BM77" s="19">
        <v>1</v>
      </c>
      <c r="BN77" s="19">
        <v>1</v>
      </c>
      <c r="BO77" s="19">
        <v>1</v>
      </c>
      <c r="BP77" s="19">
        <v>1</v>
      </c>
      <c r="BQ77" s="19">
        <v>1</v>
      </c>
      <c r="BR77" s="19">
        <v>1</v>
      </c>
      <c r="BS77" s="19">
        <v>1</v>
      </c>
      <c r="BT77" s="19">
        <v>1</v>
      </c>
      <c r="BU77" s="19">
        <v>1</v>
      </c>
      <c r="BV77" s="19">
        <v>1</v>
      </c>
      <c r="BW77" s="19">
        <v>1</v>
      </c>
      <c r="BX77" s="19">
        <v>1</v>
      </c>
      <c r="BY77" s="19">
        <v>1</v>
      </c>
      <c r="BZ77" s="19">
        <v>1</v>
      </c>
      <c r="CA77" s="19">
        <v>1</v>
      </c>
      <c r="CB77" s="19">
        <v>1</v>
      </c>
      <c r="CC77" s="19">
        <v>1</v>
      </c>
      <c r="CD77" s="19">
        <v>1</v>
      </c>
      <c r="CE77" s="19">
        <v>1</v>
      </c>
      <c r="CF77" s="19">
        <v>1</v>
      </c>
      <c r="CG77" s="19">
        <v>1</v>
      </c>
      <c r="CH77" s="19">
        <v>1</v>
      </c>
      <c r="CI77" s="19">
        <v>1</v>
      </c>
      <c r="CJ77" s="19">
        <v>1</v>
      </c>
      <c r="CK77" s="19">
        <v>1</v>
      </c>
      <c r="CL77" s="19">
        <v>1</v>
      </c>
      <c r="CM77" s="19">
        <v>1</v>
      </c>
      <c r="CN77" s="19">
        <v>1</v>
      </c>
      <c r="CO77" s="19">
        <v>1</v>
      </c>
      <c r="CP77" s="19">
        <v>1</v>
      </c>
      <c r="CQ77" s="19">
        <v>1</v>
      </c>
      <c r="CR77" s="19">
        <v>1</v>
      </c>
      <c r="CS77" s="19">
        <v>1</v>
      </c>
      <c r="CT77" s="19">
        <v>1</v>
      </c>
      <c r="CU77" s="19">
        <v>1</v>
      </c>
      <c r="CV77" s="19">
        <v>1</v>
      </c>
      <c r="CW77" s="19">
        <v>1</v>
      </c>
      <c r="CX77" s="19">
        <v>1</v>
      </c>
      <c r="CY77" s="19">
        <v>1</v>
      </c>
      <c r="CZ77" s="19">
        <v>1</v>
      </c>
      <c r="DA77" s="19">
        <v>1</v>
      </c>
      <c r="DB77" s="19">
        <v>1</v>
      </c>
      <c r="DC77" s="19">
        <v>1</v>
      </c>
      <c r="DD77" s="19">
        <v>1</v>
      </c>
      <c r="DE77" s="19">
        <v>1</v>
      </c>
      <c r="DF77" s="19">
        <v>1</v>
      </c>
      <c r="DG77" s="19">
        <v>1</v>
      </c>
      <c r="DH77" s="19">
        <v>1</v>
      </c>
      <c r="DI77" s="19">
        <v>1</v>
      </c>
      <c r="DJ77" s="19">
        <v>1</v>
      </c>
      <c r="DK77" s="19">
        <v>1</v>
      </c>
      <c r="DL77" s="19">
        <v>1</v>
      </c>
      <c r="DM77" s="19">
        <v>1</v>
      </c>
      <c r="DN77" s="19">
        <v>1</v>
      </c>
      <c r="DO77" s="19">
        <v>1</v>
      </c>
      <c r="DP77" s="19">
        <v>1</v>
      </c>
      <c r="DQ77" s="19">
        <v>1</v>
      </c>
      <c r="DR77" s="19">
        <v>1</v>
      </c>
      <c r="DS77" s="19">
        <v>1</v>
      </c>
      <c r="DT77" s="19">
        <v>1</v>
      </c>
      <c r="DU77" s="19">
        <v>1</v>
      </c>
      <c r="DV77" s="19">
        <v>1</v>
      </c>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H77" s="3"/>
      <c r="FI77" s="3"/>
      <c r="FJ77" s="3"/>
      <c r="FK77" s="3"/>
      <c r="FL77" s="3"/>
      <c r="FM77" s="3"/>
      <c r="FN77" s="3"/>
      <c r="FO77" s="3"/>
      <c r="FP77" s="3"/>
      <c r="FQ77" s="3"/>
      <c r="FR77" s="3"/>
      <c r="FS77" s="3"/>
      <c r="FT77" s="3"/>
      <c r="FU77" s="3"/>
      <c r="FV77" s="3"/>
      <c r="FW77" s="3"/>
      <c r="FX77" s="3"/>
      <c r="FY77" s="3"/>
      <c r="FZ77" s="3"/>
      <c r="GA77" s="3"/>
      <c r="GB77" s="3"/>
      <c r="GC77" s="3"/>
      <c r="GD77" s="3"/>
    </row>
    <row r="78" spans="1:186" ht="20.25" customHeight="1" outlineLevel="1" x14ac:dyDescent="0.25">
      <c r="A78" s="15"/>
      <c r="C78" s="107"/>
      <c r="D78" s="107"/>
      <c r="E78" s="15"/>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H78" s="3"/>
      <c r="FI78" s="3"/>
      <c r="FJ78" s="3"/>
      <c r="FK78" s="3"/>
      <c r="FL78" s="3"/>
      <c r="FM78" s="3"/>
      <c r="FN78" s="3"/>
      <c r="FO78" s="3"/>
      <c r="FP78" s="3"/>
      <c r="FQ78" s="3"/>
      <c r="FR78" s="3"/>
      <c r="FS78" s="3"/>
      <c r="FT78" s="3"/>
      <c r="FU78" s="3"/>
      <c r="FV78" s="3"/>
      <c r="FW78" s="3"/>
      <c r="FX78" s="3"/>
      <c r="FY78" s="3"/>
      <c r="FZ78" s="3"/>
      <c r="GA78" s="3"/>
      <c r="GB78" s="3"/>
      <c r="GC78" s="3"/>
      <c r="GD78" s="3"/>
    </row>
    <row r="79" spans="1:186" ht="20.100000000000001" customHeight="1" x14ac:dyDescent="0.25">
      <c r="A79" s="13" t="s">
        <v>10</v>
      </c>
      <c r="B79" s="105"/>
      <c r="C79" s="106"/>
      <c r="D79" s="106"/>
      <c r="E79" s="13"/>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H79" s="3"/>
      <c r="FI79" s="3"/>
      <c r="FJ79" s="3"/>
      <c r="FK79" s="3"/>
      <c r="FL79" s="3"/>
      <c r="FM79" s="3"/>
      <c r="FN79" s="3"/>
      <c r="FO79" s="3"/>
      <c r="FP79" s="3"/>
      <c r="FQ79" s="3"/>
      <c r="FR79" s="3"/>
      <c r="FS79" s="3"/>
      <c r="FT79" s="3"/>
      <c r="FU79" s="3"/>
      <c r="FV79" s="3"/>
      <c r="FW79" s="3"/>
      <c r="FX79" s="3"/>
      <c r="FY79" s="3"/>
      <c r="FZ79" s="3"/>
      <c r="GA79" s="3"/>
      <c r="GB79" s="3"/>
      <c r="GC79" s="3"/>
      <c r="GD79" s="3"/>
    </row>
    <row r="80" spans="1:186" ht="20.100000000000001" customHeight="1" outlineLevel="1" x14ac:dyDescent="0.25">
      <c r="A80" s="15" t="s">
        <v>110</v>
      </c>
      <c r="C80" s="107"/>
      <c r="D80" s="107"/>
      <c r="E80" s="15"/>
      <c r="F80" s="19"/>
      <c r="G80" s="19">
        <v>20</v>
      </c>
      <c r="H80" s="19">
        <v>20</v>
      </c>
      <c r="I80" s="19">
        <v>20</v>
      </c>
      <c r="J80" s="19">
        <v>20</v>
      </c>
      <c r="K80" s="19">
        <v>20</v>
      </c>
      <c r="L80" s="19">
        <v>20</v>
      </c>
      <c r="M80" s="19">
        <v>20</v>
      </c>
      <c r="N80" s="19">
        <v>20</v>
      </c>
      <c r="O80" s="19">
        <v>20</v>
      </c>
      <c r="P80" s="19">
        <v>20</v>
      </c>
      <c r="Q80" s="19">
        <v>20</v>
      </c>
      <c r="R80" s="19">
        <v>20</v>
      </c>
      <c r="S80" s="19">
        <v>20</v>
      </c>
      <c r="T80" s="19">
        <v>20</v>
      </c>
      <c r="U80" s="19">
        <v>20</v>
      </c>
      <c r="V80" s="19">
        <v>20</v>
      </c>
      <c r="W80" s="19">
        <v>20</v>
      </c>
      <c r="X80" s="19">
        <v>20</v>
      </c>
      <c r="Y80" s="19">
        <v>20</v>
      </c>
      <c r="Z80" s="19">
        <v>20</v>
      </c>
      <c r="AA80" s="19">
        <v>20</v>
      </c>
      <c r="AB80" s="19">
        <v>20</v>
      </c>
      <c r="AC80" s="19">
        <v>20</v>
      </c>
      <c r="AD80" s="19">
        <v>20</v>
      </c>
      <c r="AE80" s="19">
        <v>20</v>
      </c>
      <c r="AF80" s="19">
        <v>20</v>
      </c>
      <c r="AG80" s="19">
        <v>20</v>
      </c>
      <c r="AH80" s="19">
        <v>20</v>
      </c>
      <c r="AI80" s="19">
        <v>20</v>
      </c>
      <c r="AJ80" s="19">
        <v>20</v>
      </c>
      <c r="AK80" s="19">
        <v>20</v>
      </c>
      <c r="AL80" s="19">
        <v>20</v>
      </c>
      <c r="AM80" s="19">
        <v>20</v>
      </c>
      <c r="AN80" s="19">
        <v>20</v>
      </c>
      <c r="AO80" s="19">
        <v>20</v>
      </c>
      <c r="AP80" s="19">
        <v>20</v>
      </c>
      <c r="AQ80" s="19">
        <v>20</v>
      </c>
      <c r="AR80" s="19">
        <v>20</v>
      </c>
      <c r="AS80" s="19">
        <v>20</v>
      </c>
      <c r="AT80" s="19">
        <v>20</v>
      </c>
      <c r="AU80" s="19">
        <v>20</v>
      </c>
      <c r="AV80" s="19">
        <v>20</v>
      </c>
      <c r="AW80" s="19">
        <v>20</v>
      </c>
      <c r="AX80" s="19">
        <v>20</v>
      </c>
      <c r="AY80" s="19">
        <v>20</v>
      </c>
      <c r="AZ80" s="19">
        <v>20</v>
      </c>
      <c r="BA80" s="19">
        <v>20</v>
      </c>
      <c r="BB80" s="19">
        <v>20</v>
      </c>
      <c r="BC80" s="19">
        <v>20</v>
      </c>
      <c r="BD80" s="19">
        <v>20</v>
      </c>
      <c r="BE80" s="19">
        <v>20</v>
      </c>
      <c r="BF80" s="19">
        <v>20</v>
      </c>
      <c r="BG80" s="19">
        <v>20</v>
      </c>
      <c r="BH80" s="19">
        <v>20</v>
      </c>
      <c r="BI80" s="19">
        <v>20</v>
      </c>
      <c r="BJ80" s="19">
        <v>20</v>
      </c>
      <c r="BK80" s="19">
        <v>20</v>
      </c>
      <c r="BL80" s="19">
        <v>20</v>
      </c>
      <c r="BM80" s="19">
        <v>20</v>
      </c>
      <c r="BN80" s="19">
        <v>20</v>
      </c>
      <c r="BO80" s="19">
        <v>20</v>
      </c>
      <c r="BP80" s="19">
        <v>20</v>
      </c>
      <c r="BQ80" s="19">
        <v>20</v>
      </c>
      <c r="BR80" s="19">
        <v>20</v>
      </c>
      <c r="BS80" s="19">
        <v>20</v>
      </c>
      <c r="BT80" s="19">
        <v>20</v>
      </c>
      <c r="BU80" s="19">
        <v>20</v>
      </c>
      <c r="BV80" s="19">
        <v>20</v>
      </c>
      <c r="BW80" s="19">
        <v>20</v>
      </c>
      <c r="BX80" s="19">
        <v>20</v>
      </c>
      <c r="BY80" s="19">
        <v>20</v>
      </c>
      <c r="BZ80" s="19">
        <v>20</v>
      </c>
      <c r="CA80" s="19">
        <v>20</v>
      </c>
      <c r="CB80" s="19">
        <v>20</v>
      </c>
      <c r="CC80" s="19">
        <v>20</v>
      </c>
      <c r="CD80" s="19">
        <v>20</v>
      </c>
      <c r="CE80" s="19">
        <v>20</v>
      </c>
      <c r="CF80" s="19">
        <v>20</v>
      </c>
      <c r="CG80" s="19">
        <v>20</v>
      </c>
      <c r="CH80" s="19">
        <v>20</v>
      </c>
      <c r="CI80" s="19">
        <v>20</v>
      </c>
      <c r="CJ80" s="19">
        <v>20</v>
      </c>
      <c r="CK80" s="19">
        <v>20</v>
      </c>
      <c r="CL80" s="19">
        <v>20</v>
      </c>
      <c r="CM80" s="19">
        <v>20</v>
      </c>
      <c r="CN80" s="19">
        <v>20</v>
      </c>
      <c r="CO80" s="19">
        <v>20</v>
      </c>
      <c r="CP80" s="19">
        <v>20</v>
      </c>
      <c r="CQ80" s="19">
        <v>20</v>
      </c>
      <c r="CR80" s="19">
        <v>20</v>
      </c>
      <c r="CS80" s="19">
        <v>20</v>
      </c>
      <c r="CT80" s="19">
        <v>20</v>
      </c>
      <c r="CU80" s="19">
        <v>20</v>
      </c>
      <c r="CV80" s="19">
        <v>20</v>
      </c>
      <c r="CW80" s="19">
        <v>20</v>
      </c>
      <c r="CX80" s="19">
        <v>20</v>
      </c>
      <c r="CY80" s="19">
        <v>20</v>
      </c>
      <c r="CZ80" s="19">
        <v>20</v>
      </c>
      <c r="DA80" s="19">
        <v>20</v>
      </c>
      <c r="DB80" s="19">
        <v>20</v>
      </c>
      <c r="DC80" s="19">
        <v>20</v>
      </c>
      <c r="DD80" s="19">
        <v>20</v>
      </c>
      <c r="DE80" s="19">
        <v>20</v>
      </c>
      <c r="DF80" s="19">
        <v>20</v>
      </c>
      <c r="DG80" s="19">
        <v>20</v>
      </c>
      <c r="DH80" s="19">
        <v>20</v>
      </c>
      <c r="DI80" s="19">
        <v>20</v>
      </c>
      <c r="DJ80" s="19">
        <v>20</v>
      </c>
      <c r="DK80" s="19">
        <v>20</v>
      </c>
      <c r="DL80" s="19">
        <v>20</v>
      </c>
      <c r="DM80" s="19">
        <v>20</v>
      </c>
      <c r="DN80" s="19">
        <v>20</v>
      </c>
      <c r="DO80" s="19">
        <v>20</v>
      </c>
      <c r="DP80" s="19">
        <v>20</v>
      </c>
      <c r="DQ80" s="19">
        <v>20</v>
      </c>
      <c r="DR80" s="19">
        <v>20</v>
      </c>
      <c r="DS80" s="19">
        <v>20</v>
      </c>
      <c r="DT80" s="19">
        <v>20</v>
      </c>
      <c r="DU80" s="19">
        <v>20</v>
      </c>
      <c r="DV80" s="19">
        <v>20</v>
      </c>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H80" s="3"/>
      <c r="FI80" s="3"/>
      <c r="FJ80" s="3"/>
      <c r="FK80" s="3"/>
      <c r="FL80" s="3"/>
      <c r="FM80" s="3"/>
      <c r="FN80" s="3"/>
      <c r="FO80" s="3"/>
      <c r="FP80" s="3"/>
      <c r="FQ80" s="3"/>
      <c r="FR80" s="3"/>
      <c r="FS80" s="3"/>
      <c r="FT80" s="3"/>
      <c r="FU80" s="3"/>
      <c r="FV80" s="3"/>
      <c r="FW80" s="3"/>
      <c r="FX80" s="3"/>
      <c r="FY80" s="3"/>
      <c r="FZ80" s="3"/>
      <c r="GA80" s="3"/>
      <c r="GB80" s="3"/>
      <c r="GC80" s="3"/>
      <c r="GD80" s="3"/>
    </row>
    <row r="81" spans="1:186" ht="20.100000000000001" customHeight="1" outlineLevel="1" x14ac:dyDescent="0.25">
      <c r="A81" s="15" t="s">
        <v>109</v>
      </c>
      <c r="C81" s="107"/>
      <c r="D81" s="107"/>
      <c r="E81" s="15"/>
      <c r="F81" s="19"/>
      <c r="G81" s="19">
        <v>2</v>
      </c>
      <c r="H81" s="19">
        <v>2</v>
      </c>
      <c r="I81" s="19">
        <v>2</v>
      </c>
      <c r="J81" s="19">
        <v>2</v>
      </c>
      <c r="K81" s="19">
        <v>2</v>
      </c>
      <c r="L81" s="19">
        <v>2</v>
      </c>
      <c r="M81" s="19">
        <v>2</v>
      </c>
      <c r="N81" s="19">
        <v>2</v>
      </c>
      <c r="O81" s="19">
        <v>2</v>
      </c>
      <c r="P81" s="19">
        <v>2</v>
      </c>
      <c r="Q81" s="19">
        <v>2</v>
      </c>
      <c r="R81" s="19">
        <v>2</v>
      </c>
      <c r="S81" s="19">
        <v>2</v>
      </c>
      <c r="T81" s="19">
        <v>2</v>
      </c>
      <c r="U81" s="19">
        <v>2</v>
      </c>
      <c r="V81" s="19">
        <v>2</v>
      </c>
      <c r="W81" s="19">
        <v>2</v>
      </c>
      <c r="X81" s="19">
        <v>2</v>
      </c>
      <c r="Y81" s="19">
        <v>2</v>
      </c>
      <c r="Z81" s="19">
        <v>2</v>
      </c>
      <c r="AA81" s="19">
        <v>2</v>
      </c>
      <c r="AB81" s="19">
        <v>2</v>
      </c>
      <c r="AC81" s="19">
        <v>2</v>
      </c>
      <c r="AD81" s="19">
        <v>2</v>
      </c>
      <c r="AE81" s="19">
        <v>2</v>
      </c>
      <c r="AF81" s="19">
        <v>2</v>
      </c>
      <c r="AG81" s="19">
        <v>2</v>
      </c>
      <c r="AH81" s="19">
        <v>2</v>
      </c>
      <c r="AI81" s="19">
        <v>2</v>
      </c>
      <c r="AJ81" s="19">
        <v>2</v>
      </c>
      <c r="AK81" s="19">
        <v>2</v>
      </c>
      <c r="AL81" s="19">
        <v>2</v>
      </c>
      <c r="AM81" s="19">
        <v>2</v>
      </c>
      <c r="AN81" s="19">
        <v>2</v>
      </c>
      <c r="AO81" s="19">
        <v>2</v>
      </c>
      <c r="AP81" s="19">
        <v>2</v>
      </c>
      <c r="AQ81" s="19">
        <v>2</v>
      </c>
      <c r="AR81" s="19">
        <v>2</v>
      </c>
      <c r="AS81" s="19">
        <v>2</v>
      </c>
      <c r="AT81" s="19">
        <v>2</v>
      </c>
      <c r="AU81" s="19">
        <v>2</v>
      </c>
      <c r="AV81" s="19">
        <v>2</v>
      </c>
      <c r="AW81" s="19">
        <v>2</v>
      </c>
      <c r="AX81" s="19">
        <v>2</v>
      </c>
      <c r="AY81" s="19">
        <v>2</v>
      </c>
      <c r="AZ81" s="19">
        <v>2</v>
      </c>
      <c r="BA81" s="19">
        <v>2</v>
      </c>
      <c r="BB81" s="19">
        <v>2</v>
      </c>
      <c r="BC81" s="19">
        <v>2</v>
      </c>
      <c r="BD81" s="19">
        <v>2</v>
      </c>
      <c r="BE81" s="19">
        <v>2</v>
      </c>
      <c r="BF81" s="19">
        <v>2</v>
      </c>
      <c r="BG81" s="19">
        <v>2</v>
      </c>
      <c r="BH81" s="19">
        <v>2</v>
      </c>
      <c r="BI81" s="19">
        <v>2</v>
      </c>
      <c r="BJ81" s="19">
        <v>2</v>
      </c>
      <c r="BK81" s="19">
        <v>2</v>
      </c>
      <c r="BL81" s="19">
        <v>2</v>
      </c>
      <c r="BM81" s="19">
        <v>2</v>
      </c>
      <c r="BN81" s="19">
        <v>2</v>
      </c>
      <c r="BO81" s="19">
        <v>2</v>
      </c>
      <c r="BP81" s="19">
        <v>2</v>
      </c>
      <c r="BQ81" s="19">
        <v>2</v>
      </c>
      <c r="BR81" s="19">
        <v>2</v>
      </c>
      <c r="BS81" s="19">
        <v>2</v>
      </c>
      <c r="BT81" s="19">
        <v>2</v>
      </c>
      <c r="BU81" s="19">
        <v>2</v>
      </c>
      <c r="BV81" s="19">
        <v>2</v>
      </c>
      <c r="BW81" s="19">
        <v>2</v>
      </c>
      <c r="BX81" s="19">
        <v>2</v>
      </c>
      <c r="BY81" s="19">
        <v>2</v>
      </c>
      <c r="BZ81" s="19">
        <v>2</v>
      </c>
      <c r="CA81" s="19">
        <v>2</v>
      </c>
      <c r="CB81" s="19">
        <v>2</v>
      </c>
      <c r="CC81" s="19">
        <v>2</v>
      </c>
      <c r="CD81" s="19">
        <v>2</v>
      </c>
      <c r="CE81" s="19">
        <v>2</v>
      </c>
      <c r="CF81" s="19">
        <v>2</v>
      </c>
      <c r="CG81" s="19">
        <v>2</v>
      </c>
      <c r="CH81" s="19">
        <v>2</v>
      </c>
      <c r="CI81" s="19">
        <v>2</v>
      </c>
      <c r="CJ81" s="19">
        <v>2</v>
      </c>
      <c r="CK81" s="19">
        <v>2</v>
      </c>
      <c r="CL81" s="19">
        <v>2</v>
      </c>
      <c r="CM81" s="19">
        <v>2</v>
      </c>
      <c r="CN81" s="19">
        <v>2</v>
      </c>
      <c r="CO81" s="19">
        <v>2</v>
      </c>
      <c r="CP81" s="19">
        <v>2</v>
      </c>
      <c r="CQ81" s="19">
        <v>2</v>
      </c>
      <c r="CR81" s="19">
        <v>2</v>
      </c>
      <c r="CS81" s="19">
        <v>2</v>
      </c>
      <c r="CT81" s="19">
        <v>2</v>
      </c>
      <c r="CU81" s="19">
        <v>2</v>
      </c>
      <c r="CV81" s="19">
        <v>2</v>
      </c>
      <c r="CW81" s="19">
        <v>2</v>
      </c>
      <c r="CX81" s="19">
        <v>2</v>
      </c>
      <c r="CY81" s="19">
        <v>2</v>
      </c>
      <c r="CZ81" s="19">
        <v>2</v>
      </c>
      <c r="DA81" s="19">
        <v>2</v>
      </c>
      <c r="DB81" s="19">
        <v>2</v>
      </c>
      <c r="DC81" s="19">
        <v>2</v>
      </c>
      <c r="DD81" s="19">
        <v>2</v>
      </c>
      <c r="DE81" s="19">
        <v>2</v>
      </c>
      <c r="DF81" s="19">
        <v>2</v>
      </c>
      <c r="DG81" s="19">
        <v>2</v>
      </c>
      <c r="DH81" s="19">
        <v>2</v>
      </c>
      <c r="DI81" s="19">
        <v>2</v>
      </c>
      <c r="DJ81" s="19">
        <v>2</v>
      </c>
      <c r="DK81" s="19">
        <v>2</v>
      </c>
      <c r="DL81" s="19">
        <v>2</v>
      </c>
      <c r="DM81" s="19">
        <v>2</v>
      </c>
      <c r="DN81" s="19">
        <v>2</v>
      </c>
      <c r="DO81" s="19">
        <v>2</v>
      </c>
      <c r="DP81" s="19">
        <v>2</v>
      </c>
      <c r="DQ81" s="19">
        <v>2</v>
      </c>
      <c r="DR81" s="19">
        <v>2</v>
      </c>
      <c r="DS81" s="19">
        <v>2</v>
      </c>
      <c r="DT81" s="19">
        <v>2</v>
      </c>
      <c r="DU81" s="19">
        <v>2</v>
      </c>
      <c r="DV81" s="19">
        <v>2</v>
      </c>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H81" s="3"/>
      <c r="FI81" s="3"/>
      <c r="FJ81" s="3"/>
      <c r="FK81" s="3"/>
      <c r="FL81" s="3"/>
      <c r="FM81" s="3"/>
      <c r="FN81" s="3"/>
      <c r="FO81" s="3"/>
      <c r="FP81" s="3"/>
      <c r="FQ81" s="3"/>
      <c r="FR81" s="3"/>
      <c r="FS81" s="3"/>
      <c r="FT81" s="3"/>
      <c r="FU81" s="3"/>
      <c r="FV81" s="3"/>
      <c r="FW81" s="3"/>
      <c r="FX81" s="3"/>
      <c r="FY81" s="3"/>
      <c r="FZ81" s="3"/>
      <c r="GA81" s="3"/>
      <c r="GB81" s="3"/>
      <c r="GC81" s="3"/>
      <c r="GD81" s="3"/>
    </row>
    <row r="82" spans="1:186" ht="20.100000000000001" customHeight="1" outlineLevel="1" x14ac:dyDescent="0.25">
      <c r="A82" s="15" t="s">
        <v>126</v>
      </c>
      <c r="C82" s="107"/>
      <c r="D82" s="107"/>
      <c r="E82" s="15"/>
      <c r="F82" s="19"/>
      <c r="G82" s="19">
        <v>2</v>
      </c>
      <c r="H82" s="19">
        <v>2</v>
      </c>
      <c r="I82" s="19">
        <v>2</v>
      </c>
      <c r="J82" s="19">
        <v>2</v>
      </c>
      <c r="K82" s="19">
        <v>2</v>
      </c>
      <c r="L82" s="19">
        <v>2</v>
      </c>
      <c r="M82" s="19">
        <v>2</v>
      </c>
      <c r="N82" s="19">
        <v>2</v>
      </c>
      <c r="O82" s="19">
        <v>2</v>
      </c>
      <c r="P82" s="19">
        <v>2</v>
      </c>
      <c r="Q82" s="19">
        <v>2</v>
      </c>
      <c r="R82" s="19">
        <v>2</v>
      </c>
      <c r="S82" s="19">
        <v>2</v>
      </c>
      <c r="T82" s="19">
        <v>2</v>
      </c>
      <c r="U82" s="19">
        <v>2</v>
      </c>
      <c r="V82" s="19">
        <v>2</v>
      </c>
      <c r="W82" s="19">
        <v>2</v>
      </c>
      <c r="X82" s="19">
        <v>2</v>
      </c>
      <c r="Y82" s="19">
        <v>2</v>
      </c>
      <c r="Z82" s="19">
        <v>2</v>
      </c>
      <c r="AA82" s="19">
        <v>2</v>
      </c>
      <c r="AB82" s="19">
        <v>2</v>
      </c>
      <c r="AC82" s="19">
        <v>2</v>
      </c>
      <c r="AD82" s="19">
        <v>2</v>
      </c>
      <c r="AE82" s="19">
        <v>2</v>
      </c>
      <c r="AF82" s="19">
        <v>2</v>
      </c>
      <c r="AG82" s="19">
        <v>2</v>
      </c>
      <c r="AH82" s="19">
        <v>2</v>
      </c>
      <c r="AI82" s="19">
        <v>2</v>
      </c>
      <c r="AJ82" s="19">
        <v>2</v>
      </c>
      <c r="AK82" s="19">
        <v>2</v>
      </c>
      <c r="AL82" s="19">
        <v>2</v>
      </c>
      <c r="AM82" s="19">
        <v>2</v>
      </c>
      <c r="AN82" s="19">
        <v>2</v>
      </c>
      <c r="AO82" s="19">
        <v>2</v>
      </c>
      <c r="AP82" s="19">
        <v>2</v>
      </c>
      <c r="AQ82" s="19">
        <v>2</v>
      </c>
      <c r="AR82" s="19">
        <v>2</v>
      </c>
      <c r="AS82" s="19">
        <v>2</v>
      </c>
      <c r="AT82" s="19">
        <v>2</v>
      </c>
      <c r="AU82" s="19">
        <v>2</v>
      </c>
      <c r="AV82" s="19">
        <v>2</v>
      </c>
      <c r="AW82" s="19">
        <v>2</v>
      </c>
      <c r="AX82" s="19">
        <v>2</v>
      </c>
      <c r="AY82" s="19">
        <v>2</v>
      </c>
      <c r="AZ82" s="19">
        <v>2</v>
      </c>
      <c r="BA82" s="19">
        <v>2</v>
      </c>
      <c r="BB82" s="19">
        <v>2</v>
      </c>
      <c r="BC82" s="19">
        <v>2</v>
      </c>
      <c r="BD82" s="19">
        <v>2</v>
      </c>
      <c r="BE82" s="19">
        <v>2</v>
      </c>
      <c r="BF82" s="19">
        <v>2</v>
      </c>
      <c r="BG82" s="19">
        <v>2</v>
      </c>
      <c r="BH82" s="19">
        <v>2</v>
      </c>
      <c r="BI82" s="19">
        <v>2</v>
      </c>
      <c r="BJ82" s="19">
        <v>2</v>
      </c>
      <c r="BK82" s="19">
        <v>2</v>
      </c>
      <c r="BL82" s="19">
        <v>2</v>
      </c>
      <c r="BM82" s="19">
        <v>2</v>
      </c>
      <c r="BN82" s="19">
        <v>2</v>
      </c>
      <c r="BO82" s="19">
        <v>2</v>
      </c>
      <c r="BP82" s="19">
        <v>2</v>
      </c>
      <c r="BQ82" s="19">
        <v>2</v>
      </c>
      <c r="BR82" s="19">
        <v>2</v>
      </c>
      <c r="BS82" s="19">
        <v>2</v>
      </c>
      <c r="BT82" s="19">
        <v>2</v>
      </c>
      <c r="BU82" s="19">
        <v>2</v>
      </c>
      <c r="BV82" s="19">
        <v>2</v>
      </c>
      <c r="BW82" s="19">
        <v>2</v>
      </c>
      <c r="BX82" s="19">
        <v>2</v>
      </c>
      <c r="BY82" s="19">
        <v>2</v>
      </c>
      <c r="BZ82" s="19">
        <v>2</v>
      </c>
      <c r="CA82" s="19">
        <v>2</v>
      </c>
      <c r="CB82" s="19">
        <v>2</v>
      </c>
      <c r="CC82" s="19">
        <v>2</v>
      </c>
      <c r="CD82" s="19">
        <v>2</v>
      </c>
      <c r="CE82" s="19">
        <v>2</v>
      </c>
      <c r="CF82" s="19">
        <v>2</v>
      </c>
      <c r="CG82" s="19">
        <v>2</v>
      </c>
      <c r="CH82" s="19">
        <v>2</v>
      </c>
      <c r="CI82" s="19">
        <v>2</v>
      </c>
      <c r="CJ82" s="19">
        <v>2</v>
      </c>
      <c r="CK82" s="19">
        <v>2</v>
      </c>
      <c r="CL82" s="19">
        <v>2</v>
      </c>
      <c r="CM82" s="19">
        <v>2</v>
      </c>
      <c r="CN82" s="19">
        <v>2</v>
      </c>
      <c r="CO82" s="19">
        <v>2</v>
      </c>
      <c r="CP82" s="19">
        <v>2</v>
      </c>
      <c r="CQ82" s="19">
        <v>2</v>
      </c>
      <c r="CR82" s="19">
        <v>2</v>
      </c>
      <c r="CS82" s="19">
        <v>2</v>
      </c>
      <c r="CT82" s="19">
        <v>2</v>
      </c>
      <c r="CU82" s="19">
        <v>2</v>
      </c>
      <c r="CV82" s="19">
        <v>2</v>
      </c>
      <c r="CW82" s="19">
        <v>2</v>
      </c>
      <c r="CX82" s="19">
        <v>2</v>
      </c>
      <c r="CY82" s="19">
        <v>2</v>
      </c>
      <c r="CZ82" s="19">
        <v>2</v>
      </c>
      <c r="DA82" s="19">
        <v>2</v>
      </c>
      <c r="DB82" s="19">
        <v>2</v>
      </c>
      <c r="DC82" s="19">
        <v>2</v>
      </c>
      <c r="DD82" s="19">
        <v>2</v>
      </c>
      <c r="DE82" s="19">
        <v>2</v>
      </c>
      <c r="DF82" s="19">
        <v>2</v>
      </c>
      <c r="DG82" s="19">
        <v>2</v>
      </c>
      <c r="DH82" s="19">
        <v>2</v>
      </c>
      <c r="DI82" s="19">
        <v>2</v>
      </c>
      <c r="DJ82" s="19">
        <v>2</v>
      </c>
      <c r="DK82" s="19">
        <v>2</v>
      </c>
      <c r="DL82" s="19">
        <v>2</v>
      </c>
      <c r="DM82" s="19">
        <v>2</v>
      </c>
      <c r="DN82" s="19">
        <v>2</v>
      </c>
      <c r="DO82" s="19">
        <v>2</v>
      </c>
      <c r="DP82" s="19">
        <v>2</v>
      </c>
      <c r="DQ82" s="19">
        <v>2</v>
      </c>
      <c r="DR82" s="19">
        <v>2</v>
      </c>
      <c r="DS82" s="19">
        <v>2</v>
      </c>
      <c r="DT82" s="19">
        <v>2</v>
      </c>
      <c r="DU82" s="19">
        <v>2</v>
      </c>
      <c r="DV82" s="19">
        <v>2</v>
      </c>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H82" s="3"/>
      <c r="FI82" s="3"/>
      <c r="FJ82" s="3"/>
      <c r="FK82" s="3"/>
      <c r="FL82" s="3"/>
      <c r="FM82" s="3"/>
      <c r="FN82" s="3"/>
      <c r="FO82" s="3"/>
      <c r="FP82" s="3"/>
      <c r="FQ82" s="3"/>
      <c r="FR82" s="3"/>
      <c r="FS82" s="3"/>
      <c r="FT82" s="3"/>
      <c r="FU82" s="3"/>
      <c r="FV82" s="3"/>
      <c r="FW82" s="3"/>
      <c r="FX82" s="3"/>
      <c r="FY82" s="3"/>
      <c r="FZ82" s="3"/>
      <c r="GA82" s="3"/>
      <c r="GB82" s="3"/>
      <c r="GC82" s="3"/>
      <c r="GD82" s="3"/>
    </row>
    <row r="83" spans="1:186" ht="20.100000000000001" customHeight="1" outlineLevel="1" x14ac:dyDescent="0.25">
      <c r="A83" s="15" t="s">
        <v>127</v>
      </c>
      <c r="C83" s="107"/>
      <c r="D83" s="107"/>
      <c r="E83" s="15"/>
      <c r="F83" s="19"/>
      <c r="G83" s="19">
        <v>2</v>
      </c>
      <c r="H83" s="19">
        <v>2</v>
      </c>
      <c r="I83" s="19">
        <v>2</v>
      </c>
      <c r="J83" s="19">
        <v>2</v>
      </c>
      <c r="K83" s="19">
        <v>2</v>
      </c>
      <c r="L83" s="19">
        <v>2</v>
      </c>
      <c r="M83" s="19">
        <v>2</v>
      </c>
      <c r="N83" s="19">
        <v>2</v>
      </c>
      <c r="O83" s="19">
        <v>2</v>
      </c>
      <c r="P83" s="19">
        <v>2</v>
      </c>
      <c r="Q83" s="19">
        <v>2</v>
      </c>
      <c r="R83" s="19">
        <v>2</v>
      </c>
      <c r="S83" s="19">
        <v>2</v>
      </c>
      <c r="T83" s="19">
        <v>2</v>
      </c>
      <c r="U83" s="19">
        <v>2</v>
      </c>
      <c r="V83" s="19">
        <v>2</v>
      </c>
      <c r="W83" s="19">
        <v>2</v>
      </c>
      <c r="X83" s="19">
        <v>2</v>
      </c>
      <c r="Y83" s="19">
        <v>2</v>
      </c>
      <c r="Z83" s="19">
        <v>2</v>
      </c>
      <c r="AA83" s="19">
        <v>2</v>
      </c>
      <c r="AB83" s="19">
        <v>2</v>
      </c>
      <c r="AC83" s="19">
        <v>2</v>
      </c>
      <c r="AD83" s="19">
        <v>2</v>
      </c>
      <c r="AE83" s="19">
        <v>2</v>
      </c>
      <c r="AF83" s="19">
        <v>2</v>
      </c>
      <c r="AG83" s="19">
        <v>2</v>
      </c>
      <c r="AH83" s="19">
        <v>2</v>
      </c>
      <c r="AI83" s="19">
        <v>2</v>
      </c>
      <c r="AJ83" s="19">
        <v>2</v>
      </c>
      <c r="AK83" s="19">
        <v>2</v>
      </c>
      <c r="AL83" s="19">
        <v>2</v>
      </c>
      <c r="AM83" s="19">
        <v>2</v>
      </c>
      <c r="AN83" s="19">
        <v>2</v>
      </c>
      <c r="AO83" s="19">
        <v>2</v>
      </c>
      <c r="AP83" s="19">
        <v>2</v>
      </c>
      <c r="AQ83" s="19">
        <v>2</v>
      </c>
      <c r="AR83" s="19">
        <v>2</v>
      </c>
      <c r="AS83" s="19">
        <v>2</v>
      </c>
      <c r="AT83" s="19">
        <v>2</v>
      </c>
      <c r="AU83" s="19">
        <v>2</v>
      </c>
      <c r="AV83" s="19">
        <v>2</v>
      </c>
      <c r="AW83" s="19">
        <v>2</v>
      </c>
      <c r="AX83" s="19">
        <v>2</v>
      </c>
      <c r="AY83" s="19">
        <v>2</v>
      </c>
      <c r="AZ83" s="19">
        <v>2</v>
      </c>
      <c r="BA83" s="19">
        <v>2</v>
      </c>
      <c r="BB83" s="19">
        <v>2</v>
      </c>
      <c r="BC83" s="19">
        <v>2</v>
      </c>
      <c r="BD83" s="19">
        <v>2</v>
      </c>
      <c r="BE83" s="19">
        <v>2</v>
      </c>
      <c r="BF83" s="19">
        <v>2</v>
      </c>
      <c r="BG83" s="19">
        <v>2</v>
      </c>
      <c r="BH83" s="19">
        <v>2</v>
      </c>
      <c r="BI83" s="19">
        <v>2</v>
      </c>
      <c r="BJ83" s="19">
        <v>2</v>
      </c>
      <c r="BK83" s="19">
        <v>2</v>
      </c>
      <c r="BL83" s="19">
        <v>2</v>
      </c>
      <c r="BM83" s="19">
        <v>2</v>
      </c>
      <c r="BN83" s="19">
        <v>2</v>
      </c>
      <c r="BO83" s="19">
        <v>2</v>
      </c>
      <c r="BP83" s="19">
        <v>2</v>
      </c>
      <c r="BQ83" s="19">
        <v>2</v>
      </c>
      <c r="BR83" s="19">
        <v>2</v>
      </c>
      <c r="BS83" s="19">
        <v>2</v>
      </c>
      <c r="BT83" s="19">
        <v>2</v>
      </c>
      <c r="BU83" s="19">
        <v>2</v>
      </c>
      <c r="BV83" s="19">
        <v>2</v>
      </c>
      <c r="BW83" s="19">
        <v>2</v>
      </c>
      <c r="BX83" s="19">
        <v>2</v>
      </c>
      <c r="BY83" s="19">
        <v>2</v>
      </c>
      <c r="BZ83" s="19">
        <v>2</v>
      </c>
      <c r="CA83" s="19">
        <v>2</v>
      </c>
      <c r="CB83" s="19">
        <v>2</v>
      </c>
      <c r="CC83" s="19">
        <v>2</v>
      </c>
      <c r="CD83" s="19">
        <v>2</v>
      </c>
      <c r="CE83" s="19">
        <v>2</v>
      </c>
      <c r="CF83" s="19">
        <v>2</v>
      </c>
      <c r="CG83" s="19">
        <v>2</v>
      </c>
      <c r="CH83" s="19">
        <v>2</v>
      </c>
      <c r="CI83" s="19">
        <v>2</v>
      </c>
      <c r="CJ83" s="19">
        <v>2</v>
      </c>
      <c r="CK83" s="19">
        <v>2</v>
      </c>
      <c r="CL83" s="19">
        <v>2</v>
      </c>
      <c r="CM83" s="19">
        <v>2</v>
      </c>
      <c r="CN83" s="19">
        <v>2</v>
      </c>
      <c r="CO83" s="19">
        <v>2</v>
      </c>
      <c r="CP83" s="19">
        <v>2</v>
      </c>
      <c r="CQ83" s="19">
        <v>2</v>
      </c>
      <c r="CR83" s="19">
        <v>2</v>
      </c>
      <c r="CS83" s="19">
        <v>2</v>
      </c>
      <c r="CT83" s="19">
        <v>2</v>
      </c>
      <c r="CU83" s="19">
        <v>2</v>
      </c>
      <c r="CV83" s="19">
        <v>2</v>
      </c>
      <c r="CW83" s="19">
        <v>2</v>
      </c>
      <c r="CX83" s="19">
        <v>2</v>
      </c>
      <c r="CY83" s="19">
        <v>2</v>
      </c>
      <c r="CZ83" s="19">
        <v>2</v>
      </c>
      <c r="DA83" s="19">
        <v>2</v>
      </c>
      <c r="DB83" s="19">
        <v>2</v>
      </c>
      <c r="DC83" s="19">
        <v>2</v>
      </c>
      <c r="DD83" s="19">
        <v>2</v>
      </c>
      <c r="DE83" s="19">
        <v>2</v>
      </c>
      <c r="DF83" s="19">
        <v>2</v>
      </c>
      <c r="DG83" s="19">
        <v>2</v>
      </c>
      <c r="DH83" s="19">
        <v>2</v>
      </c>
      <c r="DI83" s="19">
        <v>2</v>
      </c>
      <c r="DJ83" s="19">
        <v>2</v>
      </c>
      <c r="DK83" s="19">
        <v>2</v>
      </c>
      <c r="DL83" s="19">
        <v>2</v>
      </c>
      <c r="DM83" s="19">
        <v>2</v>
      </c>
      <c r="DN83" s="19">
        <v>2</v>
      </c>
      <c r="DO83" s="19">
        <v>2</v>
      </c>
      <c r="DP83" s="19">
        <v>2</v>
      </c>
      <c r="DQ83" s="19">
        <v>2</v>
      </c>
      <c r="DR83" s="19">
        <v>2</v>
      </c>
      <c r="DS83" s="19">
        <v>2</v>
      </c>
      <c r="DT83" s="19">
        <v>2</v>
      </c>
      <c r="DU83" s="19">
        <v>2</v>
      </c>
      <c r="DV83" s="19">
        <v>2</v>
      </c>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H83" s="3"/>
      <c r="FI83" s="3"/>
      <c r="FJ83" s="3"/>
      <c r="FK83" s="3"/>
      <c r="FL83" s="3"/>
      <c r="FM83" s="3"/>
      <c r="FN83" s="3"/>
      <c r="FO83" s="3"/>
      <c r="FP83" s="3"/>
      <c r="FQ83" s="3"/>
      <c r="FR83" s="3"/>
      <c r="FS83" s="3"/>
      <c r="FT83" s="3"/>
      <c r="FU83" s="3"/>
      <c r="FV83" s="3"/>
      <c r="FW83" s="3"/>
      <c r="FX83" s="3"/>
      <c r="FY83" s="3"/>
      <c r="FZ83" s="3"/>
      <c r="GA83" s="3"/>
      <c r="GB83" s="3"/>
      <c r="GC83" s="3"/>
      <c r="GD83" s="3"/>
    </row>
    <row r="84" spans="1:186" ht="20.25" customHeight="1" outlineLevel="1" x14ac:dyDescent="0.25">
      <c r="A84" s="15"/>
      <c r="C84" s="107"/>
      <c r="D84" s="107"/>
      <c r="E84" s="15"/>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H84" s="3"/>
      <c r="FI84" s="3"/>
      <c r="FJ84" s="3"/>
      <c r="FK84" s="3"/>
      <c r="FL84" s="3"/>
      <c r="FM84" s="3"/>
      <c r="FN84" s="3"/>
      <c r="FO84" s="3"/>
      <c r="FP84" s="3"/>
      <c r="FQ84" s="3"/>
      <c r="FR84" s="3"/>
      <c r="FS84" s="3"/>
      <c r="FT84" s="3"/>
      <c r="FU84" s="3"/>
      <c r="FV84" s="3"/>
      <c r="FW84" s="3"/>
      <c r="FX84" s="3"/>
      <c r="FY84" s="3"/>
      <c r="FZ84" s="3"/>
      <c r="GA84" s="3"/>
      <c r="GB84" s="3"/>
      <c r="GC84" s="3"/>
      <c r="GD84" s="3"/>
    </row>
    <row r="85" spans="1:186" ht="20.100000000000001" customHeight="1" x14ac:dyDescent="0.25">
      <c r="A85" s="13" t="s">
        <v>11</v>
      </c>
      <c r="B85" s="105"/>
      <c r="C85" s="106"/>
      <c r="D85" s="106"/>
      <c r="E85" s="13"/>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H85" s="3"/>
      <c r="FI85" s="3"/>
      <c r="FJ85" s="3"/>
      <c r="FK85" s="3"/>
      <c r="FL85" s="3"/>
      <c r="FM85" s="3"/>
      <c r="FN85" s="3"/>
      <c r="FO85" s="3"/>
      <c r="FP85" s="3"/>
      <c r="FQ85" s="3"/>
      <c r="FR85" s="3"/>
      <c r="FS85" s="3"/>
      <c r="FT85" s="3"/>
      <c r="FU85" s="3"/>
      <c r="FV85" s="3"/>
      <c r="FW85" s="3"/>
      <c r="FX85" s="3"/>
      <c r="FY85" s="3"/>
      <c r="FZ85" s="3"/>
      <c r="GA85" s="3"/>
      <c r="GB85" s="3"/>
      <c r="GC85" s="3"/>
      <c r="GD85" s="3"/>
    </row>
    <row r="86" spans="1:186" ht="20.100000000000001" customHeight="1" outlineLevel="1" x14ac:dyDescent="0.25">
      <c r="A86" s="15" t="s">
        <v>112</v>
      </c>
      <c r="C86" s="107"/>
      <c r="D86" s="107"/>
      <c r="E86" s="15"/>
      <c r="F86" s="19"/>
      <c r="G86" s="19">
        <v>1</v>
      </c>
      <c r="H86" s="19">
        <v>1</v>
      </c>
      <c r="I86" s="19">
        <v>1</v>
      </c>
      <c r="J86" s="19">
        <v>1</v>
      </c>
      <c r="K86" s="19">
        <v>1</v>
      </c>
      <c r="L86" s="19">
        <v>1</v>
      </c>
      <c r="M86" s="19">
        <v>1</v>
      </c>
      <c r="N86" s="19">
        <v>1</v>
      </c>
      <c r="O86" s="19">
        <v>1</v>
      </c>
      <c r="P86" s="19">
        <v>1</v>
      </c>
      <c r="Q86" s="19">
        <v>1</v>
      </c>
      <c r="R86" s="19">
        <v>1</v>
      </c>
      <c r="S86" s="19">
        <v>1</v>
      </c>
      <c r="T86" s="19">
        <v>1</v>
      </c>
      <c r="U86" s="19">
        <v>1</v>
      </c>
      <c r="V86" s="19">
        <v>1</v>
      </c>
      <c r="W86" s="19">
        <v>1</v>
      </c>
      <c r="X86" s="19">
        <v>1</v>
      </c>
      <c r="Y86" s="19">
        <v>1</v>
      </c>
      <c r="Z86" s="19">
        <v>1</v>
      </c>
      <c r="AA86" s="19">
        <v>1</v>
      </c>
      <c r="AB86" s="19">
        <v>1</v>
      </c>
      <c r="AC86" s="19">
        <v>1</v>
      </c>
      <c r="AD86" s="19">
        <v>1</v>
      </c>
      <c r="AE86" s="19">
        <v>1</v>
      </c>
      <c r="AF86" s="19">
        <v>1</v>
      </c>
      <c r="AG86" s="19">
        <v>1</v>
      </c>
      <c r="AH86" s="19">
        <v>1</v>
      </c>
      <c r="AI86" s="19">
        <v>1</v>
      </c>
      <c r="AJ86" s="19">
        <v>1</v>
      </c>
      <c r="AK86" s="19">
        <v>1</v>
      </c>
      <c r="AL86" s="19">
        <v>1</v>
      </c>
      <c r="AM86" s="19">
        <v>1</v>
      </c>
      <c r="AN86" s="19">
        <v>1</v>
      </c>
      <c r="AO86" s="19">
        <v>1</v>
      </c>
      <c r="AP86" s="19">
        <v>1</v>
      </c>
      <c r="AQ86" s="19">
        <v>1</v>
      </c>
      <c r="AR86" s="19">
        <v>1</v>
      </c>
      <c r="AS86" s="19">
        <v>1</v>
      </c>
      <c r="AT86" s="19">
        <v>1</v>
      </c>
      <c r="AU86" s="19">
        <v>1</v>
      </c>
      <c r="AV86" s="19">
        <v>1</v>
      </c>
      <c r="AW86" s="19">
        <v>1</v>
      </c>
      <c r="AX86" s="19">
        <v>1</v>
      </c>
      <c r="AY86" s="19">
        <v>1</v>
      </c>
      <c r="AZ86" s="19">
        <v>1</v>
      </c>
      <c r="BA86" s="19">
        <v>1</v>
      </c>
      <c r="BB86" s="19">
        <v>1</v>
      </c>
      <c r="BC86" s="19">
        <v>1</v>
      </c>
      <c r="BD86" s="19">
        <v>1</v>
      </c>
      <c r="BE86" s="19">
        <v>1</v>
      </c>
      <c r="BF86" s="19">
        <v>1</v>
      </c>
      <c r="BG86" s="19">
        <v>1</v>
      </c>
      <c r="BH86" s="19">
        <v>1</v>
      </c>
      <c r="BI86" s="19">
        <v>1</v>
      </c>
      <c r="BJ86" s="19">
        <v>1</v>
      </c>
      <c r="BK86" s="19">
        <v>1</v>
      </c>
      <c r="BL86" s="19">
        <v>1</v>
      </c>
      <c r="BM86" s="19">
        <v>1</v>
      </c>
      <c r="BN86" s="19">
        <v>1</v>
      </c>
      <c r="BO86" s="19">
        <v>1</v>
      </c>
      <c r="BP86" s="19">
        <v>1</v>
      </c>
      <c r="BQ86" s="19">
        <v>1</v>
      </c>
      <c r="BR86" s="19">
        <v>1</v>
      </c>
      <c r="BS86" s="19">
        <v>1</v>
      </c>
      <c r="BT86" s="19">
        <v>1</v>
      </c>
      <c r="BU86" s="19">
        <v>1</v>
      </c>
      <c r="BV86" s="19">
        <v>1</v>
      </c>
      <c r="BW86" s="19">
        <v>1</v>
      </c>
      <c r="BX86" s="19">
        <v>1</v>
      </c>
      <c r="BY86" s="19">
        <v>1</v>
      </c>
      <c r="BZ86" s="19">
        <v>1</v>
      </c>
      <c r="CA86" s="19">
        <v>1</v>
      </c>
      <c r="CB86" s="19">
        <v>1</v>
      </c>
      <c r="CC86" s="19">
        <v>1</v>
      </c>
      <c r="CD86" s="19">
        <v>1</v>
      </c>
      <c r="CE86" s="19">
        <v>1</v>
      </c>
      <c r="CF86" s="19">
        <v>1</v>
      </c>
      <c r="CG86" s="19">
        <v>1</v>
      </c>
      <c r="CH86" s="19">
        <v>1</v>
      </c>
      <c r="CI86" s="19">
        <v>1</v>
      </c>
      <c r="CJ86" s="19">
        <v>1</v>
      </c>
      <c r="CK86" s="19">
        <v>1</v>
      </c>
      <c r="CL86" s="19">
        <v>1</v>
      </c>
      <c r="CM86" s="19">
        <v>1</v>
      </c>
      <c r="CN86" s="19">
        <v>1</v>
      </c>
      <c r="CO86" s="19">
        <v>1</v>
      </c>
      <c r="CP86" s="19">
        <v>1</v>
      </c>
      <c r="CQ86" s="19">
        <v>1</v>
      </c>
      <c r="CR86" s="19">
        <v>1</v>
      </c>
      <c r="CS86" s="19">
        <v>1</v>
      </c>
      <c r="CT86" s="19">
        <v>1</v>
      </c>
      <c r="CU86" s="19">
        <v>1</v>
      </c>
      <c r="CV86" s="19">
        <v>1</v>
      </c>
      <c r="CW86" s="19">
        <v>1</v>
      </c>
      <c r="CX86" s="19">
        <v>1</v>
      </c>
      <c r="CY86" s="19">
        <v>1</v>
      </c>
      <c r="CZ86" s="19">
        <v>1</v>
      </c>
      <c r="DA86" s="19">
        <v>1</v>
      </c>
      <c r="DB86" s="19">
        <v>1</v>
      </c>
      <c r="DC86" s="19">
        <v>1</v>
      </c>
      <c r="DD86" s="19">
        <v>1</v>
      </c>
      <c r="DE86" s="19">
        <v>1</v>
      </c>
      <c r="DF86" s="19">
        <v>1</v>
      </c>
      <c r="DG86" s="19">
        <v>1</v>
      </c>
      <c r="DH86" s="19">
        <v>1</v>
      </c>
      <c r="DI86" s="19">
        <v>1</v>
      </c>
      <c r="DJ86" s="19">
        <v>1</v>
      </c>
      <c r="DK86" s="19">
        <v>1</v>
      </c>
      <c r="DL86" s="19">
        <v>1</v>
      </c>
      <c r="DM86" s="19">
        <v>1</v>
      </c>
      <c r="DN86" s="19">
        <v>1</v>
      </c>
      <c r="DO86" s="19">
        <v>1</v>
      </c>
      <c r="DP86" s="19">
        <v>1</v>
      </c>
      <c r="DQ86" s="19">
        <v>1</v>
      </c>
      <c r="DR86" s="19">
        <v>1</v>
      </c>
      <c r="DS86" s="19">
        <v>1</v>
      </c>
      <c r="DT86" s="19">
        <v>1</v>
      </c>
      <c r="DU86" s="19">
        <v>1</v>
      </c>
      <c r="DV86" s="19">
        <v>1</v>
      </c>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H86" s="3"/>
      <c r="FI86" s="3"/>
      <c r="FJ86" s="3"/>
      <c r="FK86" s="3"/>
      <c r="FL86" s="3"/>
      <c r="FM86" s="3"/>
      <c r="FN86" s="3"/>
      <c r="FO86" s="3"/>
      <c r="FP86" s="3"/>
      <c r="FQ86" s="3"/>
      <c r="FR86" s="3"/>
      <c r="FS86" s="3"/>
      <c r="FT86" s="3"/>
      <c r="FU86" s="3"/>
      <c r="FV86" s="3"/>
      <c r="FW86" s="3"/>
      <c r="FX86" s="3"/>
      <c r="FY86" s="3"/>
      <c r="FZ86" s="3"/>
      <c r="GA86" s="3"/>
      <c r="GB86" s="3"/>
      <c r="GC86" s="3"/>
      <c r="GD86" s="3"/>
    </row>
    <row r="87" spans="1:186" ht="20.100000000000001" customHeight="1" outlineLevel="1" x14ac:dyDescent="0.25">
      <c r="A87" s="15" t="s">
        <v>108</v>
      </c>
      <c r="C87" s="107"/>
      <c r="D87" s="107"/>
      <c r="E87" s="15"/>
      <c r="F87" s="19"/>
      <c r="G87" s="19">
        <v>1</v>
      </c>
      <c r="H87" s="19">
        <v>1</v>
      </c>
      <c r="I87" s="19">
        <v>1</v>
      </c>
      <c r="J87" s="19">
        <v>1</v>
      </c>
      <c r="K87" s="19">
        <v>1</v>
      </c>
      <c r="L87" s="19">
        <v>1</v>
      </c>
      <c r="M87" s="19">
        <v>1</v>
      </c>
      <c r="N87" s="19">
        <v>1</v>
      </c>
      <c r="O87" s="19">
        <v>1</v>
      </c>
      <c r="P87" s="19">
        <v>1</v>
      </c>
      <c r="Q87" s="19">
        <v>1</v>
      </c>
      <c r="R87" s="19">
        <v>1</v>
      </c>
      <c r="S87" s="19">
        <v>1</v>
      </c>
      <c r="T87" s="19">
        <v>1</v>
      </c>
      <c r="U87" s="19">
        <v>1</v>
      </c>
      <c r="V87" s="19">
        <v>1</v>
      </c>
      <c r="W87" s="19">
        <v>1</v>
      </c>
      <c r="X87" s="19">
        <v>1</v>
      </c>
      <c r="Y87" s="19">
        <v>1</v>
      </c>
      <c r="Z87" s="19">
        <v>1</v>
      </c>
      <c r="AA87" s="19">
        <v>1</v>
      </c>
      <c r="AB87" s="19">
        <v>1</v>
      </c>
      <c r="AC87" s="19">
        <v>1</v>
      </c>
      <c r="AD87" s="19">
        <v>1</v>
      </c>
      <c r="AE87" s="19">
        <v>1</v>
      </c>
      <c r="AF87" s="19">
        <v>1</v>
      </c>
      <c r="AG87" s="19">
        <v>1</v>
      </c>
      <c r="AH87" s="19">
        <v>1</v>
      </c>
      <c r="AI87" s="19">
        <v>1</v>
      </c>
      <c r="AJ87" s="19">
        <v>1</v>
      </c>
      <c r="AK87" s="19">
        <v>1</v>
      </c>
      <c r="AL87" s="19">
        <v>1</v>
      </c>
      <c r="AM87" s="19">
        <v>1</v>
      </c>
      <c r="AN87" s="19">
        <v>1</v>
      </c>
      <c r="AO87" s="19">
        <v>1</v>
      </c>
      <c r="AP87" s="19">
        <v>1</v>
      </c>
      <c r="AQ87" s="19">
        <v>1</v>
      </c>
      <c r="AR87" s="19">
        <v>1</v>
      </c>
      <c r="AS87" s="19">
        <v>1</v>
      </c>
      <c r="AT87" s="19">
        <v>1</v>
      </c>
      <c r="AU87" s="19">
        <v>1</v>
      </c>
      <c r="AV87" s="19">
        <v>1</v>
      </c>
      <c r="AW87" s="19">
        <v>1</v>
      </c>
      <c r="AX87" s="19">
        <v>1</v>
      </c>
      <c r="AY87" s="19">
        <v>1</v>
      </c>
      <c r="AZ87" s="19">
        <v>1</v>
      </c>
      <c r="BA87" s="19">
        <v>1</v>
      </c>
      <c r="BB87" s="19">
        <v>1</v>
      </c>
      <c r="BC87" s="19">
        <v>1</v>
      </c>
      <c r="BD87" s="19">
        <v>1</v>
      </c>
      <c r="BE87" s="19">
        <v>1</v>
      </c>
      <c r="BF87" s="19">
        <v>1</v>
      </c>
      <c r="BG87" s="19">
        <v>1</v>
      </c>
      <c r="BH87" s="19">
        <v>1</v>
      </c>
      <c r="BI87" s="19">
        <v>1</v>
      </c>
      <c r="BJ87" s="19">
        <v>1</v>
      </c>
      <c r="BK87" s="19">
        <v>1</v>
      </c>
      <c r="BL87" s="19">
        <v>1</v>
      </c>
      <c r="BM87" s="19">
        <v>1</v>
      </c>
      <c r="BN87" s="19">
        <v>1</v>
      </c>
      <c r="BO87" s="19">
        <v>1</v>
      </c>
      <c r="BP87" s="19">
        <v>1</v>
      </c>
      <c r="BQ87" s="19">
        <v>1</v>
      </c>
      <c r="BR87" s="19">
        <v>1</v>
      </c>
      <c r="BS87" s="19">
        <v>1</v>
      </c>
      <c r="BT87" s="19">
        <v>1</v>
      </c>
      <c r="BU87" s="19">
        <v>1</v>
      </c>
      <c r="BV87" s="19">
        <v>1</v>
      </c>
      <c r="BW87" s="19">
        <v>1</v>
      </c>
      <c r="BX87" s="19">
        <v>1</v>
      </c>
      <c r="BY87" s="19">
        <v>1</v>
      </c>
      <c r="BZ87" s="19">
        <v>1</v>
      </c>
      <c r="CA87" s="19">
        <v>1</v>
      </c>
      <c r="CB87" s="19">
        <v>1</v>
      </c>
      <c r="CC87" s="19">
        <v>1</v>
      </c>
      <c r="CD87" s="19">
        <v>1</v>
      </c>
      <c r="CE87" s="19">
        <v>1</v>
      </c>
      <c r="CF87" s="19">
        <v>1</v>
      </c>
      <c r="CG87" s="19">
        <v>1</v>
      </c>
      <c r="CH87" s="19">
        <v>1</v>
      </c>
      <c r="CI87" s="19">
        <v>1</v>
      </c>
      <c r="CJ87" s="19">
        <v>1</v>
      </c>
      <c r="CK87" s="19">
        <v>1</v>
      </c>
      <c r="CL87" s="19">
        <v>1</v>
      </c>
      <c r="CM87" s="19">
        <v>1</v>
      </c>
      <c r="CN87" s="19">
        <v>1</v>
      </c>
      <c r="CO87" s="19">
        <v>1</v>
      </c>
      <c r="CP87" s="19">
        <v>1</v>
      </c>
      <c r="CQ87" s="19">
        <v>1</v>
      </c>
      <c r="CR87" s="19">
        <v>1</v>
      </c>
      <c r="CS87" s="19">
        <v>1</v>
      </c>
      <c r="CT87" s="19">
        <v>1</v>
      </c>
      <c r="CU87" s="19">
        <v>1</v>
      </c>
      <c r="CV87" s="19">
        <v>1</v>
      </c>
      <c r="CW87" s="19">
        <v>1</v>
      </c>
      <c r="CX87" s="19">
        <v>1</v>
      </c>
      <c r="CY87" s="19">
        <v>1</v>
      </c>
      <c r="CZ87" s="19">
        <v>1</v>
      </c>
      <c r="DA87" s="19">
        <v>1</v>
      </c>
      <c r="DB87" s="19">
        <v>1</v>
      </c>
      <c r="DC87" s="19">
        <v>1</v>
      </c>
      <c r="DD87" s="19">
        <v>1</v>
      </c>
      <c r="DE87" s="19">
        <v>1</v>
      </c>
      <c r="DF87" s="19">
        <v>1</v>
      </c>
      <c r="DG87" s="19">
        <v>1</v>
      </c>
      <c r="DH87" s="19">
        <v>1</v>
      </c>
      <c r="DI87" s="19">
        <v>1</v>
      </c>
      <c r="DJ87" s="19">
        <v>1</v>
      </c>
      <c r="DK87" s="19">
        <v>1</v>
      </c>
      <c r="DL87" s="19">
        <v>1</v>
      </c>
      <c r="DM87" s="19">
        <v>1</v>
      </c>
      <c r="DN87" s="19">
        <v>1</v>
      </c>
      <c r="DO87" s="19">
        <v>1</v>
      </c>
      <c r="DP87" s="19">
        <v>1</v>
      </c>
      <c r="DQ87" s="19">
        <v>1</v>
      </c>
      <c r="DR87" s="19">
        <v>1</v>
      </c>
      <c r="DS87" s="19">
        <v>1</v>
      </c>
      <c r="DT87" s="19">
        <v>1</v>
      </c>
      <c r="DU87" s="19">
        <v>1</v>
      </c>
      <c r="DV87" s="19">
        <v>1</v>
      </c>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H87" s="3"/>
      <c r="FI87" s="3"/>
      <c r="FJ87" s="3"/>
      <c r="FK87" s="3"/>
      <c r="FL87" s="3"/>
      <c r="FM87" s="3"/>
      <c r="FN87" s="3"/>
      <c r="FO87" s="3"/>
      <c r="FP87" s="3"/>
      <c r="FQ87" s="3"/>
      <c r="FR87" s="3"/>
      <c r="FS87" s="3"/>
      <c r="FT87" s="3"/>
      <c r="FU87" s="3"/>
      <c r="FV87" s="3"/>
      <c r="FW87" s="3"/>
      <c r="FX87" s="3"/>
      <c r="FY87" s="3"/>
      <c r="FZ87" s="3"/>
      <c r="GA87" s="3"/>
      <c r="GB87" s="3"/>
      <c r="GC87" s="3"/>
      <c r="GD87" s="3"/>
    </row>
    <row r="88" spans="1:186" ht="20.100000000000001" customHeight="1" outlineLevel="1" x14ac:dyDescent="0.25">
      <c r="A88" s="15" t="s">
        <v>113</v>
      </c>
      <c r="C88" s="107"/>
      <c r="D88" s="107"/>
      <c r="E88" s="15"/>
      <c r="F88" s="19"/>
      <c r="G88" s="19">
        <v>2</v>
      </c>
      <c r="H88" s="19">
        <v>2</v>
      </c>
      <c r="I88" s="19">
        <v>2</v>
      </c>
      <c r="J88" s="19">
        <v>2</v>
      </c>
      <c r="K88" s="19">
        <v>2</v>
      </c>
      <c r="L88" s="19">
        <v>2</v>
      </c>
      <c r="M88" s="19">
        <v>2</v>
      </c>
      <c r="N88" s="19">
        <v>2</v>
      </c>
      <c r="O88" s="19">
        <v>2</v>
      </c>
      <c r="P88" s="19">
        <v>2</v>
      </c>
      <c r="Q88" s="19">
        <v>2</v>
      </c>
      <c r="R88" s="19">
        <v>2</v>
      </c>
      <c r="S88" s="19">
        <v>2</v>
      </c>
      <c r="T88" s="19">
        <v>2</v>
      </c>
      <c r="U88" s="19">
        <v>2</v>
      </c>
      <c r="V88" s="19">
        <v>2</v>
      </c>
      <c r="W88" s="19">
        <v>2</v>
      </c>
      <c r="X88" s="19">
        <v>2</v>
      </c>
      <c r="Y88" s="19">
        <v>2</v>
      </c>
      <c r="Z88" s="19">
        <v>2</v>
      </c>
      <c r="AA88" s="19">
        <v>2</v>
      </c>
      <c r="AB88" s="19">
        <v>2</v>
      </c>
      <c r="AC88" s="19">
        <v>2</v>
      </c>
      <c r="AD88" s="19">
        <v>2</v>
      </c>
      <c r="AE88" s="19">
        <v>2</v>
      </c>
      <c r="AF88" s="19">
        <v>2</v>
      </c>
      <c r="AG88" s="19">
        <v>2</v>
      </c>
      <c r="AH88" s="19">
        <v>2</v>
      </c>
      <c r="AI88" s="19">
        <v>2</v>
      </c>
      <c r="AJ88" s="19">
        <v>2</v>
      </c>
      <c r="AK88" s="19">
        <v>2</v>
      </c>
      <c r="AL88" s="19">
        <v>2</v>
      </c>
      <c r="AM88" s="19">
        <v>2</v>
      </c>
      <c r="AN88" s="19">
        <v>2</v>
      </c>
      <c r="AO88" s="19">
        <v>2</v>
      </c>
      <c r="AP88" s="19">
        <v>2</v>
      </c>
      <c r="AQ88" s="19">
        <v>2</v>
      </c>
      <c r="AR88" s="19">
        <v>2</v>
      </c>
      <c r="AS88" s="19">
        <v>2</v>
      </c>
      <c r="AT88" s="19">
        <v>2</v>
      </c>
      <c r="AU88" s="19">
        <v>2</v>
      </c>
      <c r="AV88" s="19">
        <v>2</v>
      </c>
      <c r="AW88" s="19">
        <v>2</v>
      </c>
      <c r="AX88" s="19">
        <v>2</v>
      </c>
      <c r="AY88" s="19">
        <v>2</v>
      </c>
      <c r="AZ88" s="19">
        <v>2</v>
      </c>
      <c r="BA88" s="19">
        <v>2</v>
      </c>
      <c r="BB88" s="19">
        <v>2</v>
      </c>
      <c r="BC88" s="19">
        <v>2</v>
      </c>
      <c r="BD88" s="19">
        <v>2</v>
      </c>
      <c r="BE88" s="19">
        <v>2</v>
      </c>
      <c r="BF88" s="19">
        <v>2</v>
      </c>
      <c r="BG88" s="19">
        <v>2</v>
      </c>
      <c r="BH88" s="19">
        <v>2</v>
      </c>
      <c r="BI88" s="19">
        <v>2</v>
      </c>
      <c r="BJ88" s="19">
        <v>2</v>
      </c>
      <c r="BK88" s="19">
        <v>2</v>
      </c>
      <c r="BL88" s="19">
        <v>2</v>
      </c>
      <c r="BM88" s="19">
        <v>2</v>
      </c>
      <c r="BN88" s="19">
        <v>2</v>
      </c>
      <c r="BO88" s="19">
        <v>2</v>
      </c>
      <c r="BP88" s="19">
        <v>2</v>
      </c>
      <c r="BQ88" s="19">
        <v>2</v>
      </c>
      <c r="BR88" s="19">
        <v>2</v>
      </c>
      <c r="BS88" s="19">
        <v>2</v>
      </c>
      <c r="BT88" s="19">
        <v>2</v>
      </c>
      <c r="BU88" s="19">
        <v>2</v>
      </c>
      <c r="BV88" s="19">
        <v>2</v>
      </c>
      <c r="BW88" s="19">
        <v>2</v>
      </c>
      <c r="BX88" s="19">
        <v>2</v>
      </c>
      <c r="BY88" s="19">
        <v>2</v>
      </c>
      <c r="BZ88" s="19">
        <v>2</v>
      </c>
      <c r="CA88" s="19">
        <v>2</v>
      </c>
      <c r="CB88" s="19">
        <v>2</v>
      </c>
      <c r="CC88" s="19">
        <v>2</v>
      </c>
      <c r="CD88" s="19">
        <v>2</v>
      </c>
      <c r="CE88" s="19">
        <v>2</v>
      </c>
      <c r="CF88" s="19">
        <v>2</v>
      </c>
      <c r="CG88" s="19">
        <v>2</v>
      </c>
      <c r="CH88" s="19">
        <v>2</v>
      </c>
      <c r="CI88" s="19">
        <v>2</v>
      </c>
      <c r="CJ88" s="19">
        <v>2</v>
      </c>
      <c r="CK88" s="19">
        <v>2</v>
      </c>
      <c r="CL88" s="19">
        <v>2</v>
      </c>
      <c r="CM88" s="19">
        <v>2</v>
      </c>
      <c r="CN88" s="19">
        <v>2</v>
      </c>
      <c r="CO88" s="19">
        <v>2</v>
      </c>
      <c r="CP88" s="19">
        <v>2</v>
      </c>
      <c r="CQ88" s="19">
        <v>2</v>
      </c>
      <c r="CR88" s="19">
        <v>2</v>
      </c>
      <c r="CS88" s="19">
        <v>2</v>
      </c>
      <c r="CT88" s="19">
        <v>2</v>
      </c>
      <c r="CU88" s="19">
        <v>2</v>
      </c>
      <c r="CV88" s="19">
        <v>2</v>
      </c>
      <c r="CW88" s="19">
        <v>2</v>
      </c>
      <c r="CX88" s="19">
        <v>2</v>
      </c>
      <c r="CY88" s="19">
        <v>2</v>
      </c>
      <c r="CZ88" s="19">
        <v>2</v>
      </c>
      <c r="DA88" s="19">
        <v>2</v>
      </c>
      <c r="DB88" s="19">
        <v>2</v>
      </c>
      <c r="DC88" s="19">
        <v>2</v>
      </c>
      <c r="DD88" s="19">
        <v>2</v>
      </c>
      <c r="DE88" s="19">
        <v>2</v>
      </c>
      <c r="DF88" s="19">
        <v>2</v>
      </c>
      <c r="DG88" s="19">
        <v>2</v>
      </c>
      <c r="DH88" s="19">
        <v>2</v>
      </c>
      <c r="DI88" s="19">
        <v>2</v>
      </c>
      <c r="DJ88" s="19">
        <v>2</v>
      </c>
      <c r="DK88" s="19">
        <v>2</v>
      </c>
      <c r="DL88" s="19">
        <v>2</v>
      </c>
      <c r="DM88" s="19">
        <v>2</v>
      </c>
      <c r="DN88" s="19">
        <v>2</v>
      </c>
      <c r="DO88" s="19">
        <v>2</v>
      </c>
      <c r="DP88" s="19">
        <v>2</v>
      </c>
      <c r="DQ88" s="19">
        <v>2</v>
      </c>
      <c r="DR88" s="19">
        <v>2</v>
      </c>
      <c r="DS88" s="19">
        <v>2</v>
      </c>
      <c r="DT88" s="19">
        <v>2</v>
      </c>
      <c r="DU88" s="19">
        <v>2</v>
      </c>
      <c r="DV88" s="19">
        <v>2</v>
      </c>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H88" s="3"/>
      <c r="FI88" s="3"/>
      <c r="FJ88" s="3"/>
      <c r="FK88" s="3"/>
      <c r="FL88" s="3"/>
      <c r="FM88" s="3"/>
      <c r="FN88" s="3"/>
      <c r="FO88" s="3"/>
      <c r="FP88" s="3"/>
      <c r="FQ88" s="3"/>
      <c r="FR88" s="3"/>
      <c r="FS88" s="3"/>
      <c r="FT88" s="3"/>
      <c r="FU88" s="3"/>
      <c r="FV88" s="3"/>
      <c r="FW88" s="3"/>
      <c r="FX88" s="3"/>
      <c r="FY88" s="3"/>
      <c r="FZ88" s="3"/>
      <c r="GA88" s="3"/>
      <c r="GB88" s="3"/>
      <c r="GC88" s="3"/>
      <c r="GD88" s="3"/>
    </row>
    <row r="89" spans="1:186" ht="20.25" customHeight="1" outlineLevel="1" x14ac:dyDescent="0.25">
      <c r="A89" s="15"/>
      <c r="C89" s="107"/>
      <c r="D89" s="107"/>
      <c r="E89" s="15"/>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H89" s="3"/>
      <c r="FI89" s="3"/>
      <c r="FJ89" s="3"/>
      <c r="FK89" s="3"/>
      <c r="FL89" s="3"/>
      <c r="FM89" s="3"/>
      <c r="FN89" s="3"/>
      <c r="FO89" s="3"/>
      <c r="FP89" s="3"/>
      <c r="FQ89" s="3"/>
      <c r="FR89" s="3"/>
      <c r="FS89" s="3"/>
      <c r="FT89" s="3"/>
      <c r="FU89" s="3"/>
      <c r="FV89" s="3"/>
      <c r="FW89" s="3"/>
      <c r="FX89" s="3"/>
      <c r="FY89" s="3"/>
      <c r="FZ89" s="3"/>
      <c r="GA89" s="3"/>
      <c r="GB89" s="3"/>
      <c r="GC89" s="3"/>
      <c r="GD89" s="3"/>
    </row>
    <row r="90" spans="1:186" ht="20.100000000000001" customHeight="1" x14ac:dyDescent="0.25">
      <c r="A90" s="13" t="s">
        <v>78</v>
      </c>
      <c r="B90" s="105"/>
      <c r="C90" s="106"/>
      <c r="D90" s="106"/>
      <c r="E90" s="13"/>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H90" s="3"/>
      <c r="FI90" s="3"/>
      <c r="FJ90" s="3"/>
      <c r="FK90" s="3"/>
      <c r="FL90" s="3"/>
      <c r="FM90" s="3"/>
      <c r="FN90" s="3"/>
      <c r="FO90" s="3"/>
      <c r="FP90" s="3"/>
      <c r="FQ90" s="3"/>
      <c r="FR90" s="3"/>
      <c r="FS90" s="3"/>
      <c r="FT90" s="3"/>
      <c r="FU90" s="3"/>
      <c r="FV90" s="3"/>
      <c r="FW90" s="3"/>
      <c r="FX90" s="3"/>
      <c r="FY90" s="3"/>
      <c r="FZ90" s="3"/>
      <c r="GA90" s="3"/>
      <c r="GB90" s="3"/>
      <c r="GC90" s="3"/>
      <c r="GD90" s="3"/>
    </row>
    <row r="91" spans="1:186" ht="20.100000000000001" customHeight="1" outlineLevel="1" x14ac:dyDescent="0.25">
      <c r="A91" s="15" t="s">
        <v>117</v>
      </c>
      <c r="C91" s="107"/>
      <c r="D91" s="107"/>
      <c r="E91" s="15"/>
      <c r="F91" s="19"/>
      <c r="G91" s="19">
        <f t="shared" ref="G91:AL91" si="203">SUM(G71:G88)/6</f>
        <v>6.166666666666667</v>
      </c>
      <c r="H91" s="19">
        <f t="shared" si="203"/>
        <v>6.166666666666667</v>
      </c>
      <c r="I91" s="19">
        <f t="shared" si="203"/>
        <v>6.166666666666667</v>
      </c>
      <c r="J91" s="19">
        <f t="shared" si="203"/>
        <v>6.166666666666667</v>
      </c>
      <c r="K91" s="19">
        <f t="shared" si="203"/>
        <v>6.166666666666667</v>
      </c>
      <c r="L91" s="19">
        <f t="shared" si="203"/>
        <v>6.166666666666667</v>
      </c>
      <c r="M91" s="19">
        <f t="shared" si="203"/>
        <v>6.166666666666667</v>
      </c>
      <c r="N91" s="19">
        <f t="shared" si="203"/>
        <v>6.166666666666667</v>
      </c>
      <c r="O91" s="19">
        <f t="shared" si="203"/>
        <v>6.166666666666667</v>
      </c>
      <c r="P91" s="19">
        <f t="shared" si="203"/>
        <v>6.166666666666667</v>
      </c>
      <c r="Q91" s="19">
        <f t="shared" si="203"/>
        <v>6.166666666666667</v>
      </c>
      <c r="R91" s="19">
        <f t="shared" si="203"/>
        <v>6.166666666666667</v>
      </c>
      <c r="S91" s="19">
        <f t="shared" si="203"/>
        <v>6.166666666666667</v>
      </c>
      <c r="T91" s="19">
        <f t="shared" si="203"/>
        <v>6.166666666666667</v>
      </c>
      <c r="U91" s="19">
        <f t="shared" si="203"/>
        <v>6.166666666666667</v>
      </c>
      <c r="V91" s="19">
        <f t="shared" si="203"/>
        <v>6.166666666666667</v>
      </c>
      <c r="W91" s="19">
        <f t="shared" si="203"/>
        <v>6.166666666666667</v>
      </c>
      <c r="X91" s="19">
        <f t="shared" si="203"/>
        <v>6.166666666666667</v>
      </c>
      <c r="Y91" s="19">
        <f t="shared" si="203"/>
        <v>6.166666666666667</v>
      </c>
      <c r="Z91" s="19">
        <f t="shared" si="203"/>
        <v>6.166666666666667</v>
      </c>
      <c r="AA91" s="19">
        <f t="shared" si="203"/>
        <v>6.166666666666667</v>
      </c>
      <c r="AB91" s="19">
        <f t="shared" si="203"/>
        <v>6.166666666666667</v>
      </c>
      <c r="AC91" s="19">
        <f t="shared" si="203"/>
        <v>6.166666666666667</v>
      </c>
      <c r="AD91" s="19">
        <f t="shared" si="203"/>
        <v>6.166666666666667</v>
      </c>
      <c r="AE91" s="19">
        <f t="shared" si="203"/>
        <v>6.166666666666667</v>
      </c>
      <c r="AF91" s="19">
        <f t="shared" si="203"/>
        <v>6.166666666666667</v>
      </c>
      <c r="AG91" s="19">
        <f t="shared" si="203"/>
        <v>6.166666666666667</v>
      </c>
      <c r="AH91" s="19">
        <f t="shared" si="203"/>
        <v>6.166666666666667</v>
      </c>
      <c r="AI91" s="19">
        <f t="shared" si="203"/>
        <v>6.166666666666667</v>
      </c>
      <c r="AJ91" s="19">
        <f t="shared" si="203"/>
        <v>6.166666666666667</v>
      </c>
      <c r="AK91" s="19">
        <f t="shared" si="203"/>
        <v>6.166666666666667</v>
      </c>
      <c r="AL91" s="19">
        <f t="shared" si="203"/>
        <v>6.166666666666667</v>
      </c>
      <c r="AM91" s="19">
        <f t="shared" ref="AM91:BR91" si="204">SUM(AM71:AM88)/6</f>
        <v>6.166666666666667</v>
      </c>
      <c r="AN91" s="19">
        <f t="shared" si="204"/>
        <v>6.166666666666667</v>
      </c>
      <c r="AO91" s="19">
        <f t="shared" si="204"/>
        <v>6.166666666666667</v>
      </c>
      <c r="AP91" s="19">
        <f t="shared" si="204"/>
        <v>6.166666666666667</v>
      </c>
      <c r="AQ91" s="19">
        <f t="shared" si="204"/>
        <v>6.166666666666667</v>
      </c>
      <c r="AR91" s="19">
        <f t="shared" si="204"/>
        <v>6.166666666666667</v>
      </c>
      <c r="AS91" s="19">
        <f t="shared" si="204"/>
        <v>6.166666666666667</v>
      </c>
      <c r="AT91" s="19">
        <f t="shared" si="204"/>
        <v>6.166666666666667</v>
      </c>
      <c r="AU91" s="19">
        <f t="shared" si="204"/>
        <v>6.166666666666667</v>
      </c>
      <c r="AV91" s="19">
        <f t="shared" si="204"/>
        <v>6.166666666666667</v>
      </c>
      <c r="AW91" s="19">
        <f t="shared" si="204"/>
        <v>6.166666666666667</v>
      </c>
      <c r="AX91" s="19">
        <f t="shared" si="204"/>
        <v>6.166666666666667</v>
      </c>
      <c r="AY91" s="19">
        <f t="shared" si="204"/>
        <v>6.166666666666667</v>
      </c>
      <c r="AZ91" s="19">
        <f t="shared" si="204"/>
        <v>6.166666666666667</v>
      </c>
      <c r="BA91" s="19">
        <f t="shared" si="204"/>
        <v>6.166666666666667</v>
      </c>
      <c r="BB91" s="19">
        <f t="shared" si="204"/>
        <v>6.166666666666667</v>
      </c>
      <c r="BC91" s="19">
        <f t="shared" si="204"/>
        <v>6.166666666666667</v>
      </c>
      <c r="BD91" s="19">
        <f t="shared" si="204"/>
        <v>6.166666666666667</v>
      </c>
      <c r="BE91" s="19">
        <f t="shared" si="204"/>
        <v>6.166666666666667</v>
      </c>
      <c r="BF91" s="19">
        <f t="shared" si="204"/>
        <v>6.166666666666667</v>
      </c>
      <c r="BG91" s="19">
        <f t="shared" si="204"/>
        <v>6.166666666666667</v>
      </c>
      <c r="BH91" s="19">
        <f t="shared" si="204"/>
        <v>6.166666666666667</v>
      </c>
      <c r="BI91" s="19">
        <f t="shared" si="204"/>
        <v>6.166666666666667</v>
      </c>
      <c r="BJ91" s="19">
        <f t="shared" si="204"/>
        <v>6.166666666666667</v>
      </c>
      <c r="BK91" s="19">
        <f t="shared" si="204"/>
        <v>6.166666666666667</v>
      </c>
      <c r="BL91" s="19">
        <f t="shared" si="204"/>
        <v>6.166666666666667</v>
      </c>
      <c r="BM91" s="19">
        <f t="shared" si="204"/>
        <v>6.166666666666667</v>
      </c>
      <c r="BN91" s="19">
        <f t="shared" si="204"/>
        <v>6.166666666666667</v>
      </c>
      <c r="BO91" s="19">
        <f t="shared" si="204"/>
        <v>6.166666666666667</v>
      </c>
      <c r="BP91" s="19">
        <f t="shared" si="204"/>
        <v>6.166666666666667</v>
      </c>
      <c r="BQ91" s="19">
        <f t="shared" si="204"/>
        <v>6.166666666666667</v>
      </c>
      <c r="BR91" s="19">
        <f t="shared" si="204"/>
        <v>6.166666666666667</v>
      </c>
      <c r="BS91" s="19">
        <f t="shared" ref="BS91:CX91" si="205">SUM(BS71:BS88)/6</f>
        <v>6.166666666666667</v>
      </c>
      <c r="BT91" s="19">
        <f t="shared" si="205"/>
        <v>6.166666666666667</v>
      </c>
      <c r="BU91" s="19">
        <f t="shared" si="205"/>
        <v>6.166666666666667</v>
      </c>
      <c r="BV91" s="19">
        <f t="shared" si="205"/>
        <v>6.166666666666667</v>
      </c>
      <c r="BW91" s="19">
        <f t="shared" si="205"/>
        <v>6.166666666666667</v>
      </c>
      <c r="BX91" s="19">
        <f t="shared" si="205"/>
        <v>6.166666666666667</v>
      </c>
      <c r="BY91" s="19">
        <f t="shared" si="205"/>
        <v>6.166666666666667</v>
      </c>
      <c r="BZ91" s="19">
        <f t="shared" si="205"/>
        <v>6.166666666666667</v>
      </c>
      <c r="CA91" s="19">
        <f t="shared" si="205"/>
        <v>6.166666666666667</v>
      </c>
      <c r="CB91" s="19">
        <f t="shared" si="205"/>
        <v>6.166666666666667</v>
      </c>
      <c r="CC91" s="19">
        <f t="shared" si="205"/>
        <v>6.166666666666667</v>
      </c>
      <c r="CD91" s="19">
        <f t="shared" si="205"/>
        <v>6.166666666666667</v>
      </c>
      <c r="CE91" s="19">
        <f t="shared" si="205"/>
        <v>6.166666666666667</v>
      </c>
      <c r="CF91" s="19">
        <f t="shared" si="205"/>
        <v>6.166666666666667</v>
      </c>
      <c r="CG91" s="19">
        <f t="shared" si="205"/>
        <v>6.166666666666667</v>
      </c>
      <c r="CH91" s="19">
        <f t="shared" si="205"/>
        <v>6.166666666666667</v>
      </c>
      <c r="CI91" s="19">
        <f t="shared" si="205"/>
        <v>6.166666666666667</v>
      </c>
      <c r="CJ91" s="19">
        <f t="shared" si="205"/>
        <v>6.166666666666667</v>
      </c>
      <c r="CK91" s="19">
        <f t="shared" si="205"/>
        <v>6.166666666666667</v>
      </c>
      <c r="CL91" s="19">
        <f t="shared" si="205"/>
        <v>6.166666666666667</v>
      </c>
      <c r="CM91" s="19">
        <f t="shared" si="205"/>
        <v>6.166666666666667</v>
      </c>
      <c r="CN91" s="19">
        <f t="shared" si="205"/>
        <v>6.166666666666667</v>
      </c>
      <c r="CO91" s="19">
        <f t="shared" si="205"/>
        <v>6.166666666666667</v>
      </c>
      <c r="CP91" s="19">
        <f t="shared" si="205"/>
        <v>6.166666666666667</v>
      </c>
      <c r="CQ91" s="19">
        <f t="shared" si="205"/>
        <v>6.166666666666667</v>
      </c>
      <c r="CR91" s="19">
        <f t="shared" si="205"/>
        <v>6.166666666666667</v>
      </c>
      <c r="CS91" s="19">
        <f t="shared" si="205"/>
        <v>6.166666666666667</v>
      </c>
      <c r="CT91" s="19">
        <f t="shared" si="205"/>
        <v>6.166666666666667</v>
      </c>
      <c r="CU91" s="19">
        <f t="shared" si="205"/>
        <v>6.166666666666667</v>
      </c>
      <c r="CV91" s="19">
        <f t="shared" si="205"/>
        <v>6.166666666666667</v>
      </c>
      <c r="CW91" s="19">
        <f t="shared" si="205"/>
        <v>6.166666666666667</v>
      </c>
      <c r="CX91" s="19">
        <f t="shared" si="205"/>
        <v>6.166666666666667</v>
      </c>
      <c r="CY91" s="19">
        <f t="shared" ref="CY91:DV91" si="206">SUM(CY71:CY88)/6</f>
        <v>6.166666666666667</v>
      </c>
      <c r="CZ91" s="19">
        <f t="shared" si="206"/>
        <v>6.166666666666667</v>
      </c>
      <c r="DA91" s="19">
        <f t="shared" si="206"/>
        <v>6.166666666666667</v>
      </c>
      <c r="DB91" s="19">
        <f t="shared" si="206"/>
        <v>6.166666666666667</v>
      </c>
      <c r="DC91" s="19">
        <f t="shared" si="206"/>
        <v>6.166666666666667</v>
      </c>
      <c r="DD91" s="19">
        <f t="shared" si="206"/>
        <v>6.166666666666667</v>
      </c>
      <c r="DE91" s="19">
        <f t="shared" si="206"/>
        <v>6.166666666666667</v>
      </c>
      <c r="DF91" s="19">
        <f t="shared" si="206"/>
        <v>6.166666666666667</v>
      </c>
      <c r="DG91" s="19">
        <f t="shared" si="206"/>
        <v>6.166666666666667</v>
      </c>
      <c r="DH91" s="19">
        <f t="shared" si="206"/>
        <v>6.166666666666667</v>
      </c>
      <c r="DI91" s="19">
        <f t="shared" si="206"/>
        <v>6.166666666666667</v>
      </c>
      <c r="DJ91" s="19">
        <f t="shared" si="206"/>
        <v>6.166666666666667</v>
      </c>
      <c r="DK91" s="19">
        <f t="shared" si="206"/>
        <v>6.166666666666667</v>
      </c>
      <c r="DL91" s="19">
        <f t="shared" si="206"/>
        <v>6.166666666666667</v>
      </c>
      <c r="DM91" s="19">
        <f t="shared" si="206"/>
        <v>6.166666666666667</v>
      </c>
      <c r="DN91" s="19">
        <f t="shared" si="206"/>
        <v>6.166666666666667</v>
      </c>
      <c r="DO91" s="19">
        <f t="shared" si="206"/>
        <v>6.166666666666667</v>
      </c>
      <c r="DP91" s="19">
        <f t="shared" si="206"/>
        <v>6.166666666666667</v>
      </c>
      <c r="DQ91" s="19">
        <f t="shared" si="206"/>
        <v>6.166666666666667</v>
      </c>
      <c r="DR91" s="19">
        <f t="shared" si="206"/>
        <v>6.166666666666667</v>
      </c>
      <c r="DS91" s="19">
        <f t="shared" si="206"/>
        <v>6.166666666666667</v>
      </c>
      <c r="DT91" s="19">
        <f t="shared" si="206"/>
        <v>6.166666666666667</v>
      </c>
      <c r="DU91" s="19">
        <f t="shared" si="206"/>
        <v>6.166666666666667</v>
      </c>
      <c r="DV91" s="19">
        <f t="shared" si="206"/>
        <v>6.166666666666667</v>
      </c>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H91" s="3"/>
      <c r="FI91" s="3"/>
      <c r="FJ91" s="3"/>
      <c r="FK91" s="3"/>
      <c r="FL91" s="3"/>
      <c r="FM91" s="3"/>
      <c r="FN91" s="3"/>
      <c r="FO91" s="3"/>
      <c r="FP91" s="3"/>
      <c r="FQ91" s="3"/>
      <c r="FR91" s="3"/>
      <c r="FS91" s="3"/>
      <c r="FT91" s="3"/>
      <c r="FU91" s="3"/>
      <c r="FV91" s="3"/>
      <c r="FW91" s="3"/>
      <c r="FX91" s="3"/>
      <c r="FY91" s="3"/>
      <c r="FZ91" s="3"/>
      <c r="GA91" s="3"/>
      <c r="GB91" s="3"/>
      <c r="GC91" s="3"/>
      <c r="GD91" s="3"/>
    </row>
    <row r="92" spans="1:186" ht="20.100000000000001" customHeight="1" outlineLevel="1" x14ac:dyDescent="0.25">
      <c r="A92" s="15" t="s">
        <v>88</v>
      </c>
      <c r="C92" s="107"/>
      <c r="D92" s="107"/>
      <c r="E92" s="15"/>
      <c r="F92" s="19"/>
      <c r="G92" s="19">
        <f t="shared" ref="G92:AL92" si="207">SUM(G71:G88)</f>
        <v>37</v>
      </c>
      <c r="H92" s="19">
        <f t="shared" si="207"/>
        <v>37</v>
      </c>
      <c r="I92" s="19">
        <f t="shared" si="207"/>
        <v>37</v>
      </c>
      <c r="J92" s="19">
        <f t="shared" si="207"/>
        <v>37</v>
      </c>
      <c r="K92" s="19">
        <f t="shared" si="207"/>
        <v>37</v>
      </c>
      <c r="L92" s="19">
        <f t="shared" si="207"/>
        <v>37</v>
      </c>
      <c r="M92" s="19">
        <f t="shared" si="207"/>
        <v>37</v>
      </c>
      <c r="N92" s="19">
        <f t="shared" si="207"/>
        <v>37</v>
      </c>
      <c r="O92" s="19">
        <f t="shared" si="207"/>
        <v>37</v>
      </c>
      <c r="P92" s="19">
        <f t="shared" si="207"/>
        <v>37</v>
      </c>
      <c r="Q92" s="19">
        <f t="shared" si="207"/>
        <v>37</v>
      </c>
      <c r="R92" s="19">
        <f t="shared" si="207"/>
        <v>37</v>
      </c>
      <c r="S92" s="19">
        <f t="shared" si="207"/>
        <v>37</v>
      </c>
      <c r="T92" s="19">
        <f t="shared" si="207"/>
        <v>37</v>
      </c>
      <c r="U92" s="19">
        <f t="shared" si="207"/>
        <v>37</v>
      </c>
      <c r="V92" s="19">
        <f t="shared" si="207"/>
        <v>37</v>
      </c>
      <c r="W92" s="19">
        <f t="shared" si="207"/>
        <v>37</v>
      </c>
      <c r="X92" s="19">
        <f t="shared" si="207"/>
        <v>37</v>
      </c>
      <c r="Y92" s="19">
        <f t="shared" si="207"/>
        <v>37</v>
      </c>
      <c r="Z92" s="19">
        <f t="shared" si="207"/>
        <v>37</v>
      </c>
      <c r="AA92" s="19">
        <f t="shared" si="207"/>
        <v>37</v>
      </c>
      <c r="AB92" s="19">
        <f t="shared" si="207"/>
        <v>37</v>
      </c>
      <c r="AC92" s="19">
        <f t="shared" si="207"/>
        <v>37</v>
      </c>
      <c r="AD92" s="19">
        <f t="shared" si="207"/>
        <v>37</v>
      </c>
      <c r="AE92" s="19">
        <f t="shared" si="207"/>
        <v>37</v>
      </c>
      <c r="AF92" s="19">
        <f t="shared" si="207"/>
        <v>37</v>
      </c>
      <c r="AG92" s="19">
        <f t="shared" si="207"/>
        <v>37</v>
      </c>
      <c r="AH92" s="19">
        <f t="shared" si="207"/>
        <v>37</v>
      </c>
      <c r="AI92" s="19">
        <f t="shared" si="207"/>
        <v>37</v>
      </c>
      <c r="AJ92" s="19">
        <f t="shared" si="207"/>
        <v>37</v>
      </c>
      <c r="AK92" s="19">
        <f t="shared" si="207"/>
        <v>37</v>
      </c>
      <c r="AL92" s="19">
        <f t="shared" si="207"/>
        <v>37</v>
      </c>
      <c r="AM92" s="19">
        <f t="shared" ref="AM92:BR92" si="208">SUM(AM71:AM88)</f>
        <v>37</v>
      </c>
      <c r="AN92" s="19">
        <f t="shared" si="208"/>
        <v>37</v>
      </c>
      <c r="AO92" s="19">
        <f t="shared" si="208"/>
        <v>37</v>
      </c>
      <c r="AP92" s="19">
        <f t="shared" si="208"/>
        <v>37</v>
      </c>
      <c r="AQ92" s="19">
        <f t="shared" si="208"/>
        <v>37</v>
      </c>
      <c r="AR92" s="19">
        <f t="shared" si="208"/>
        <v>37</v>
      </c>
      <c r="AS92" s="19">
        <f t="shared" si="208"/>
        <v>37</v>
      </c>
      <c r="AT92" s="19">
        <f t="shared" si="208"/>
        <v>37</v>
      </c>
      <c r="AU92" s="19">
        <f t="shared" si="208"/>
        <v>37</v>
      </c>
      <c r="AV92" s="19">
        <f t="shared" si="208"/>
        <v>37</v>
      </c>
      <c r="AW92" s="19">
        <f t="shared" si="208"/>
        <v>37</v>
      </c>
      <c r="AX92" s="19">
        <f t="shared" si="208"/>
        <v>37</v>
      </c>
      <c r="AY92" s="19">
        <f t="shared" si="208"/>
        <v>37</v>
      </c>
      <c r="AZ92" s="19">
        <f t="shared" si="208"/>
        <v>37</v>
      </c>
      <c r="BA92" s="19">
        <f t="shared" si="208"/>
        <v>37</v>
      </c>
      <c r="BB92" s="19">
        <f t="shared" si="208"/>
        <v>37</v>
      </c>
      <c r="BC92" s="19">
        <f t="shared" si="208"/>
        <v>37</v>
      </c>
      <c r="BD92" s="19">
        <f t="shared" si="208"/>
        <v>37</v>
      </c>
      <c r="BE92" s="19">
        <f t="shared" si="208"/>
        <v>37</v>
      </c>
      <c r="BF92" s="19">
        <f t="shared" si="208"/>
        <v>37</v>
      </c>
      <c r="BG92" s="19">
        <f t="shared" si="208"/>
        <v>37</v>
      </c>
      <c r="BH92" s="19">
        <f t="shared" si="208"/>
        <v>37</v>
      </c>
      <c r="BI92" s="19">
        <f t="shared" si="208"/>
        <v>37</v>
      </c>
      <c r="BJ92" s="19">
        <f t="shared" si="208"/>
        <v>37</v>
      </c>
      <c r="BK92" s="19">
        <f t="shared" si="208"/>
        <v>37</v>
      </c>
      <c r="BL92" s="19">
        <f t="shared" si="208"/>
        <v>37</v>
      </c>
      <c r="BM92" s="19">
        <f t="shared" si="208"/>
        <v>37</v>
      </c>
      <c r="BN92" s="19">
        <f t="shared" si="208"/>
        <v>37</v>
      </c>
      <c r="BO92" s="19">
        <f t="shared" si="208"/>
        <v>37</v>
      </c>
      <c r="BP92" s="19">
        <f t="shared" si="208"/>
        <v>37</v>
      </c>
      <c r="BQ92" s="19">
        <f t="shared" si="208"/>
        <v>37</v>
      </c>
      <c r="BR92" s="19">
        <f t="shared" si="208"/>
        <v>37</v>
      </c>
      <c r="BS92" s="19">
        <f t="shared" ref="BS92:CX92" si="209">SUM(BS71:BS88)</f>
        <v>37</v>
      </c>
      <c r="BT92" s="19">
        <f t="shared" si="209"/>
        <v>37</v>
      </c>
      <c r="BU92" s="19">
        <f t="shared" si="209"/>
        <v>37</v>
      </c>
      <c r="BV92" s="19">
        <f t="shared" si="209"/>
        <v>37</v>
      </c>
      <c r="BW92" s="19">
        <f t="shared" si="209"/>
        <v>37</v>
      </c>
      <c r="BX92" s="19">
        <f t="shared" si="209"/>
        <v>37</v>
      </c>
      <c r="BY92" s="19">
        <f t="shared" si="209"/>
        <v>37</v>
      </c>
      <c r="BZ92" s="19">
        <f t="shared" si="209"/>
        <v>37</v>
      </c>
      <c r="CA92" s="19">
        <f t="shared" si="209"/>
        <v>37</v>
      </c>
      <c r="CB92" s="19">
        <f t="shared" si="209"/>
        <v>37</v>
      </c>
      <c r="CC92" s="19">
        <f t="shared" si="209"/>
        <v>37</v>
      </c>
      <c r="CD92" s="19">
        <f t="shared" si="209"/>
        <v>37</v>
      </c>
      <c r="CE92" s="19">
        <f t="shared" si="209"/>
        <v>37</v>
      </c>
      <c r="CF92" s="19">
        <f t="shared" si="209"/>
        <v>37</v>
      </c>
      <c r="CG92" s="19">
        <f t="shared" si="209"/>
        <v>37</v>
      </c>
      <c r="CH92" s="19">
        <f t="shared" si="209"/>
        <v>37</v>
      </c>
      <c r="CI92" s="19">
        <f t="shared" si="209"/>
        <v>37</v>
      </c>
      <c r="CJ92" s="19">
        <f t="shared" si="209"/>
        <v>37</v>
      </c>
      <c r="CK92" s="19">
        <f t="shared" si="209"/>
        <v>37</v>
      </c>
      <c r="CL92" s="19">
        <f t="shared" si="209"/>
        <v>37</v>
      </c>
      <c r="CM92" s="19">
        <f t="shared" si="209"/>
        <v>37</v>
      </c>
      <c r="CN92" s="19">
        <f t="shared" si="209"/>
        <v>37</v>
      </c>
      <c r="CO92" s="19">
        <f t="shared" si="209"/>
        <v>37</v>
      </c>
      <c r="CP92" s="19">
        <f t="shared" si="209"/>
        <v>37</v>
      </c>
      <c r="CQ92" s="19">
        <f t="shared" si="209"/>
        <v>37</v>
      </c>
      <c r="CR92" s="19">
        <f t="shared" si="209"/>
        <v>37</v>
      </c>
      <c r="CS92" s="19">
        <f t="shared" si="209"/>
        <v>37</v>
      </c>
      <c r="CT92" s="19">
        <f t="shared" si="209"/>
        <v>37</v>
      </c>
      <c r="CU92" s="19">
        <f t="shared" si="209"/>
        <v>37</v>
      </c>
      <c r="CV92" s="19">
        <f t="shared" si="209"/>
        <v>37</v>
      </c>
      <c r="CW92" s="19">
        <f t="shared" si="209"/>
        <v>37</v>
      </c>
      <c r="CX92" s="19">
        <f t="shared" si="209"/>
        <v>37</v>
      </c>
      <c r="CY92" s="19">
        <f t="shared" ref="CY92:DV92" si="210">SUM(CY71:CY88)</f>
        <v>37</v>
      </c>
      <c r="CZ92" s="19">
        <f t="shared" si="210"/>
        <v>37</v>
      </c>
      <c r="DA92" s="19">
        <f t="shared" si="210"/>
        <v>37</v>
      </c>
      <c r="DB92" s="19">
        <f t="shared" si="210"/>
        <v>37</v>
      </c>
      <c r="DC92" s="19">
        <f t="shared" si="210"/>
        <v>37</v>
      </c>
      <c r="DD92" s="19">
        <f t="shared" si="210"/>
        <v>37</v>
      </c>
      <c r="DE92" s="19">
        <f t="shared" si="210"/>
        <v>37</v>
      </c>
      <c r="DF92" s="19">
        <f t="shared" si="210"/>
        <v>37</v>
      </c>
      <c r="DG92" s="19">
        <f t="shared" si="210"/>
        <v>37</v>
      </c>
      <c r="DH92" s="19">
        <f t="shared" si="210"/>
        <v>37</v>
      </c>
      <c r="DI92" s="19">
        <f t="shared" si="210"/>
        <v>37</v>
      </c>
      <c r="DJ92" s="19">
        <f t="shared" si="210"/>
        <v>37</v>
      </c>
      <c r="DK92" s="19">
        <f t="shared" si="210"/>
        <v>37</v>
      </c>
      <c r="DL92" s="19">
        <f t="shared" si="210"/>
        <v>37</v>
      </c>
      <c r="DM92" s="19">
        <f t="shared" si="210"/>
        <v>37</v>
      </c>
      <c r="DN92" s="19">
        <f t="shared" si="210"/>
        <v>37</v>
      </c>
      <c r="DO92" s="19">
        <f t="shared" si="210"/>
        <v>37</v>
      </c>
      <c r="DP92" s="19">
        <f t="shared" si="210"/>
        <v>37</v>
      </c>
      <c r="DQ92" s="19">
        <f t="shared" si="210"/>
        <v>37</v>
      </c>
      <c r="DR92" s="19">
        <f t="shared" si="210"/>
        <v>37</v>
      </c>
      <c r="DS92" s="19">
        <f t="shared" si="210"/>
        <v>37</v>
      </c>
      <c r="DT92" s="19">
        <f t="shared" si="210"/>
        <v>37</v>
      </c>
      <c r="DU92" s="19">
        <f t="shared" si="210"/>
        <v>37</v>
      </c>
      <c r="DV92" s="19">
        <f t="shared" si="210"/>
        <v>37</v>
      </c>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H92" s="3"/>
      <c r="FI92" s="3"/>
      <c r="FJ92" s="3"/>
      <c r="FK92" s="3"/>
      <c r="FL92" s="3"/>
      <c r="FM92" s="3"/>
      <c r="FN92" s="3"/>
      <c r="FO92" s="3"/>
      <c r="FP92" s="3"/>
      <c r="FQ92" s="3"/>
      <c r="FR92" s="3"/>
      <c r="FS92" s="3"/>
      <c r="FT92" s="3"/>
      <c r="FU92" s="3"/>
      <c r="FV92" s="3"/>
      <c r="FW92" s="3"/>
      <c r="FX92" s="3"/>
      <c r="FY92" s="3"/>
      <c r="FZ92" s="3"/>
      <c r="GA92" s="3"/>
      <c r="GB92" s="3"/>
      <c r="GC92" s="3"/>
      <c r="GD92" s="3"/>
    </row>
    <row r="93" spans="1:186" ht="20.100000000000001" customHeight="1" outlineLevel="1" x14ac:dyDescent="0.25">
      <c r="A93" s="15" t="s">
        <v>77</v>
      </c>
      <c r="C93" s="107"/>
      <c r="D93" s="107"/>
      <c r="E93" s="15"/>
      <c r="F93" s="19"/>
      <c r="G93" s="19">
        <f t="shared" ref="G93:AL93" si="211">SUM(G71:G88)</f>
        <v>37</v>
      </c>
      <c r="H93" s="19">
        <f t="shared" si="211"/>
        <v>37</v>
      </c>
      <c r="I93" s="19">
        <f t="shared" si="211"/>
        <v>37</v>
      </c>
      <c r="J93" s="19">
        <f t="shared" si="211"/>
        <v>37</v>
      </c>
      <c r="K93" s="19">
        <f t="shared" si="211"/>
        <v>37</v>
      </c>
      <c r="L93" s="19">
        <f t="shared" si="211"/>
        <v>37</v>
      </c>
      <c r="M93" s="19">
        <f t="shared" si="211"/>
        <v>37</v>
      </c>
      <c r="N93" s="19">
        <f t="shared" si="211"/>
        <v>37</v>
      </c>
      <c r="O93" s="19">
        <f t="shared" si="211"/>
        <v>37</v>
      </c>
      <c r="P93" s="19">
        <f t="shared" si="211"/>
        <v>37</v>
      </c>
      <c r="Q93" s="19">
        <f t="shared" si="211"/>
        <v>37</v>
      </c>
      <c r="R93" s="19">
        <f t="shared" si="211"/>
        <v>37</v>
      </c>
      <c r="S93" s="19">
        <f t="shared" si="211"/>
        <v>37</v>
      </c>
      <c r="T93" s="19">
        <f t="shared" si="211"/>
        <v>37</v>
      </c>
      <c r="U93" s="19">
        <f t="shared" si="211"/>
        <v>37</v>
      </c>
      <c r="V93" s="19">
        <f t="shared" si="211"/>
        <v>37</v>
      </c>
      <c r="W93" s="19">
        <f t="shared" si="211"/>
        <v>37</v>
      </c>
      <c r="X93" s="19">
        <f t="shared" si="211"/>
        <v>37</v>
      </c>
      <c r="Y93" s="19">
        <f t="shared" si="211"/>
        <v>37</v>
      </c>
      <c r="Z93" s="19">
        <f t="shared" si="211"/>
        <v>37</v>
      </c>
      <c r="AA93" s="19">
        <f t="shared" si="211"/>
        <v>37</v>
      </c>
      <c r="AB93" s="19">
        <f t="shared" si="211"/>
        <v>37</v>
      </c>
      <c r="AC93" s="19">
        <f t="shared" si="211"/>
        <v>37</v>
      </c>
      <c r="AD93" s="19">
        <f t="shared" si="211"/>
        <v>37</v>
      </c>
      <c r="AE93" s="19">
        <f t="shared" si="211"/>
        <v>37</v>
      </c>
      <c r="AF93" s="19">
        <f t="shared" si="211"/>
        <v>37</v>
      </c>
      <c r="AG93" s="19">
        <f t="shared" si="211"/>
        <v>37</v>
      </c>
      <c r="AH93" s="19">
        <f t="shared" si="211"/>
        <v>37</v>
      </c>
      <c r="AI93" s="19">
        <f t="shared" si="211"/>
        <v>37</v>
      </c>
      <c r="AJ93" s="19">
        <f t="shared" si="211"/>
        <v>37</v>
      </c>
      <c r="AK93" s="19">
        <f t="shared" si="211"/>
        <v>37</v>
      </c>
      <c r="AL93" s="19">
        <f t="shared" si="211"/>
        <v>37</v>
      </c>
      <c r="AM93" s="19">
        <f t="shared" ref="AM93:BR93" si="212">SUM(AM71:AM88)</f>
        <v>37</v>
      </c>
      <c r="AN93" s="19">
        <f t="shared" si="212"/>
        <v>37</v>
      </c>
      <c r="AO93" s="19">
        <f t="shared" si="212"/>
        <v>37</v>
      </c>
      <c r="AP93" s="19">
        <f t="shared" si="212"/>
        <v>37</v>
      </c>
      <c r="AQ93" s="19">
        <f t="shared" si="212"/>
        <v>37</v>
      </c>
      <c r="AR93" s="19">
        <f t="shared" si="212"/>
        <v>37</v>
      </c>
      <c r="AS93" s="19">
        <f t="shared" si="212"/>
        <v>37</v>
      </c>
      <c r="AT93" s="19">
        <f t="shared" si="212"/>
        <v>37</v>
      </c>
      <c r="AU93" s="19">
        <f t="shared" si="212"/>
        <v>37</v>
      </c>
      <c r="AV93" s="19">
        <f t="shared" si="212"/>
        <v>37</v>
      </c>
      <c r="AW93" s="19">
        <f t="shared" si="212"/>
        <v>37</v>
      </c>
      <c r="AX93" s="19">
        <f t="shared" si="212"/>
        <v>37</v>
      </c>
      <c r="AY93" s="19">
        <f t="shared" si="212"/>
        <v>37</v>
      </c>
      <c r="AZ93" s="19">
        <f t="shared" si="212"/>
        <v>37</v>
      </c>
      <c r="BA93" s="19">
        <f t="shared" si="212"/>
        <v>37</v>
      </c>
      <c r="BB93" s="19">
        <f t="shared" si="212"/>
        <v>37</v>
      </c>
      <c r="BC93" s="19">
        <f t="shared" si="212"/>
        <v>37</v>
      </c>
      <c r="BD93" s="19">
        <f t="shared" si="212"/>
        <v>37</v>
      </c>
      <c r="BE93" s="19">
        <f t="shared" si="212"/>
        <v>37</v>
      </c>
      <c r="BF93" s="19">
        <f t="shared" si="212"/>
        <v>37</v>
      </c>
      <c r="BG93" s="19">
        <f t="shared" si="212"/>
        <v>37</v>
      </c>
      <c r="BH93" s="19">
        <f t="shared" si="212"/>
        <v>37</v>
      </c>
      <c r="BI93" s="19">
        <f t="shared" si="212"/>
        <v>37</v>
      </c>
      <c r="BJ93" s="19">
        <f t="shared" si="212"/>
        <v>37</v>
      </c>
      <c r="BK93" s="19">
        <f t="shared" si="212"/>
        <v>37</v>
      </c>
      <c r="BL93" s="19">
        <f t="shared" si="212"/>
        <v>37</v>
      </c>
      <c r="BM93" s="19">
        <f t="shared" si="212"/>
        <v>37</v>
      </c>
      <c r="BN93" s="19">
        <f t="shared" si="212"/>
        <v>37</v>
      </c>
      <c r="BO93" s="19">
        <f t="shared" si="212"/>
        <v>37</v>
      </c>
      <c r="BP93" s="19">
        <f t="shared" si="212"/>
        <v>37</v>
      </c>
      <c r="BQ93" s="19">
        <f t="shared" si="212"/>
        <v>37</v>
      </c>
      <c r="BR93" s="19">
        <f t="shared" si="212"/>
        <v>37</v>
      </c>
      <c r="BS93" s="19">
        <f t="shared" ref="BS93:CX93" si="213">SUM(BS71:BS88)</f>
        <v>37</v>
      </c>
      <c r="BT93" s="19">
        <f t="shared" si="213"/>
        <v>37</v>
      </c>
      <c r="BU93" s="19">
        <f t="shared" si="213"/>
        <v>37</v>
      </c>
      <c r="BV93" s="19">
        <f t="shared" si="213"/>
        <v>37</v>
      </c>
      <c r="BW93" s="19">
        <f t="shared" si="213"/>
        <v>37</v>
      </c>
      <c r="BX93" s="19">
        <f t="shared" si="213"/>
        <v>37</v>
      </c>
      <c r="BY93" s="19">
        <f t="shared" si="213"/>
        <v>37</v>
      </c>
      <c r="BZ93" s="19">
        <f t="shared" si="213"/>
        <v>37</v>
      </c>
      <c r="CA93" s="19">
        <f t="shared" si="213"/>
        <v>37</v>
      </c>
      <c r="CB93" s="19">
        <f t="shared" si="213"/>
        <v>37</v>
      </c>
      <c r="CC93" s="19">
        <f t="shared" si="213"/>
        <v>37</v>
      </c>
      <c r="CD93" s="19">
        <f t="shared" si="213"/>
        <v>37</v>
      </c>
      <c r="CE93" s="19">
        <f t="shared" si="213"/>
        <v>37</v>
      </c>
      <c r="CF93" s="19">
        <f t="shared" si="213"/>
        <v>37</v>
      </c>
      <c r="CG93" s="19">
        <f t="shared" si="213"/>
        <v>37</v>
      </c>
      <c r="CH93" s="19">
        <f t="shared" si="213"/>
        <v>37</v>
      </c>
      <c r="CI93" s="19">
        <f t="shared" si="213"/>
        <v>37</v>
      </c>
      <c r="CJ93" s="19">
        <f t="shared" si="213"/>
        <v>37</v>
      </c>
      <c r="CK93" s="19">
        <f t="shared" si="213"/>
        <v>37</v>
      </c>
      <c r="CL93" s="19">
        <f t="shared" si="213"/>
        <v>37</v>
      </c>
      <c r="CM93" s="19">
        <f t="shared" si="213"/>
        <v>37</v>
      </c>
      <c r="CN93" s="19">
        <f t="shared" si="213"/>
        <v>37</v>
      </c>
      <c r="CO93" s="19">
        <f t="shared" si="213"/>
        <v>37</v>
      </c>
      <c r="CP93" s="19">
        <f t="shared" si="213"/>
        <v>37</v>
      </c>
      <c r="CQ93" s="19">
        <f t="shared" si="213"/>
        <v>37</v>
      </c>
      <c r="CR93" s="19">
        <f t="shared" si="213"/>
        <v>37</v>
      </c>
      <c r="CS93" s="19">
        <f t="shared" si="213"/>
        <v>37</v>
      </c>
      <c r="CT93" s="19">
        <f t="shared" si="213"/>
        <v>37</v>
      </c>
      <c r="CU93" s="19">
        <f t="shared" si="213"/>
        <v>37</v>
      </c>
      <c r="CV93" s="19">
        <f t="shared" si="213"/>
        <v>37</v>
      </c>
      <c r="CW93" s="19">
        <f t="shared" si="213"/>
        <v>37</v>
      </c>
      <c r="CX93" s="19">
        <f t="shared" si="213"/>
        <v>37</v>
      </c>
      <c r="CY93" s="19">
        <f t="shared" ref="CY93:DV93" si="214">SUM(CY71:CY88)</f>
        <v>37</v>
      </c>
      <c r="CZ93" s="19">
        <f t="shared" si="214"/>
        <v>37</v>
      </c>
      <c r="DA93" s="19">
        <f t="shared" si="214"/>
        <v>37</v>
      </c>
      <c r="DB93" s="19">
        <f t="shared" si="214"/>
        <v>37</v>
      </c>
      <c r="DC93" s="19">
        <f t="shared" si="214"/>
        <v>37</v>
      </c>
      <c r="DD93" s="19">
        <f t="shared" si="214"/>
        <v>37</v>
      </c>
      <c r="DE93" s="19">
        <f t="shared" si="214"/>
        <v>37</v>
      </c>
      <c r="DF93" s="19">
        <f t="shared" si="214"/>
        <v>37</v>
      </c>
      <c r="DG93" s="19">
        <f t="shared" si="214"/>
        <v>37</v>
      </c>
      <c r="DH93" s="19">
        <f t="shared" si="214"/>
        <v>37</v>
      </c>
      <c r="DI93" s="19">
        <f t="shared" si="214"/>
        <v>37</v>
      </c>
      <c r="DJ93" s="19">
        <f t="shared" si="214"/>
        <v>37</v>
      </c>
      <c r="DK93" s="19">
        <f t="shared" si="214"/>
        <v>37</v>
      </c>
      <c r="DL93" s="19">
        <f t="shared" si="214"/>
        <v>37</v>
      </c>
      <c r="DM93" s="19">
        <f t="shared" si="214"/>
        <v>37</v>
      </c>
      <c r="DN93" s="19">
        <f t="shared" si="214"/>
        <v>37</v>
      </c>
      <c r="DO93" s="19">
        <f t="shared" si="214"/>
        <v>37</v>
      </c>
      <c r="DP93" s="19">
        <f t="shared" si="214"/>
        <v>37</v>
      </c>
      <c r="DQ93" s="19">
        <f t="shared" si="214"/>
        <v>37</v>
      </c>
      <c r="DR93" s="19">
        <f t="shared" si="214"/>
        <v>37</v>
      </c>
      <c r="DS93" s="19">
        <f t="shared" si="214"/>
        <v>37</v>
      </c>
      <c r="DT93" s="19">
        <f t="shared" si="214"/>
        <v>37</v>
      </c>
      <c r="DU93" s="19">
        <f t="shared" si="214"/>
        <v>37</v>
      </c>
      <c r="DV93" s="19">
        <f t="shared" si="214"/>
        <v>37</v>
      </c>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H93" s="3"/>
      <c r="FI93" s="3"/>
      <c r="FJ93" s="3"/>
      <c r="FK93" s="3"/>
      <c r="FL93" s="3"/>
      <c r="FM93" s="3"/>
      <c r="FN93" s="3"/>
      <c r="FO93" s="3"/>
      <c r="FP93" s="3"/>
      <c r="FQ93" s="3"/>
      <c r="FR93" s="3"/>
      <c r="FS93" s="3"/>
      <c r="FT93" s="3"/>
      <c r="FU93" s="3"/>
      <c r="FV93" s="3"/>
      <c r="FW93" s="3"/>
      <c r="FX93" s="3"/>
      <c r="FY93" s="3"/>
      <c r="FZ93" s="3"/>
      <c r="GA93" s="3"/>
      <c r="GB93" s="3"/>
      <c r="GC93" s="3"/>
      <c r="GD93" s="3"/>
    </row>
    <row r="94" spans="1:186" ht="20.100000000000001" customHeight="1" outlineLevel="1" x14ac:dyDescent="0.25">
      <c r="A94" s="15" t="s">
        <v>89</v>
      </c>
      <c r="C94" s="107"/>
      <c r="D94" s="107"/>
      <c r="E94" s="15"/>
      <c r="F94" s="19"/>
      <c r="G94" s="19">
        <f t="shared" ref="G94:AL94" si="215">SUM(G71:G88)</f>
        <v>37</v>
      </c>
      <c r="H94" s="19">
        <f t="shared" si="215"/>
        <v>37</v>
      </c>
      <c r="I94" s="19">
        <f t="shared" si="215"/>
        <v>37</v>
      </c>
      <c r="J94" s="19">
        <f t="shared" si="215"/>
        <v>37</v>
      </c>
      <c r="K94" s="19">
        <f t="shared" si="215"/>
        <v>37</v>
      </c>
      <c r="L94" s="19">
        <f t="shared" si="215"/>
        <v>37</v>
      </c>
      <c r="M94" s="19">
        <f t="shared" si="215"/>
        <v>37</v>
      </c>
      <c r="N94" s="19">
        <f t="shared" si="215"/>
        <v>37</v>
      </c>
      <c r="O94" s="19">
        <f t="shared" si="215"/>
        <v>37</v>
      </c>
      <c r="P94" s="19">
        <f t="shared" si="215"/>
        <v>37</v>
      </c>
      <c r="Q94" s="19">
        <f t="shared" si="215"/>
        <v>37</v>
      </c>
      <c r="R94" s="19">
        <f t="shared" si="215"/>
        <v>37</v>
      </c>
      <c r="S94" s="19">
        <f t="shared" si="215"/>
        <v>37</v>
      </c>
      <c r="T94" s="19">
        <f t="shared" si="215"/>
        <v>37</v>
      </c>
      <c r="U94" s="19">
        <f t="shared" si="215"/>
        <v>37</v>
      </c>
      <c r="V94" s="19">
        <f t="shared" si="215"/>
        <v>37</v>
      </c>
      <c r="W94" s="19">
        <f t="shared" si="215"/>
        <v>37</v>
      </c>
      <c r="X94" s="19">
        <f t="shared" si="215"/>
        <v>37</v>
      </c>
      <c r="Y94" s="19">
        <f t="shared" si="215"/>
        <v>37</v>
      </c>
      <c r="Z94" s="19">
        <f t="shared" si="215"/>
        <v>37</v>
      </c>
      <c r="AA94" s="19">
        <f t="shared" si="215"/>
        <v>37</v>
      </c>
      <c r="AB94" s="19">
        <f t="shared" si="215"/>
        <v>37</v>
      </c>
      <c r="AC94" s="19">
        <f t="shared" si="215"/>
        <v>37</v>
      </c>
      <c r="AD94" s="19">
        <f t="shared" si="215"/>
        <v>37</v>
      </c>
      <c r="AE94" s="19">
        <f t="shared" si="215"/>
        <v>37</v>
      </c>
      <c r="AF94" s="19">
        <f t="shared" si="215"/>
        <v>37</v>
      </c>
      <c r="AG94" s="19">
        <f t="shared" si="215"/>
        <v>37</v>
      </c>
      <c r="AH94" s="19">
        <f t="shared" si="215"/>
        <v>37</v>
      </c>
      <c r="AI94" s="19">
        <f t="shared" si="215"/>
        <v>37</v>
      </c>
      <c r="AJ94" s="19">
        <f t="shared" si="215"/>
        <v>37</v>
      </c>
      <c r="AK94" s="19">
        <f t="shared" si="215"/>
        <v>37</v>
      </c>
      <c r="AL94" s="19">
        <f t="shared" si="215"/>
        <v>37</v>
      </c>
      <c r="AM94" s="19">
        <f t="shared" ref="AM94:BR94" si="216">SUM(AM71:AM88)</f>
        <v>37</v>
      </c>
      <c r="AN94" s="19">
        <f t="shared" si="216"/>
        <v>37</v>
      </c>
      <c r="AO94" s="19">
        <f t="shared" si="216"/>
        <v>37</v>
      </c>
      <c r="AP94" s="19">
        <f t="shared" si="216"/>
        <v>37</v>
      </c>
      <c r="AQ94" s="19">
        <f t="shared" si="216"/>
        <v>37</v>
      </c>
      <c r="AR94" s="19">
        <f t="shared" si="216"/>
        <v>37</v>
      </c>
      <c r="AS94" s="19">
        <f t="shared" si="216"/>
        <v>37</v>
      </c>
      <c r="AT94" s="19">
        <f t="shared" si="216"/>
        <v>37</v>
      </c>
      <c r="AU94" s="19">
        <f t="shared" si="216"/>
        <v>37</v>
      </c>
      <c r="AV94" s="19">
        <f t="shared" si="216"/>
        <v>37</v>
      </c>
      <c r="AW94" s="19">
        <f t="shared" si="216"/>
        <v>37</v>
      </c>
      <c r="AX94" s="19">
        <f t="shared" si="216"/>
        <v>37</v>
      </c>
      <c r="AY94" s="19">
        <f t="shared" si="216"/>
        <v>37</v>
      </c>
      <c r="AZ94" s="19">
        <f t="shared" si="216"/>
        <v>37</v>
      </c>
      <c r="BA94" s="19">
        <f t="shared" si="216"/>
        <v>37</v>
      </c>
      <c r="BB94" s="19">
        <f t="shared" si="216"/>
        <v>37</v>
      </c>
      <c r="BC94" s="19">
        <f t="shared" si="216"/>
        <v>37</v>
      </c>
      <c r="BD94" s="19">
        <f t="shared" si="216"/>
        <v>37</v>
      </c>
      <c r="BE94" s="19">
        <f t="shared" si="216"/>
        <v>37</v>
      </c>
      <c r="BF94" s="19">
        <f t="shared" si="216"/>
        <v>37</v>
      </c>
      <c r="BG94" s="19">
        <f t="shared" si="216"/>
        <v>37</v>
      </c>
      <c r="BH94" s="19">
        <f t="shared" si="216"/>
        <v>37</v>
      </c>
      <c r="BI94" s="19">
        <f t="shared" si="216"/>
        <v>37</v>
      </c>
      <c r="BJ94" s="19">
        <f t="shared" si="216"/>
        <v>37</v>
      </c>
      <c r="BK94" s="19">
        <f t="shared" si="216"/>
        <v>37</v>
      </c>
      <c r="BL94" s="19">
        <f t="shared" si="216"/>
        <v>37</v>
      </c>
      <c r="BM94" s="19">
        <f t="shared" si="216"/>
        <v>37</v>
      </c>
      <c r="BN94" s="19">
        <f t="shared" si="216"/>
        <v>37</v>
      </c>
      <c r="BO94" s="19">
        <f t="shared" si="216"/>
        <v>37</v>
      </c>
      <c r="BP94" s="19">
        <f t="shared" si="216"/>
        <v>37</v>
      </c>
      <c r="BQ94" s="19">
        <f t="shared" si="216"/>
        <v>37</v>
      </c>
      <c r="BR94" s="19">
        <f t="shared" si="216"/>
        <v>37</v>
      </c>
      <c r="BS94" s="19">
        <f t="shared" ref="BS94:CX94" si="217">SUM(BS71:BS88)</f>
        <v>37</v>
      </c>
      <c r="BT94" s="19">
        <f t="shared" si="217"/>
        <v>37</v>
      </c>
      <c r="BU94" s="19">
        <f t="shared" si="217"/>
        <v>37</v>
      </c>
      <c r="BV94" s="19">
        <f t="shared" si="217"/>
        <v>37</v>
      </c>
      <c r="BW94" s="19">
        <f t="shared" si="217"/>
        <v>37</v>
      </c>
      <c r="BX94" s="19">
        <f t="shared" si="217"/>
        <v>37</v>
      </c>
      <c r="BY94" s="19">
        <f t="shared" si="217"/>
        <v>37</v>
      </c>
      <c r="BZ94" s="19">
        <f t="shared" si="217"/>
        <v>37</v>
      </c>
      <c r="CA94" s="19">
        <f t="shared" si="217"/>
        <v>37</v>
      </c>
      <c r="CB94" s="19">
        <f t="shared" si="217"/>
        <v>37</v>
      </c>
      <c r="CC94" s="19">
        <f t="shared" si="217"/>
        <v>37</v>
      </c>
      <c r="CD94" s="19">
        <f t="shared" si="217"/>
        <v>37</v>
      </c>
      <c r="CE94" s="19">
        <f t="shared" si="217"/>
        <v>37</v>
      </c>
      <c r="CF94" s="19">
        <f t="shared" si="217"/>
        <v>37</v>
      </c>
      <c r="CG94" s="19">
        <f t="shared" si="217"/>
        <v>37</v>
      </c>
      <c r="CH94" s="19">
        <f t="shared" si="217"/>
        <v>37</v>
      </c>
      <c r="CI94" s="19">
        <f t="shared" si="217"/>
        <v>37</v>
      </c>
      <c r="CJ94" s="19">
        <f t="shared" si="217"/>
        <v>37</v>
      </c>
      <c r="CK94" s="19">
        <f t="shared" si="217"/>
        <v>37</v>
      </c>
      <c r="CL94" s="19">
        <f t="shared" si="217"/>
        <v>37</v>
      </c>
      <c r="CM94" s="19">
        <f t="shared" si="217"/>
        <v>37</v>
      </c>
      <c r="CN94" s="19">
        <f t="shared" si="217"/>
        <v>37</v>
      </c>
      <c r="CO94" s="19">
        <f t="shared" si="217"/>
        <v>37</v>
      </c>
      <c r="CP94" s="19">
        <f t="shared" si="217"/>
        <v>37</v>
      </c>
      <c r="CQ94" s="19">
        <f t="shared" si="217"/>
        <v>37</v>
      </c>
      <c r="CR94" s="19">
        <f t="shared" si="217"/>
        <v>37</v>
      </c>
      <c r="CS94" s="19">
        <f t="shared" si="217"/>
        <v>37</v>
      </c>
      <c r="CT94" s="19">
        <f t="shared" si="217"/>
        <v>37</v>
      </c>
      <c r="CU94" s="19">
        <f t="shared" si="217"/>
        <v>37</v>
      </c>
      <c r="CV94" s="19">
        <f t="shared" si="217"/>
        <v>37</v>
      </c>
      <c r="CW94" s="19">
        <f t="shared" si="217"/>
        <v>37</v>
      </c>
      <c r="CX94" s="19">
        <f t="shared" si="217"/>
        <v>37</v>
      </c>
      <c r="CY94" s="19">
        <f t="shared" ref="CY94:DV94" si="218">SUM(CY71:CY88)</f>
        <v>37</v>
      </c>
      <c r="CZ94" s="19">
        <f t="shared" si="218"/>
        <v>37</v>
      </c>
      <c r="DA94" s="19">
        <f t="shared" si="218"/>
        <v>37</v>
      </c>
      <c r="DB94" s="19">
        <f t="shared" si="218"/>
        <v>37</v>
      </c>
      <c r="DC94" s="19">
        <f t="shared" si="218"/>
        <v>37</v>
      </c>
      <c r="DD94" s="19">
        <f t="shared" si="218"/>
        <v>37</v>
      </c>
      <c r="DE94" s="19">
        <f t="shared" si="218"/>
        <v>37</v>
      </c>
      <c r="DF94" s="19">
        <f t="shared" si="218"/>
        <v>37</v>
      </c>
      <c r="DG94" s="19">
        <f t="shared" si="218"/>
        <v>37</v>
      </c>
      <c r="DH94" s="19">
        <f t="shared" si="218"/>
        <v>37</v>
      </c>
      <c r="DI94" s="19">
        <f t="shared" si="218"/>
        <v>37</v>
      </c>
      <c r="DJ94" s="19">
        <f t="shared" si="218"/>
        <v>37</v>
      </c>
      <c r="DK94" s="19">
        <f t="shared" si="218"/>
        <v>37</v>
      </c>
      <c r="DL94" s="19">
        <f t="shared" si="218"/>
        <v>37</v>
      </c>
      <c r="DM94" s="19">
        <f t="shared" si="218"/>
        <v>37</v>
      </c>
      <c r="DN94" s="19">
        <f t="shared" si="218"/>
        <v>37</v>
      </c>
      <c r="DO94" s="19">
        <f t="shared" si="218"/>
        <v>37</v>
      </c>
      <c r="DP94" s="19">
        <f t="shared" si="218"/>
        <v>37</v>
      </c>
      <c r="DQ94" s="19">
        <f t="shared" si="218"/>
        <v>37</v>
      </c>
      <c r="DR94" s="19">
        <f t="shared" si="218"/>
        <v>37</v>
      </c>
      <c r="DS94" s="19">
        <f t="shared" si="218"/>
        <v>37</v>
      </c>
      <c r="DT94" s="19">
        <f t="shared" si="218"/>
        <v>37</v>
      </c>
      <c r="DU94" s="19">
        <f t="shared" si="218"/>
        <v>37</v>
      </c>
      <c r="DV94" s="19">
        <f t="shared" si="218"/>
        <v>37</v>
      </c>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H94" s="3"/>
      <c r="FI94" s="3"/>
      <c r="FJ94" s="3"/>
      <c r="FK94" s="3"/>
      <c r="FL94" s="3"/>
      <c r="FM94" s="3"/>
      <c r="FN94" s="3"/>
      <c r="FO94" s="3"/>
      <c r="FP94" s="3"/>
      <c r="FQ94" s="3"/>
      <c r="FR94" s="3"/>
      <c r="FS94" s="3"/>
      <c r="FT94" s="3"/>
      <c r="FU94" s="3"/>
      <c r="FV94" s="3"/>
      <c r="FW94" s="3"/>
      <c r="FX94" s="3"/>
      <c r="FY94" s="3"/>
      <c r="FZ94" s="3"/>
      <c r="GA94" s="3"/>
      <c r="GB94" s="3"/>
      <c r="GC94" s="3"/>
      <c r="GD94" s="3"/>
    </row>
    <row r="95" spans="1:186" ht="20.25" customHeight="1" outlineLevel="1" x14ac:dyDescent="0.25">
      <c r="A95" s="15"/>
      <c r="C95" s="107"/>
      <c r="D95" s="107"/>
      <c r="E95" s="15"/>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H95" s="3"/>
      <c r="FI95" s="3"/>
      <c r="FJ95" s="3"/>
      <c r="FK95" s="3"/>
      <c r="FL95" s="3"/>
      <c r="FM95" s="3"/>
      <c r="FN95" s="3"/>
      <c r="FO95" s="3"/>
      <c r="FP95" s="3"/>
      <c r="FQ95" s="3"/>
      <c r="FR95" s="3"/>
      <c r="FS95" s="3"/>
      <c r="FT95" s="3"/>
      <c r="FU95" s="3"/>
      <c r="FV95" s="3"/>
      <c r="FW95" s="3"/>
      <c r="FX95" s="3"/>
      <c r="FY95" s="3"/>
      <c r="FZ95" s="3"/>
      <c r="GA95" s="3"/>
      <c r="GB95" s="3"/>
      <c r="GC95" s="3"/>
      <c r="GD95" s="3"/>
    </row>
    <row r="96" spans="1:186" ht="20.100000000000001" customHeight="1" x14ac:dyDescent="0.25">
      <c r="A96" s="13" t="s">
        <v>12</v>
      </c>
      <c r="B96" s="105"/>
      <c r="C96" s="106"/>
      <c r="D96" s="106"/>
      <c r="E96" s="13"/>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H96" s="3"/>
      <c r="FI96" s="3"/>
      <c r="FJ96" s="3"/>
      <c r="FK96" s="3"/>
      <c r="FL96" s="3"/>
      <c r="FM96" s="3"/>
      <c r="FN96" s="3"/>
      <c r="FO96" s="3"/>
      <c r="FP96" s="3"/>
      <c r="FQ96" s="3"/>
      <c r="FR96" s="3"/>
      <c r="FS96" s="3"/>
      <c r="FT96" s="3"/>
      <c r="FU96" s="3"/>
      <c r="FV96" s="3"/>
      <c r="FW96" s="3"/>
      <c r="FX96" s="3"/>
      <c r="FY96" s="3"/>
      <c r="FZ96" s="3"/>
      <c r="GA96" s="3"/>
      <c r="GB96" s="3"/>
      <c r="GC96" s="3"/>
      <c r="GD96" s="3"/>
    </row>
    <row r="97" spans="1:186" ht="20.100000000000001" customHeight="1" outlineLevel="1" x14ac:dyDescent="0.25">
      <c r="A97" s="15" t="s">
        <v>120</v>
      </c>
      <c r="C97" s="107"/>
      <c r="D97" s="107"/>
      <c r="E97" s="15"/>
      <c r="F97" s="19"/>
      <c r="G97" s="19">
        <v>10</v>
      </c>
      <c r="H97" s="19">
        <v>10</v>
      </c>
      <c r="I97" s="19">
        <v>10</v>
      </c>
      <c r="J97" s="19">
        <v>10</v>
      </c>
      <c r="K97" s="19">
        <v>10</v>
      </c>
      <c r="L97" s="19">
        <v>10</v>
      </c>
      <c r="M97" s="19">
        <v>10</v>
      </c>
      <c r="N97" s="19">
        <v>10</v>
      </c>
      <c r="O97" s="19">
        <v>10</v>
      </c>
      <c r="P97" s="19">
        <v>10</v>
      </c>
      <c r="Q97" s="19">
        <v>10</v>
      </c>
      <c r="R97" s="19">
        <v>10</v>
      </c>
      <c r="S97" s="19">
        <v>10</v>
      </c>
      <c r="T97" s="19">
        <v>10</v>
      </c>
      <c r="U97" s="19">
        <v>10</v>
      </c>
      <c r="V97" s="19">
        <v>10</v>
      </c>
      <c r="W97" s="19">
        <v>10</v>
      </c>
      <c r="X97" s="19">
        <v>10</v>
      </c>
      <c r="Y97" s="19">
        <v>10</v>
      </c>
      <c r="Z97" s="19">
        <v>10</v>
      </c>
      <c r="AA97" s="19">
        <v>10</v>
      </c>
      <c r="AB97" s="19">
        <v>10</v>
      </c>
      <c r="AC97" s="19">
        <v>10</v>
      </c>
      <c r="AD97" s="19">
        <v>10</v>
      </c>
      <c r="AE97" s="19">
        <v>10</v>
      </c>
      <c r="AF97" s="19">
        <v>10</v>
      </c>
      <c r="AG97" s="19">
        <v>10</v>
      </c>
      <c r="AH97" s="19">
        <v>10</v>
      </c>
      <c r="AI97" s="19">
        <v>10</v>
      </c>
      <c r="AJ97" s="19">
        <v>10</v>
      </c>
      <c r="AK97" s="19">
        <v>10</v>
      </c>
      <c r="AL97" s="19">
        <v>10</v>
      </c>
      <c r="AM97" s="19">
        <v>10</v>
      </c>
      <c r="AN97" s="19">
        <v>10</v>
      </c>
      <c r="AO97" s="19">
        <v>10</v>
      </c>
      <c r="AP97" s="19">
        <v>10</v>
      </c>
      <c r="AQ97" s="19">
        <v>10</v>
      </c>
      <c r="AR97" s="19">
        <v>10</v>
      </c>
      <c r="AS97" s="19">
        <v>10</v>
      </c>
      <c r="AT97" s="19">
        <v>10</v>
      </c>
      <c r="AU97" s="19">
        <v>10</v>
      </c>
      <c r="AV97" s="19">
        <v>10</v>
      </c>
      <c r="AW97" s="19">
        <v>10</v>
      </c>
      <c r="AX97" s="19">
        <v>10</v>
      </c>
      <c r="AY97" s="19">
        <v>10</v>
      </c>
      <c r="AZ97" s="19">
        <v>10</v>
      </c>
      <c r="BA97" s="19">
        <v>10</v>
      </c>
      <c r="BB97" s="19">
        <v>10</v>
      </c>
      <c r="BC97" s="19">
        <v>10</v>
      </c>
      <c r="BD97" s="19">
        <v>10</v>
      </c>
      <c r="BE97" s="19">
        <v>10</v>
      </c>
      <c r="BF97" s="19">
        <v>10</v>
      </c>
      <c r="BG97" s="19">
        <v>10</v>
      </c>
      <c r="BH97" s="19">
        <v>10</v>
      </c>
      <c r="BI97" s="19">
        <v>10</v>
      </c>
      <c r="BJ97" s="19">
        <v>10</v>
      </c>
      <c r="BK97" s="19">
        <v>10</v>
      </c>
      <c r="BL97" s="19">
        <v>10</v>
      </c>
      <c r="BM97" s="19">
        <v>10</v>
      </c>
      <c r="BN97" s="19">
        <v>10</v>
      </c>
      <c r="BO97" s="19">
        <v>10</v>
      </c>
      <c r="BP97" s="19">
        <v>10</v>
      </c>
      <c r="BQ97" s="19">
        <v>10</v>
      </c>
      <c r="BR97" s="19">
        <v>10</v>
      </c>
      <c r="BS97" s="19">
        <v>10</v>
      </c>
      <c r="BT97" s="19">
        <v>10</v>
      </c>
      <c r="BU97" s="19">
        <v>10</v>
      </c>
      <c r="BV97" s="19">
        <v>10</v>
      </c>
      <c r="BW97" s="19">
        <v>10</v>
      </c>
      <c r="BX97" s="19">
        <v>10</v>
      </c>
      <c r="BY97" s="19">
        <v>10</v>
      </c>
      <c r="BZ97" s="19">
        <v>10</v>
      </c>
      <c r="CA97" s="19">
        <v>10</v>
      </c>
      <c r="CB97" s="19">
        <v>10</v>
      </c>
      <c r="CC97" s="19">
        <v>10</v>
      </c>
      <c r="CD97" s="19">
        <v>10</v>
      </c>
      <c r="CE97" s="19">
        <v>10</v>
      </c>
      <c r="CF97" s="19">
        <v>10</v>
      </c>
      <c r="CG97" s="19">
        <v>10</v>
      </c>
      <c r="CH97" s="19">
        <v>10</v>
      </c>
      <c r="CI97" s="19">
        <v>10</v>
      </c>
      <c r="CJ97" s="19">
        <v>10</v>
      </c>
      <c r="CK97" s="19">
        <v>10</v>
      </c>
      <c r="CL97" s="19">
        <v>10</v>
      </c>
      <c r="CM97" s="19">
        <v>10</v>
      </c>
      <c r="CN97" s="19">
        <v>10</v>
      </c>
      <c r="CO97" s="19">
        <v>10</v>
      </c>
      <c r="CP97" s="19">
        <v>10</v>
      </c>
      <c r="CQ97" s="19">
        <v>10</v>
      </c>
      <c r="CR97" s="19">
        <v>10</v>
      </c>
      <c r="CS97" s="19">
        <v>10</v>
      </c>
      <c r="CT97" s="19">
        <v>10</v>
      </c>
      <c r="CU97" s="19">
        <v>10</v>
      </c>
      <c r="CV97" s="19">
        <v>10</v>
      </c>
      <c r="CW97" s="19">
        <v>10</v>
      </c>
      <c r="CX97" s="19">
        <v>10</v>
      </c>
      <c r="CY97" s="19">
        <v>10</v>
      </c>
      <c r="CZ97" s="19">
        <v>10</v>
      </c>
      <c r="DA97" s="19">
        <v>10</v>
      </c>
      <c r="DB97" s="19">
        <v>10</v>
      </c>
      <c r="DC97" s="19">
        <v>10</v>
      </c>
      <c r="DD97" s="19">
        <v>10</v>
      </c>
      <c r="DE97" s="19">
        <v>10</v>
      </c>
      <c r="DF97" s="19">
        <v>10</v>
      </c>
      <c r="DG97" s="19">
        <v>10</v>
      </c>
      <c r="DH97" s="19">
        <v>10</v>
      </c>
      <c r="DI97" s="19">
        <v>10</v>
      </c>
      <c r="DJ97" s="19">
        <v>10</v>
      </c>
      <c r="DK97" s="19">
        <v>10</v>
      </c>
      <c r="DL97" s="19">
        <v>10</v>
      </c>
      <c r="DM97" s="19">
        <v>10</v>
      </c>
      <c r="DN97" s="19">
        <v>10</v>
      </c>
      <c r="DO97" s="19">
        <v>10</v>
      </c>
      <c r="DP97" s="19">
        <v>10</v>
      </c>
      <c r="DQ97" s="19">
        <v>10</v>
      </c>
      <c r="DR97" s="19">
        <v>10</v>
      </c>
      <c r="DS97" s="19">
        <v>10</v>
      </c>
      <c r="DT97" s="19">
        <v>10</v>
      </c>
      <c r="DU97" s="19">
        <v>10</v>
      </c>
      <c r="DV97" s="19">
        <v>10</v>
      </c>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H97" s="3"/>
      <c r="FI97" s="3"/>
      <c r="FJ97" s="3"/>
      <c r="FK97" s="3"/>
      <c r="FL97" s="3"/>
      <c r="FM97" s="3"/>
      <c r="FN97" s="3"/>
      <c r="FO97" s="3"/>
      <c r="FP97" s="3"/>
      <c r="FQ97" s="3"/>
      <c r="FR97" s="3"/>
      <c r="FS97" s="3"/>
      <c r="FT97" s="3"/>
      <c r="FU97" s="3"/>
      <c r="FV97" s="3"/>
      <c r="FW97" s="3"/>
      <c r="FX97" s="3"/>
      <c r="FY97" s="3"/>
      <c r="FZ97" s="3"/>
      <c r="GA97" s="3"/>
      <c r="GB97" s="3"/>
      <c r="GC97" s="3"/>
      <c r="GD97" s="3"/>
    </row>
    <row r="98" spans="1:186" ht="20.100000000000001" customHeight="1" outlineLevel="1" x14ac:dyDescent="0.25">
      <c r="A98" s="15" t="s">
        <v>121</v>
      </c>
      <c r="C98" s="107"/>
      <c r="D98" s="107"/>
      <c r="E98" s="15"/>
      <c r="F98" s="19"/>
      <c r="G98" s="19">
        <v>10</v>
      </c>
      <c r="H98" s="19">
        <v>10</v>
      </c>
      <c r="I98" s="19">
        <v>10</v>
      </c>
      <c r="J98" s="19">
        <v>10</v>
      </c>
      <c r="K98" s="19">
        <v>10</v>
      </c>
      <c r="L98" s="19">
        <v>10</v>
      </c>
      <c r="M98" s="19">
        <v>10</v>
      </c>
      <c r="N98" s="19">
        <v>10</v>
      </c>
      <c r="O98" s="19">
        <v>10</v>
      </c>
      <c r="P98" s="19">
        <v>10</v>
      </c>
      <c r="Q98" s="19">
        <v>10</v>
      </c>
      <c r="R98" s="19">
        <v>10</v>
      </c>
      <c r="S98" s="19">
        <v>10</v>
      </c>
      <c r="T98" s="19">
        <v>10</v>
      </c>
      <c r="U98" s="19">
        <v>10</v>
      </c>
      <c r="V98" s="19">
        <v>10</v>
      </c>
      <c r="W98" s="19">
        <v>10</v>
      </c>
      <c r="X98" s="19">
        <v>10</v>
      </c>
      <c r="Y98" s="19">
        <v>10</v>
      </c>
      <c r="Z98" s="19">
        <v>10</v>
      </c>
      <c r="AA98" s="19">
        <v>10</v>
      </c>
      <c r="AB98" s="19">
        <v>10</v>
      </c>
      <c r="AC98" s="19">
        <v>10</v>
      </c>
      <c r="AD98" s="19">
        <v>10</v>
      </c>
      <c r="AE98" s="19">
        <v>10</v>
      </c>
      <c r="AF98" s="19">
        <v>10</v>
      </c>
      <c r="AG98" s="19">
        <v>10</v>
      </c>
      <c r="AH98" s="19">
        <v>10</v>
      </c>
      <c r="AI98" s="19">
        <v>10</v>
      </c>
      <c r="AJ98" s="19">
        <v>10</v>
      </c>
      <c r="AK98" s="19">
        <v>10</v>
      </c>
      <c r="AL98" s="19">
        <v>10</v>
      </c>
      <c r="AM98" s="19">
        <v>10</v>
      </c>
      <c r="AN98" s="19">
        <v>10</v>
      </c>
      <c r="AO98" s="19">
        <v>10</v>
      </c>
      <c r="AP98" s="19">
        <v>10</v>
      </c>
      <c r="AQ98" s="19">
        <v>10</v>
      </c>
      <c r="AR98" s="19">
        <v>10</v>
      </c>
      <c r="AS98" s="19">
        <v>10</v>
      </c>
      <c r="AT98" s="19">
        <v>10</v>
      </c>
      <c r="AU98" s="19">
        <v>10</v>
      </c>
      <c r="AV98" s="19">
        <v>10</v>
      </c>
      <c r="AW98" s="19">
        <v>10</v>
      </c>
      <c r="AX98" s="19">
        <v>10</v>
      </c>
      <c r="AY98" s="19">
        <v>10</v>
      </c>
      <c r="AZ98" s="19">
        <v>10</v>
      </c>
      <c r="BA98" s="19">
        <v>10</v>
      </c>
      <c r="BB98" s="19">
        <v>10</v>
      </c>
      <c r="BC98" s="19">
        <v>10</v>
      </c>
      <c r="BD98" s="19">
        <v>10</v>
      </c>
      <c r="BE98" s="19">
        <v>10</v>
      </c>
      <c r="BF98" s="19">
        <v>10</v>
      </c>
      <c r="BG98" s="19">
        <v>10</v>
      </c>
      <c r="BH98" s="19">
        <v>10</v>
      </c>
      <c r="BI98" s="19">
        <v>10</v>
      </c>
      <c r="BJ98" s="19">
        <v>10</v>
      </c>
      <c r="BK98" s="19">
        <v>10</v>
      </c>
      <c r="BL98" s="19">
        <v>10</v>
      </c>
      <c r="BM98" s="19">
        <v>10</v>
      </c>
      <c r="BN98" s="19">
        <v>10</v>
      </c>
      <c r="BO98" s="19">
        <v>10</v>
      </c>
      <c r="BP98" s="19">
        <v>10</v>
      </c>
      <c r="BQ98" s="19">
        <v>10</v>
      </c>
      <c r="BR98" s="19">
        <v>10</v>
      </c>
      <c r="BS98" s="19">
        <v>10</v>
      </c>
      <c r="BT98" s="19">
        <v>10</v>
      </c>
      <c r="BU98" s="19">
        <v>10</v>
      </c>
      <c r="BV98" s="19">
        <v>10</v>
      </c>
      <c r="BW98" s="19">
        <v>10</v>
      </c>
      <c r="BX98" s="19">
        <v>10</v>
      </c>
      <c r="BY98" s="19">
        <v>10</v>
      </c>
      <c r="BZ98" s="19">
        <v>10</v>
      </c>
      <c r="CA98" s="19">
        <v>10</v>
      </c>
      <c r="CB98" s="19">
        <v>10</v>
      </c>
      <c r="CC98" s="19">
        <v>10</v>
      </c>
      <c r="CD98" s="19">
        <v>10</v>
      </c>
      <c r="CE98" s="19">
        <v>10</v>
      </c>
      <c r="CF98" s="19">
        <v>10</v>
      </c>
      <c r="CG98" s="19">
        <v>10</v>
      </c>
      <c r="CH98" s="19">
        <v>10</v>
      </c>
      <c r="CI98" s="19">
        <v>10</v>
      </c>
      <c r="CJ98" s="19">
        <v>10</v>
      </c>
      <c r="CK98" s="19">
        <v>10</v>
      </c>
      <c r="CL98" s="19">
        <v>10</v>
      </c>
      <c r="CM98" s="19">
        <v>10</v>
      </c>
      <c r="CN98" s="19">
        <v>10</v>
      </c>
      <c r="CO98" s="19">
        <v>10</v>
      </c>
      <c r="CP98" s="19">
        <v>10</v>
      </c>
      <c r="CQ98" s="19">
        <v>10</v>
      </c>
      <c r="CR98" s="19">
        <v>10</v>
      </c>
      <c r="CS98" s="19">
        <v>10</v>
      </c>
      <c r="CT98" s="19">
        <v>10</v>
      </c>
      <c r="CU98" s="19">
        <v>10</v>
      </c>
      <c r="CV98" s="19">
        <v>10</v>
      </c>
      <c r="CW98" s="19">
        <v>10</v>
      </c>
      <c r="CX98" s="19">
        <v>10</v>
      </c>
      <c r="CY98" s="19">
        <v>10</v>
      </c>
      <c r="CZ98" s="19">
        <v>10</v>
      </c>
      <c r="DA98" s="19">
        <v>10</v>
      </c>
      <c r="DB98" s="19">
        <v>10</v>
      </c>
      <c r="DC98" s="19">
        <v>10</v>
      </c>
      <c r="DD98" s="19">
        <v>10</v>
      </c>
      <c r="DE98" s="19">
        <v>10</v>
      </c>
      <c r="DF98" s="19">
        <v>10</v>
      </c>
      <c r="DG98" s="19">
        <v>10</v>
      </c>
      <c r="DH98" s="19">
        <v>10</v>
      </c>
      <c r="DI98" s="19">
        <v>10</v>
      </c>
      <c r="DJ98" s="19">
        <v>10</v>
      </c>
      <c r="DK98" s="19">
        <v>10</v>
      </c>
      <c r="DL98" s="19">
        <v>10</v>
      </c>
      <c r="DM98" s="19">
        <v>10</v>
      </c>
      <c r="DN98" s="19">
        <v>10</v>
      </c>
      <c r="DO98" s="19">
        <v>10</v>
      </c>
      <c r="DP98" s="19">
        <v>10</v>
      </c>
      <c r="DQ98" s="19">
        <v>10</v>
      </c>
      <c r="DR98" s="19">
        <v>10</v>
      </c>
      <c r="DS98" s="19">
        <v>10</v>
      </c>
      <c r="DT98" s="19">
        <v>10</v>
      </c>
      <c r="DU98" s="19">
        <v>10</v>
      </c>
      <c r="DV98" s="19">
        <v>10</v>
      </c>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H98" s="3"/>
      <c r="FI98" s="3"/>
      <c r="FJ98" s="3"/>
      <c r="FK98" s="3"/>
      <c r="FL98" s="3"/>
      <c r="FM98" s="3"/>
      <c r="FN98" s="3"/>
      <c r="FO98" s="3"/>
      <c r="FP98" s="3"/>
      <c r="FQ98" s="3"/>
      <c r="FR98" s="3"/>
      <c r="FS98" s="3"/>
      <c r="FT98" s="3"/>
      <c r="FU98" s="3"/>
      <c r="FV98" s="3"/>
      <c r="FW98" s="3"/>
      <c r="FX98" s="3"/>
      <c r="FY98" s="3"/>
      <c r="FZ98" s="3"/>
      <c r="GA98" s="3"/>
      <c r="GB98" s="3"/>
      <c r="GC98" s="3"/>
      <c r="GD98" s="3"/>
    </row>
    <row r="99" spans="1:186" ht="20.100000000000001" customHeight="1" outlineLevel="1" x14ac:dyDescent="0.25">
      <c r="A99" s="15" t="s">
        <v>119</v>
      </c>
      <c r="C99" s="107"/>
      <c r="D99" s="107"/>
      <c r="E99" s="15"/>
      <c r="F99" s="19"/>
      <c r="G99" s="19">
        <v>1</v>
      </c>
      <c r="H99" s="19">
        <v>1</v>
      </c>
      <c r="I99" s="19">
        <v>1</v>
      </c>
      <c r="J99" s="19">
        <v>1</v>
      </c>
      <c r="K99" s="19">
        <v>1</v>
      </c>
      <c r="L99" s="19">
        <v>1</v>
      </c>
      <c r="M99" s="19">
        <v>1</v>
      </c>
      <c r="N99" s="19">
        <v>1</v>
      </c>
      <c r="O99" s="19">
        <v>1</v>
      </c>
      <c r="P99" s="19">
        <v>1</v>
      </c>
      <c r="Q99" s="19">
        <v>1</v>
      </c>
      <c r="R99" s="19">
        <v>1</v>
      </c>
      <c r="S99" s="19">
        <v>1</v>
      </c>
      <c r="T99" s="19">
        <v>1</v>
      </c>
      <c r="U99" s="19">
        <v>1</v>
      </c>
      <c r="V99" s="19">
        <v>1</v>
      </c>
      <c r="W99" s="19">
        <v>1</v>
      </c>
      <c r="X99" s="19">
        <v>1</v>
      </c>
      <c r="Y99" s="19">
        <v>1</v>
      </c>
      <c r="Z99" s="19">
        <v>1</v>
      </c>
      <c r="AA99" s="19">
        <v>1</v>
      </c>
      <c r="AB99" s="19">
        <v>1</v>
      </c>
      <c r="AC99" s="19">
        <v>1</v>
      </c>
      <c r="AD99" s="19">
        <v>1</v>
      </c>
      <c r="AE99" s="19">
        <v>1</v>
      </c>
      <c r="AF99" s="19">
        <v>1</v>
      </c>
      <c r="AG99" s="19">
        <v>1</v>
      </c>
      <c r="AH99" s="19">
        <v>1</v>
      </c>
      <c r="AI99" s="19">
        <v>1</v>
      </c>
      <c r="AJ99" s="19">
        <v>1</v>
      </c>
      <c r="AK99" s="19">
        <v>1</v>
      </c>
      <c r="AL99" s="19">
        <v>1</v>
      </c>
      <c r="AM99" s="19">
        <v>1</v>
      </c>
      <c r="AN99" s="19">
        <v>1</v>
      </c>
      <c r="AO99" s="19">
        <v>1</v>
      </c>
      <c r="AP99" s="19">
        <v>1</v>
      </c>
      <c r="AQ99" s="19">
        <v>1</v>
      </c>
      <c r="AR99" s="19">
        <v>1</v>
      </c>
      <c r="AS99" s="19">
        <v>1</v>
      </c>
      <c r="AT99" s="19">
        <v>1</v>
      </c>
      <c r="AU99" s="19">
        <v>1</v>
      </c>
      <c r="AV99" s="19">
        <v>1</v>
      </c>
      <c r="AW99" s="19">
        <v>1</v>
      </c>
      <c r="AX99" s="19">
        <v>1</v>
      </c>
      <c r="AY99" s="19">
        <v>1</v>
      </c>
      <c r="AZ99" s="19">
        <v>1</v>
      </c>
      <c r="BA99" s="19">
        <v>1</v>
      </c>
      <c r="BB99" s="19">
        <v>1</v>
      </c>
      <c r="BC99" s="19">
        <v>1</v>
      </c>
      <c r="BD99" s="19">
        <v>1</v>
      </c>
      <c r="BE99" s="19">
        <v>1</v>
      </c>
      <c r="BF99" s="19">
        <v>1</v>
      </c>
      <c r="BG99" s="19">
        <v>1</v>
      </c>
      <c r="BH99" s="19">
        <v>1</v>
      </c>
      <c r="BI99" s="19">
        <v>1</v>
      </c>
      <c r="BJ99" s="19">
        <v>1</v>
      </c>
      <c r="BK99" s="19">
        <v>1</v>
      </c>
      <c r="BL99" s="19">
        <v>1</v>
      </c>
      <c r="BM99" s="19">
        <v>1</v>
      </c>
      <c r="BN99" s="19">
        <v>1</v>
      </c>
      <c r="BO99" s="19">
        <v>1</v>
      </c>
      <c r="BP99" s="19">
        <v>1</v>
      </c>
      <c r="BQ99" s="19">
        <v>1</v>
      </c>
      <c r="BR99" s="19">
        <v>1</v>
      </c>
      <c r="BS99" s="19">
        <v>1</v>
      </c>
      <c r="BT99" s="19">
        <v>1</v>
      </c>
      <c r="BU99" s="19">
        <v>1</v>
      </c>
      <c r="BV99" s="19">
        <v>1</v>
      </c>
      <c r="BW99" s="19">
        <v>1</v>
      </c>
      <c r="BX99" s="19">
        <v>1</v>
      </c>
      <c r="BY99" s="19">
        <v>1</v>
      </c>
      <c r="BZ99" s="19">
        <v>1</v>
      </c>
      <c r="CA99" s="19">
        <v>1</v>
      </c>
      <c r="CB99" s="19">
        <v>1</v>
      </c>
      <c r="CC99" s="19">
        <v>1</v>
      </c>
      <c r="CD99" s="19">
        <v>1</v>
      </c>
      <c r="CE99" s="19">
        <v>1</v>
      </c>
      <c r="CF99" s="19">
        <v>1</v>
      </c>
      <c r="CG99" s="19">
        <v>1</v>
      </c>
      <c r="CH99" s="19">
        <v>1</v>
      </c>
      <c r="CI99" s="19">
        <v>1</v>
      </c>
      <c r="CJ99" s="19">
        <v>1</v>
      </c>
      <c r="CK99" s="19">
        <v>1</v>
      </c>
      <c r="CL99" s="19">
        <v>1</v>
      </c>
      <c r="CM99" s="19">
        <v>1</v>
      </c>
      <c r="CN99" s="19">
        <v>1</v>
      </c>
      <c r="CO99" s="19">
        <v>1</v>
      </c>
      <c r="CP99" s="19">
        <v>1</v>
      </c>
      <c r="CQ99" s="19">
        <v>1</v>
      </c>
      <c r="CR99" s="19">
        <v>1</v>
      </c>
      <c r="CS99" s="19">
        <v>1</v>
      </c>
      <c r="CT99" s="19">
        <v>1</v>
      </c>
      <c r="CU99" s="19">
        <v>1</v>
      </c>
      <c r="CV99" s="19">
        <v>1</v>
      </c>
      <c r="CW99" s="19">
        <v>1</v>
      </c>
      <c r="CX99" s="19">
        <v>1</v>
      </c>
      <c r="CY99" s="19">
        <v>1</v>
      </c>
      <c r="CZ99" s="19">
        <v>1</v>
      </c>
      <c r="DA99" s="19">
        <v>1</v>
      </c>
      <c r="DB99" s="19">
        <v>1</v>
      </c>
      <c r="DC99" s="19">
        <v>1</v>
      </c>
      <c r="DD99" s="19">
        <v>1</v>
      </c>
      <c r="DE99" s="19">
        <v>1</v>
      </c>
      <c r="DF99" s="19">
        <v>1</v>
      </c>
      <c r="DG99" s="19">
        <v>1</v>
      </c>
      <c r="DH99" s="19">
        <v>1</v>
      </c>
      <c r="DI99" s="19">
        <v>1</v>
      </c>
      <c r="DJ99" s="19">
        <v>1</v>
      </c>
      <c r="DK99" s="19">
        <v>1</v>
      </c>
      <c r="DL99" s="19">
        <v>1</v>
      </c>
      <c r="DM99" s="19">
        <v>1</v>
      </c>
      <c r="DN99" s="19">
        <v>1</v>
      </c>
      <c r="DO99" s="19">
        <v>1</v>
      </c>
      <c r="DP99" s="19">
        <v>1</v>
      </c>
      <c r="DQ99" s="19">
        <v>1</v>
      </c>
      <c r="DR99" s="19">
        <v>1</v>
      </c>
      <c r="DS99" s="19">
        <v>1</v>
      </c>
      <c r="DT99" s="19">
        <v>1</v>
      </c>
      <c r="DU99" s="19">
        <v>1</v>
      </c>
      <c r="DV99" s="19">
        <v>1</v>
      </c>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H99" s="3"/>
      <c r="FI99" s="3"/>
      <c r="FJ99" s="3"/>
      <c r="FK99" s="3"/>
      <c r="FL99" s="3"/>
      <c r="FM99" s="3"/>
      <c r="FN99" s="3"/>
      <c r="FO99" s="3"/>
      <c r="FP99" s="3"/>
      <c r="FQ99" s="3"/>
      <c r="FR99" s="3"/>
      <c r="FS99" s="3"/>
      <c r="FT99" s="3"/>
      <c r="FU99" s="3"/>
      <c r="FV99" s="3"/>
      <c r="FW99" s="3"/>
      <c r="FX99" s="3"/>
      <c r="FY99" s="3"/>
      <c r="FZ99" s="3"/>
      <c r="GA99" s="3"/>
      <c r="GB99" s="3"/>
      <c r="GC99" s="3"/>
      <c r="GD99" s="3"/>
    </row>
    <row r="100" spans="1:186" ht="20.100000000000001" customHeight="1" outlineLevel="1" x14ac:dyDescent="0.25">
      <c r="A100" s="15" t="s">
        <v>13</v>
      </c>
      <c r="C100" s="107"/>
      <c r="D100" s="107"/>
      <c r="E100" s="15"/>
      <c r="F100" s="19"/>
      <c r="G100" s="19">
        <v>1</v>
      </c>
      <c r="H100" s="19">
        <v>1</v>
      </c>
      <c r="I100" s="19">
        <v>1</v>
      </c>
      <c r="J100" s="19">
        <v>1</v>
      </c>
      <c r="K100" s="19">
        <v>1</v>
      </c>
      <c r="L100" s="19">
        <v>1</v>
      </c>
      <c r="M100" s="19">
        <v>1</v>
      </c>
      <c r="N100" s="19">
        <v>1</v>
      </c>
      <c r="O100" s="19">
        <v>1</v>
      </c>
      <c r="P100" s="19">
        <v>1</v>
      </c>
      <c r="Q100" s="19">
        <v>1</v>
      </c>
      <c r="R100" s="19">
        <v>1</v>
      </c>
      <c r="S100" s="19">
        <v>1</v>
      </c>
      <c r="T100" s="19">
        <v>1</v>
      </c>
      <c r="U100" s="19">
        <v>1</v>
      </c>
      <c r="V100" s="19">
        <v>1</v>
      </c>
      <c r="W100" s="19">
        <v>1</v>
      </c>
      <c r="X100" s="19">
        <v>1</v>
      </c>
      <c r="Y100" s="19">
        <v>1</v>
      </c>
      <c r="Z100" s="19">
        <v>1</v>
      </c>
      <c r="AA100" s="19">
        <v>1</v>
      </c>
      <c r="AB100" s="19">
        <v>1</v>
      </c>
      <c r="AC100" s="19">
        <v>1</v>
      </c>
      <c r="AD100" s="19">
        <v>1</v>
      </c>
      <c r="AE100" s="19">
        <v>1</v>
      </c>
      <c r="AF100" s="19">
        <v>1</v>
      </c>
      <c r="AG100" s="19">
        <v>1</v>
      </c>
      <c r="AH100" s="19">
        <v>1</v>
      </c>
      <c r="AI100" s="19">
        <v>1</v>
      </c>
      <c r="AJ100" s="19">
        <v>1</v>
      </c>
      <c r="AK100" s="19">
        <v>1</v>
      </c>
      <c r="AL100" s="19">
        <v>1</v>
      </c>
      <c r="AM100" s="19">
        <v>1</v>
      </c>
      <c r="AN100" s="19">
        <v>1</v>
      </c>
      <c r="AO100" s="19">
        <v>1</v>
      </c>
      <c r="AP100" s="19">
        <v>1</v>
      </c>
      <c r="AQ100" s="19">
        <v>1</v>
      </c>
      <c r="AR100" s="19">
        <v>1</v>
      </c>
      <c r="AS100" s="19">
        <v>1</v>
      </c>
      <c r="AT100" s="19">
        <v>1</v>
      </c>
      <c r="AU100" s="19">
        <v>1</v>
      </c>
      <c r="AV100" s="19">
        <v>1</v>
      </c>
      <c r="AW100" s="19">
        <v>1</v>
      </c>
      <c r="AX100" s="19">
        <v>1</v>
      </c>
      <c r="AY100" s="19">
        <v>1</v>
      </c>
      <c r="AZ100" s="19">
        <v>1</v>
      </c>
      <c r="BA100" s="19">
        <v>1</v>
      </c>
      <c r="BB100" s="19">
        <v>1</v>
      </c>
      <c r="BC100" s="19">
        <v>1</v>
      </c>
      <c r="BD100" s="19">
        <v>1</v>
      </c>
      <c r="BE100" s="19">
        <v>1</v>
      </c>
      <c r="BF100" s="19">
        <v>1</v>
      </c>
      <c r="BG100" s="19">
        <v>1</v>
      </c>
      <c r="BH100" s="19">
        <v>1</v>
      </c>
      <c r="BI100" s="19">
        <v>1</v>
      </c>
      <c r="BJ100" s="19">
        <v>1</v>
      </c>
      <c r="BK100" s="19">
        <v>1</v>
      </c>
      <c r="BL100" s="19">
        <v>1</v>
      </c>
      <c r="BM100" s="19">
        <v>1</v>
      </c>
      <c r="BN100" s="19">
        <v>1</v>
      </c>
      <c r="BO100" s="19">
        <v>1</v>
      </c>
      <c r="BP100" s="19">
        <v>1</v>
      </c>
      <c r="BQ100" s="19">
        <v>1</v>
      </c>
      <c r="BR100" s="19">
        <v>1</v>
      </c>
      <c r="BS100" s="19">
        <v>1</v>
      </c>
      <c r="BT100" s="19">
        <v>1</v>
      </c>
      <c r="BU100" s="19">
        <v>1</v>
      </c>
      <c r="BV100" s="19">
        <v>1</v>
      </c>
      <c r="BW100" s="19">
        <v>1</v>
      </c>
      <c r="BX100" s="19">
        <v>1</v>
      </c>
      <c r="BY100" s="19">
        <v>1</v>
      </c>
      <c r="BZ100" s="19">
        <v>1</v>
      </c>
      <c r="CA100" s="19">
        <v>1</v>
      </c>
      <c r="CB100" s="19">
        <v>1</v>
      </c>
      <c r="CC100" s="19">
        <v>1</v>
      </c>
      <c r="CD100" s="19">
        <v>1</v>
      </c>
      <c r="CE100" s="19">
        <v>1</v>
      </c>
      <c r="CF100" s="19">
        <v>1</v>
      </c>
      <c r="CG100" s="19">
        <v>1</v>
      </c>
      <c r="CH100" s="19">
        <v>1</v>
      </c>
      <c r="CI100" s="19">
        <v>1</v>
      </c>
      <c r="CJ100" s="19">
        <v>1</v>
      </c>
      <c r="CK100" s="19">
        <v>1</v>
      </c>
      <c r="CL100" s="19">
        <v>1</v>
      </c>
      <c r="CM100" s="19">
        <v>1</v>
      </c>
      <c r="CN100" s="19">
        <v>1</v>
      </c>
      <c r="CO100" s="19">
        <v>1</v>
      </c>
      <c r="CP100" s="19">
        <v>1</v>
      </c>
      <c r="CQ100" s="19">
        <v>1</v>
      </c>
      <c r="CR100" s="19">
        <v>1</v>
      </c>
      <c r="CS100" s="19">
        <v>1</v>
      </c>
      <c r="CT100" s="19">
        <v>1</v>
      </c>
      <c r="CU100" s="19">
        <v>1</v>
      </c>
      <c r="CV100" s="19">
        <v>1</v>
      </c>
      <c r="CW100" s="19">
        <v>1</v>
      </c>
      <c r="CX100" s="19">
        <v>1</v>
      </c>
      <c r="CY100" s="19">
        <v>1</v>
      </c>
      <c r="CZ100" s="19">
        <v>1</v>
      </c>
      <c r="DA100" s="19">
        <v>1</v>
      </c>
      <c r="DB100" s="19">
        <v>1</v>
      </c>
      <c r="DC100" s="19">
        <v>1</v>
      </c>
      <c r="DD100" s="19">
        <v>1</v>
      </c>
      <c r="DE100" s="19">
        <v>1</v>
      </c>
      <c r="DF100" s="19">
        <v>1</v>
      </c>
      <c r="DG100" s="19">
        <v>1</v>
      </c>
      <c r="DH100" s="19">
        <v>1</v>
      </c>
      <c r="DI100" s="19">
        <v>1</v>
      </c>
      <c r="DJ100" s="19">
        <v>1</v>
      </c>
      <c r="DK100" s="19">
        <v>1</v>
      </c>
      <c r="DL100" s="19">
        <v>1</v>
      </c>
      <c r="DM100" s="19">
        <v>1</v>
      </c>
      <c r="DN100" s="19">
        <v>1</v>
      </c>
      <c r="DO100" s="19">
        <v>1</v>
      </c>
      <c r="DP100" s="19">
        <v>1</v>
      </c>
      <c r="DQ100" s="19">
        <v>1</v>
      </c>
      <c r="DR100" s="19">
        <v>1</v>
      </c>
      <c r="DS100" s="19">
        <v>1</v>
      </c>
      <c r="DT100" s="19">
        <v>1</v>
      </c>
      <c r="DU100" s="19">
        <v>1</v>
      </c>
      <c r="DV100" s="19">
        <v>1</v>
      </c>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H100" s="3"/>
      <c r="FI100" s="3"/>
      <c r="FJ100" s="3"/>
      <c r="FK100" s="3"/>
      <c r="FL100" s="3"/>
      <c r="FM100" s="3"/>
      <c r="FN100" s="3"/>
      <c r="FO100" s="3"/>
      <c r="FP100" s="3"/>
      <c r="FQ100" s="3"/>
      <c r="FR100" s="3"/>
      <c r="FS100" s="3"/>
      <c r="FT100" s="3"/>
      <c r="FU100" s="3"/>
      <c r="FV100" s="3"/>
      <c r="FW100" s="3"/>
      <c r="FX100" s="3"/>
      <c r="FY100" s="3"/>
      <c r="FZ100" s="3"/>
      <c r="GA100" s="3"/>
      <c r="GB100" s="3"/>
      <c r="GC100" s="3"/>
      <c r="GD100" s="3"/>
    </row>
    <row r="101" spans="1:186" ht="20.100000000000001" customHeight="1" outlineLevel="1" x14ac:dyDescent="0.25">
      <c r="A101" s="15" t="s">
        <v>118</v>
      </c>
      <c r="C101" s="110"/>
      <c r="D101" s="107"/>
      <c r="E101" s="15"/>
      <c r="F101" s="19"/>
      <c r="G101" s="19">
        <v>1</v>
      </c>
      <c r="H101" s="19">
        <v>1</v>
      </c>
      <c r="I101" s="19">
        <v>1</v>
      </c>
      <c r="J101" s="19">
        <v>1</v>
      </c>
      <c r="K101" s="19">
        <v>1</v>
      </c>
      <c r="L101" s="19">
        <v>1</v>
      </c>
      <c r="M101" s="19">
        <v>1</v>
      </c>
      <c r="N101" s="19">
        <v>1</v>
      </c>
      <c r="O101" s="19">
        <v>1</v>
      </c>
      <c r="P101" s="19">
        <v>1</v>
      </c>
      <c r="Q101" s="19">
        <v>1</v>
      </c>
      <c r="R101" s="19">
        <v>1</v>
      </c>
      <c r="S101" s="19">
        <v>1</v>
      </c>
      <c r="T101" s="19">
        <v>1</v>
      </c>
      <c r="U101" s="19">
        <v>1</v>
      </c>
      <c r="V101" s="19">
        <v>1</v>
      </c>
      <c r="W101" s="19">
        <v>1</v>
      </c>
      <c r="X101" s="19">
        <v>1</v>
      </c>
      <c r="Y101" s="19">
        <v>1</v>
      </c>
      <c r="Z101" s="19">
        <v>1</v>
      </c>
      <c r="AA101" s="19">
        <v>1</v>
      </c>
      <c r="AB101" s="19">
        <v>1</v>
      </c>
      <c r="AC101" s="19">
        <v>1</v>
      </c>
      <c r="AD101" s="19">
        <v>1</v>
      </c>
      <c r="AE101" s="19">
        <v>1</v>
      </c>
      <c r="AF101" s="19">
        <v>1</v>
      </c>
      <c r="AG101" s="19">
        <v>1</v>
      </c>
      <c r="AH101" s="19">
        <v>1</v>
      </c>
      <c r="AI101" s="19">
        <v>1</v>
      </c>
      <c r="AJ101" s="19">
        <v>1</v>
      </c>
      <c r="AK101" s="19">
        <v>1</v>
      </c>
      <c r="AL101" s="19">
        <v>1</v>
      </c>
      <c r="AM101" s="19">
        <v>1</v>
      </c>
      <c r="AN101" s="19">
        <v>1</v>
      </c>
      <c r="AO101" s="19">
        <v>1</v>
      </c>
      <c r="AP101" s="19">
        <v>1</v>
      </c>
      <c r="AQ101" s="19">
        <v>1</v>
      </c>
      <c r="AR101" s="19">
        <v>1</v>
      </c>
      <c r="AS101" s="19">
        <v>1</v>
      </c>
      <c r="AT101" s="19">
        <v>1</v>
      </c>
      <c r="AU101" s="19">
        <v>1</v>
      </c>
      <c r="AV101" s="19">
        <v>1</v>
      </c>
      <c r="AW101" s="19">
        <v>1</v>
      </c>
      <c r="AX101" s="19">
        <v>1</v>
      </c>
      <c r="AY101" s="19">
        <v>1</v>
      </c>
      <c r="AZ101" s="19">
        <v>1</v>
      </c>
      <c r="BA101" s="19">
        <v>1</v>
      </c>
      <c r="BB101" s="19">
        <v>1</v>
      </c>
      <c r="BC101" s="19">
        <v>1</v>
      </c>
      <c r="BD101" s="19">
        <v>1</v>
      </c>
      <c r="BE101" s="19">
        <v>1</v>
      </c>
      <c r="BF101" s="19">
        <v>1</v>
      </c>
      <c r="BG101" s="19">
        <v>1</v>
      </c>
      <c r="BH101" s="19">
        <v>1</v>
      </c>
      <c r="BI101" s="19">
        <v>1</v>
      </c>
      <c r="BJ101" s="19">
        <v>1</v>
      </c>
      <c r="BK101" s="19">
        <v>1</v>
      </c>
      <c r="BL101" s="19">
        <v>1</v>
      </c>
      <c r="BM101" s="19">
        <v>1</v>
      </c>
      <c r="BN101" s="19">
        <v>1</v>
      </c>
      <c r="BO101" s="19">
        <v>1</v>
      </c>
      <c r="BP101" s="19">
        <v>1</v>
      </c>
      <c r="BQ101" s="19">
        <v>1</v>
      </c>
      <c r="BR101" s="19">
        <v>1</v>
      </c>
      <c r="BS101" s="19">
        <v>1</v>
      </c>
      <c r="BT101" s="19">
        <v>1</v>
      </c>
      <c r="BU101" s="19">
        <v>1</v>
      </c>
      <c r="BV101" s="19">
        <v>1</v>
      </c>
      <c r="BW101" s="19">
        <v>1</v>
      </c>
      <c r="BX101" s="19">
        <v>1</v>
      </c>
      <c r="BY101" s="19">
        <v>1</v>
      </c>
      <c r="BZ101" s="19">
        <v>1</v>
      </c>
      <c r="CA101" s="19">
        <v>1</v>
      </c>
      <c r="CB101" s="19">
        <v>1</v>
      </c>
      <c r="CC101" s="19">
        <v>1</v>
      </c>
      <c r="CD101" s="19">
        <v>1</v>
      </c>
      <c r="CE101" s="19">
        <v>1</v>
      </c>
      <c r="CF101" s="19">
        <v>1</v>
      </c>
      <c r="CG101" s="19">
        <v>1</v>
      </c>
      <c r="CH101" s="19">
        <v>1</v>
      </c>
      <c r="CI101" s="19">
        <v>1</v>
      </c>
      <c r="CJ101" s="19">
        <v>1</v>
      </c>
      <c r="CK101" s="19">
        <v>1</v>
      </c>
      <c r="CL101" s="19">
        <v>1</v>
      </c>
      <c r="CM101" s="19">
        <v>1</v>
      </c>
      <c r="CN101" s="19">
        <v>1</v>
      </c>
      <c r="CO101" s="19">
        <v>1</v>
      </c>
      <c r="CP101" s="19">
        <v>1</v>
      </c>
      <c r="CQ101" s="19">
        <v>1</v>
      </c>
      <c r="CR101" s="19">
        <v>1</v>
      </c>
      <c r="CS101" s="19">
        <v>1</v>
      </c>
      <c r="CT101" s="19">
        <v>1</v>
      </c>
      <c r="CU101" s="19">
        <v>1</v>
      </c>
      <c r="CV101" s="19">
        <v>1</v>
      </c>
      <c r="CW101" s="19">
        <v>1</v>
      </c>
      <c r="CX101" s="19">
        <v>1</v>
      </c>
      <c r="CY101" s="19">
        <v>1</v>
      </c>
      <c r="CZ101" s="19">
        <v>1</v>
      </c>
      <c r="DA101" s="19">
        <v>1</v>
      </c>
      <c r="DB101" s="19">
        <v>1</v>
      </c>
      <c r="DC101" s="19">
        <v>1</v>
      </c>
      <c r="DD101" s="19">
        <v>1</v>
      </c>
      <c r="DE101" s="19">
        <v>1</v>
      </c>
      <c r="DF101" s="19">
        <v>1</v>
      </c>
      <c r="DG101" s="19">
        <v>1</v>
      </c>
      <c r="DH101" s="19">
        <v>1</v>
      </c>
      <c r="DI101" s="19">
        <v>1</v>
      </c>
      <c r="DJ101" s="19">
        <v>1</v>
      </c>
      <c r="DK101" s="19">
        <v>1</v>
      </c>
      <c r="DL101" s="19">
        <v>1</v>
      </c>
      <c r="DM101" s="19">
        <v>1</v>
      </c>
      <c r="DN101" s="19">
        <v>1</v>
      </c>
      <c r="DO101" s="19">
        <v>1</v>
      </c>
      <c r="DP101" s="19">
        <v>1</v>
      </c>
      <c r="DQ101" s="19">
        <v>1</v>
      </c>
      <c r="DR101" s="19">
        <v>1</v>
      </c>
      <c r="DS101" s="19">
        <v>1</v>
      </c>
      <c r="DT101" s="19">
        <v>1</v>
      </c>
      <c r="DU101" s="19">
        <v>1</v>
      </c>
      <c r="DV101" s="19">
        <v>1</v>
      </c>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H101" s="3"/>
      <c r="FI101" s="3"/>
      <c r="FJ101" s="3"/>
      <c r="FK101" s="3"/>
      <c r="FL101" s="3"/>
      <c r="FM101" s="3"/>
      <c r="FN101" s="3"/>
      <c r="FO101" s="3"/>
      <c r="FP101" s="3"/>
      <c r="FQ101" s="3"/>
      <c r="FR101" s="3"/>
      <c r="FS101" s="3"/>
      <c r="FT101" s="3"/>
      <c r="FU101" s="3"/>
      <c r="FV101" s="3"/>
      <c r="FW101" s="3"/>
      <c r="FX101" s="3"/>
      <c r="FY101" s="3"/>
      <c r="FZ101" s="3"/>
      <c r="GA101" s="3"/>
      <c r="GB101" s="3"/>
      <c r="GC101" s="3"/>
      <c r="GD101" s="3"/>
    </row>
    <row r="102" spans="1:186" ht="20.100000000000001" customHeight="1" outlineLevel="1" x14ac:dyDescent="0.25">
      <c r="A102" s="15" t="s">
        <v>124</v>
      </c>
      <c r="B102" s="115"/>
      <c r="C102" s="19">
        <v>600</v>
      </c>
      <c r="D102" s="107"/>
      <c r="E102" s="15"/>
      <c r="F102" s="19"/>
      <c r="G102" s="19">
        <f>SUM(G98:G100)*$C$102</f>
        <v>7200</v>
      </c>
      <c r="H102" s="19">
        <f t="shared" ref="H102:BS102" si="219">SUM(H98:H100)*$C$102</f>
        <v>7200</v>
      </c>
      <c r="I102" s="19">
        <f t="shared" si="219"/>
        <v>7200</v>
      </c>
      <c r="J102" s="19">
        <f t="shared" si="219"/>
        <v>7200</v>
      </c>
      <c r="K102" s="19">
        <f t="shared" si="219"/>
        <v>7200</v>
      </c>
      <c r="L102" s="19">
        <f t="shared" si="219"/>
        <v>7200</v>
      </c>
      <c r="M102" s="19">
        <f t="shared" si="219"/>
        <v>7200</v>
      </c>
      <c r="N102" s="19">
        <f t="shared" si="219"/>
        <v>7200</v>
      </c>
      <c r="O102" s="19">
        <f t="shared" si="219"/>
        <v>7200</v>
      </c>
      <c r="P102" s="19">
        <f t="shared" si="219"/>
        <v>7200</v>
      </c>
      <c r="Q102" s="19">
        <f t="shared" si="219"/>
        <v>7200</v>
      </c>
      <c r="R102" s="19">
        <f t="shared" si="219"/>
        <v>7200</v>
      </c>
      <c r="S102" s="19">
        <f t="shared" si="219"/>
        <v>7200</v>
      </c>
      <c r="T102" s="19">
        <f t="shared" si="219"/>
        <v>7200</v>
      </c>
      <c r="U102" s="19">
        <f t="shared" si="219"/>
        <v>7200</v>
      </c>
      <c r="V102" s="19">
        <f t="shared" si="219"/>
        <v>7200</v>
      </c>
      <c r="W102" s="19">
        <f t="shared" si="219"/>
        <v>7200</v>
      </c>
      <c r="X102" s="19">
        <f t="shared" si="219"/>
        <v>7200</v>
      </c>
      <c r="Y102" s="19">
        <f t="shared" si="219"/>
        <v>7200</v>
      </c>
      <c r="Z102" s="19">
        <f t="shared" si="219"/>
        <v>7200</v>
      </c>
      <c r="AA102" s="19">
        <f t="shared" si="219"/>
        <v>7200</v>
      </c>
      <c r="AB102" s="19">
        <f t="shared" si="219"/>
        <v>7200</v>
      </c>
      <c r="AC102" s="19">
        <f t="shared" si="219"/>
        <v>7200</v>
      </c>
      <c r="AD102" s="19">
        <f t="shared" si="219"/>
        <v>7200</v>
      </c>
      <c r="AE102" s="19">
        <f t="shared" si="219"/>
        <v>7200</v>
      </c>
      <c r="AF102" s="19">
        <f t="shared" si="219"/>
        <v>7200</v>
      </c>
      <c r="AG102" s="19">
        <f t="shared" si="219"/>
        <v>7200</v>
      </c>
      <c r="AH102" s="19">
        <f t="shared" si="219"/>
        <v>7200</v>
      </c>
      <c r="AI102" s="19">
        <f t="shared" si="219"/>
        <v>7200</v>
      </c>
      <c r="AJ102" s="19">
        <f t="shared" si="219"/>
        <v>7200</v>
      </c>
      <c r="AK102" s="19">
        <f t="shared" si="219"/>
        <v>7200</v>
      </c>
      <c r="AL102" s="19">
        <f t="shared" si="219"/>
        <v>7200</v>
      </c>
      <c r="AM102" s="19">
        <f t="shared" si="219"/>
        <v>7200</v>
      </c>
      <c r="AN102" s="19">
        <f t="shared" si="219"/>
        <v>7200</v>
      </c>
      <c r="AO102" s="19">
        <f t="shared" si="219"/>
        <v>7200</v>
      </c>
      <c r="AP102" s="19">
        <f t="shared" si="219"/>
        <v>7200</v>
      </c>
      <c r="AQ102" s="19">
        <f t="shared" si="219"/>
        <v>7200</v>
      </c>
      <c r="AR102" s="19">
        <f t="shared" si="219"/>
        <v>7200</v>
      </c>
      <c r="AS102" s="19">
        <f t="shared" si="219"/>
        <v>7200</v>
      </c>
      <c r="AT102" s="19">
        <f t="shared" si="219"/>
        <v>7200</v>
      </c>
      <c r="AU102" s="19">
        <f t="shared" si="219"/>
        <v>7200</v>
      </c>
      <c r="AV102" s="19">
        <f t="shared" si="219"/>
        <v>7200</v>
      </c>
      <c r="AW102" s="19">
        <f t="shared" si="219"/>
        <v>7200</v>
      </c>
      <c r="AX102" s="19">
        <f t="shared" si="219"/>
        <v>7200</v>
      </c>
      <c r="AY102" s="19">
        <f t="shared" si="219"/>
        <v>7200</v>
      </c>
      <c r="AZ102" s="19">
        <f t="shared" si="219"/>
        <v>7200</v>
      </c>
      <c r="BA102" s="19">
        <f t="shared" si="219"/>
        <v>7200</v>
      </c>
      <c r="BB102" s="19">
        <f t="shared" si="219"/>
        <v>7200</v>
      </c>
      <c r="BC102" s="19">
        <f t="shared" si="219"/>
        <v>7200</v>
      </c>
      <c r="BD102" s="19">
        <f t="shared" si="219"/>
        <v>7200</v>
      </c>
      <c r="BE102" s="19">
        <f t="shared" si="219"/>
        <v>7200</v>
      </c>
      <c r="BF102" s="19">
        <f t="shared" si="219"/>
        <v>7200</v>
      </c>
      <c r="BG102" s="19">
        <f t="shared" si="219"/>
        <v>7200</v>
      </c>
      <c r="BH102" s="19">
        <f t="shared" si="219"/>
        <v>7200</v>
      </c>
      <c r="BI102" s="19">
        <f t="shared" si="219"/>
        <v>7200</v>
      </c>
      <c r="BJ102" s="19">
        <f t="shared" si="219"/>
        <v>7200</v>
      </c>
      <c r="BK102" s="19">
        <f t="shared" si="219"/>
        <v>7200</v>
      </c>
      <c r="BL102" s="19">
        <f t="shared" si="219"/>
        <v>7200</v>
      </c>
      <c r="BM102" s="19">
        <f t="shared" si="219"/>
        <v>7200</v>
      </c>
      <c r="BN102" s="19">
        <f t="shared" si="219"/>
        <v>7200</v>
      </c>
      <c r="BO102" s="19">
        <f t="shared" si="219"/>
        <v>7200</v>
      </c>
      <c r="BP102" s="19">
        <f t="shared" si="219"/>
        <v>7200</v>
      </c>
      <c r="BQ102" s="19">
        <f t="shared" si="219"/>
        <v>7200</v>
      </c>
      <c r="BR102" s="19">
        <f t="shared" si="219"/>
        <v>7200</v>
      </c>
      <c r="BS102" s="19">
        <f t="shared" si="219"/>
        <v>7200</v>
      </c>
      <c r="BT102" s="19">
        <f t="shared" ref="BT102:DV102" si="220">SUM(BT98:BT100)*$C$102</f>
        <v>7200</v>
      </c>
      <c r="BU102" s="19">
        <f t="shared" si="220"/>
        <v>7200</v>
      </c>
      <c r="BV102" s="19">
        <f t="shared" si="220"/>
        <v>7200</v>
      </c>
      <c r="BW102" s="19">
        <f t="shared" si="220"/>
        <v>7200</v>
      </c>
      <c r="BX102" s="19">
        <f t="shared" si="220"/>
        <v>7200</v>
      </c>
      <c r="BY102" s="19">
        <f t="shared" si="220"/>
        <v>7200</v>
      </c>
      <c r="BZ102" s="19">
        <f t="shared" si="220"/>
        <v>7200</v>
      </c>
      <c r="CA102" s="19">
        <f t="shared" si="220"/>
        <v>7200</v>
      </c>
      <c r="CB102" s="19">
        <f t="shared" si="220"/>
        <v>7200</v>
      </c>
      <c r="CC102" s="19">
        <f t="shared" si="220"/>
        <v>7200</v>
      </c>
      <c r="CD102" s="19">
        <f t="shared" si="220"/>
        <v>7200</v>
      </c>
      <c r="CE102" s="19">
        <f t="shared" si="220"/>
        <v>7200</v>
      </c>
      <c r="CF102" s="19">
        <f t="shared" si="220"/>
        <v>7200</v>
      </c>
      <c r="CG102" s="19">
        <f t="shared" si="220"/>
        <v>7200</v>
      </c>
      <c r="CH102" s="19">
        <f t="shared" si="220"/>
        <v>7200</v>
      </c>
      <c r="CI102" s="19">
        <f t="shared" si="220"/>
        <v>7200</v>
      </c>
      <c r="CJ102" s="19">
        <f t="shared" si="220"/>
        <v>7200</v>
      </c>
      <c r="CK102" s="19">
        <f t="shared" si="220"/>
        <v>7200</v>
      </c>
      <c r="CL102" s="19">
        <f t="shared" si="220"/>
        <v>7200</v>
      </c>
      <c r="CM102" s="19">
        <f t="shared" si="220"/>
        <v>7200</v>
      </c>
      <c r="CN102" s="19">
        <f t="shared" si="220"/>
        <v>7200</v>
      </c>
      <c r="CO102" s="19">
        <f t="shared" si="220"/>
        <v>7200</v>
      </c>
      <c r="CP102" s="19">
        <f t="shared" si="220"/>
        <v>7200</v>
      </c>
      <c r="CQ102" s="19">
        <f t="shared" si="220"/>
        <v>7200</v>
      </c>
      <c r="CR102" s="19">
        <f t="shared" si="220"/>
        <v>7200</v>
      </c>
      <c r="CS102" s="19">
        <f t="shared" si="220"/>
        <v>7200</v>
      </c>
      <c r="CT102" s="19">
        <f t="shared" si="220"/>
        <v>7200</v>
      </c>
      <c r="CU102" s="19">
        <f t="shared" si="220"/>
        <v>7200</v>
      </c>
      <c r="CV102" s="19">
        <f t="shared" si="220"/>
        <v>7200</v>
      </c>
      <c r="CW102" s="19">
        <f t="shared" si="220"/>
        <v>7200</v>
      </c>
      <c r="CX102" s="19">
        <f t="shared" si="220"/>
        <v>7200</v>
      </c>
      <c r="CY102" s="19">
        <f t="shared" si="220"/>
        <v>7200</v>
      </c>
      <c r="CZ102" s="19">
        <f t="shared" si="220"/>
        <v>7200</v>
      </c>
      <c r="DA102" s="19">
        <f t="shared" si="220"/>
        <v>7200</v>
      </c>
      <c r="DB102" s="19">
        <f t="shared" si="220"/>
        <v>7200</v>
      </c>
      <c r="DC102" s="19">
        <f t="shared" si="220"/>
        <v>7200</v>
      </c>
      <c r="DD102" s="19">
        <f t="shared" si="220"/>
        <v>7200</v>
      </c>
      <c r="DE102" s="19">
        <f t="shared" si="220"/>
        <v>7200</v>
      </c>
      <c r="DF102" s="19">
        <f t="shared" si="220"/>
        <v>7200</v>
      </c>
      <c r="DG102" s="19">
        <f t="shared" si="220"/>
        <v>7200</v>
      </c>
      <c r="DH102" s="19">
        <f t="shared" si="220"/>
        <v>7200</v>
      </c>
      <c r="DI102" s="19">
        <f t="shared" si="220"/>
        <v>7200</v>
      </c>
      <c r="DJ102" s="19">
        <f t="shared" si="220"/>
        <v>7200</v>
      </c>
      <c r="DK102" s="19">
        <f t="shared" si="220"/>
        <v>7200</v>
      </c>
      <c r="DL102" s="19">
        <f t="shared" si="220"/>
        <v>7200</v>
      </c>
      <c r="DM102" s="19">
        <f t="shared" si="220"/>
        <v>7200</v>
      </c>
      <c r="DN102" s="19">
        <f t="shared" si="220"/>
        <v>7200</v>
      </c>
      <c r="DO102" s="19">
        <f t="shared" si="220"/>
        <v>7200</v>
      </c>
      <c r="DP102" s="19">
        <f t="shared" si="220"/>
        <v>7200</v>
      </c>
      <c r="DQ102" s="19">
        <f t="shared" si="220"/>
        <v>7200</v>
      </c>
      <c r="DR102" s="19">
        <f t="shared" si="220"/>
        <v>7200</v>
      </c>
      <c r="DS102" s="19">
        <f t="shared" si="220"/>
        <v>7200</v>
      </c>
      <c r="DT102" s="19">
        <f t="shared" si="220"/>
        <v>7200</v>
      </c>
      <c r="DU102" s="19">
        <f t="shared" si="220"/>
        <v>7200</v>
      </c>
      <c r="DV102" s="19">
        <f t="shared" si="220"/>
        <v>7200</v>
      </c>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H102" s="3"/>
      <c r="FI102" s="3"/>
      <c r="FJ102" s="3"/>
      <c r="FK102" s="3"/>
      <c r="FL102" s="3"/>
      <c r="FM102" s="3"/>
      <c r="FN102" s="3"/>
      <c r="FO102" s="3"/>
      <c r="FP102" s="3"/>
      <c r="FQ102" s="3"/>
      <c r="FR102" s="3"/>
      <c r="FS102" s="3"/>
      <c r="FT102" s="3"/>
      <c r="FU102" s="3"/>
      <c r="FV102" s="3"/>
      <c r="FW102" s="3"/>
      <c r="FX102" s="3"/>
      <c r="FY102" s="3"/>
      <c r="FZ102" s="3"/>
      <c r="GA102" s="3"/>
      <c r="GB102" s="3"/>
      <c r="GC102" s="3"/>
      <c r="GD102" s="3"/>
    </row>
    <row r="103" spans="1:186" ht="20.100000000000001" customHeight="1" outlineLevel="1" x14ac:dyDescent="0.25">
      <c r="A103" s="15" t="s">
        <v>123</v>
      </c>
      <c r="B103" s="115"/>
      <c r="C103" s="19">
        <v>800</v>
      </c>
      <c r="D103" s="107"/>
      <c r="E103" s="15"/>
      <c r="F103" s="19"/>
      <c r="G103" s="19">
        <f>$C$103*G101</f>
        <v>800</v>
      </c>
      <c r="H103" s="19">
        <f t="shared" ref="H103:BS103" si="221">$C$103*H101</f>
        <v>800</v>
      </c>
      <c r="I103" s="19">
        <f t="shared" si="221"/>
        <v>800</v>
      </c>
      <c r="J103" s="19">
        <f t="shared" si="221"/>
        <v>800</v>
      </c>
      <c r="K103" s="19">
        <f t="shared" si="221"/>
        <v>800</v>
      </c>
      <c r="L103" s="19">
        <f t="shared" si="221"/>
        <v>800</v>
      </c>
      <c r="M103" s="19">
        <f t="shared" si="221"/>
        <v>800</v>
      </c>
      <c r="N103" s="19">
        <f t="shared" si="221"/>
        <v>800</v>
      </c>
      <c r="O103" s="19">
        <f t="shared" si="221"/>
        <v>800</v>
      </c>
      <c r="P103" s="19">
        <f t="shared" si="221"/>
        <v>800</v>
      </c>
      <c r="Q103" s="19">
        <f t="shared" si="221"/>
        <v>800</v>
      </c>
      <c r="R103" s="19">
        <f t="shared" si="221"/>
        <v>800</v>
      </c>
      <c r="S103" s="19">
        <f t="shared" si="221"/>
        <v>800</v>
      </c>
      <c r="T103" s="19">
        <f t="shared" si="221"/>
        <v>800</v>
      </c>
      <c r="U103" s="19">
        <f t="shared" si="221"/>
        <v>800</v>
      </c>
      <c r="V103" s="19">
        <f t="shared" si="221"/>
        <v>800</v>
      </c>
      <c r="W103" s="19">
        <f t="shared" si="221"/>
        <v>800</v>
      </c>
      <c r="X103" s="19">
        <f t="shared" si="221"/>
        <v>800</v>
      </c>
      <c r="Y103" s="19">
        <f t="shared" si="221"/>
        <v>800</v>
      </c>
      <c r="Z103" s="19">
        <f t="shared" si="221"/>
        <v>800</v>
      </c>
      <c r="AA103" s="19">
        <f t="shared" si="221"/>
        <v>800</v>
      </c>
      <c r="AB103" s="19">
        <f t="shared" si="221"/>
        <v>800</v>
      </c>
      <c r="AC103" s="19">
        <f t="shared" si="221"/>
        <v>800</v>
      </c>
      <c r="AD103" s="19">
        <f t="shared" si="221"/>
        <v>800</v>
      </c>
      <c r="AE103" s="19">
        <f t="shared" si="221"/>
        <v>800</v>
      </c>
      <c r="AF103" s="19">
        <f t="shared" si="221"/>
        <v>800</v>
      </c>
      <c r="AG103" s="19">
        <f t="shared" si="221"/>
        <v>800</v>
      </c>
      <c r="AH103" s="19">
        <f t="shared" si="221"/>
        <v>800</v>
      </c>
      <c r="AI103" s="19">
        <f t="shared" si="221"/>
        <v>800</v>
      </c>
      <c r="AJ103" s="19">
        <f t="shared" si="221"/>
        <v>800</v>
      </c>
      <c r="AK103" s="19">
        <f t="shared" si="221"/>
        <v>800</v>
      </c>
      <c r="AL103" s="19">
        <f t="shared" si="221"/>
        <v>800</v>
      </c>
      <c r="AM103" s="19">
        <f t="shared" si="221"/>
        <v>800</v>
      </c>
      <c r="AN103" s="19">
        <f t="shared" si="221"/>
        <v>800</v>
      </c>
      <c r="AO103" s="19">
        <f t="shared" si="221"/>
        <v>800</v>
      </c>
      <c r="AP103" s="19">
        <f t="shared" si="221"/>
        <v>800</v>
      </c>
      <c r="AQ103" s="19">
        <f t="shared" si="221"/>
        <v>800</v>
      </c>
      <c r="AR103" s="19">
        <f t="shared" si="221"/>
        <v>800</v>
      </c>
      <c r="AS103" s="19">
        <f t="shared" si="221"/>
        <v>800</v>
      </c>
      <c r="AT103" s="19">
        <f t="shared" si="221"/>
        <v>800</v>
      </c>
      <c r="AU103" s="19">
        <f t="shared" si="221"/>
        <v>800</v>
      </c>
      <c r="AV103" s="19">
        <f t="shared" si="221"/>
        <v>800</v>
      </c>
      <c r="AW103" s="19">
        <f t="shared" si="221"/>
        <v>800</v>
      </c>
      <c r="AX103" s="19">
        <f t="shared" si="221"/>
        <v>800</v>
      </c>
      <c r="AY103" s="19">
        <f t="shared" si="221"/>
        <v>800</v>
      </c>
      <c r="AZ103" s="19">
        <f t="shared" si="221"/>
        <v>800</v>
      </c>
      <c r="BA103" s="19">
        <f t="shared" si="221"/>
        <v>800</v>
      </c>
      <c r="BB103" s="19">
        <f t="shared" si="221"/>
        <v>800</v>
      </c>
      <c r="BC103" s="19">
        <f t="shared" si="221"/>
        <v>800</v>
      </c>
      <c r="BD103" s="19">
        <f t="shared" si="221"/>
        <v>800</v>
      </c>
      <c r="BE103" s="19">
        <f t="shared" si="221"/>
        <v>800</v>
      </c>
      <c r="BF103" s="19">
        <f t="shared" si="221"/>
        <v>800</v>
      </c>
      <c r="BG103" s="19">
        <f t="shared" si="221"/>
        <v>800</v>
      </c>
      <c r="BH103" s="19">
        <f t="shared" si="221"/>
        <v>800</v>
      </c>
      <c r="BI103" s="19">
        <f t="shared" si="221"/>
        <v>800</v>
      </c>
      <c r="BJ103" s="19">
        <f t="shared" si="221"/>
        <v>800</v>
      </c>
      <c r="BK103" s="19">
        <f t="shared" si="221"/>
        <v>800</v>
      </c>
      <c r="BL103" s="19">
        <f t="shared" si="221"/>
        <v>800</v>
      </c>
      <c r="BM103" s="19">
        <f t="shared" si="221"/>
        <v>800</v>
      </c>
      <c r="BN103" s="19">
        <f t="shared" si="221"/>
        <v>800</v>
      </c>
      <c r="BO103" s="19">
        <f t="shared" si="221"/>
        <v>800</v>
      </c>
      <c r="BP103" s="19">
        <f t="shared" si="221"/>
        <v>800</v>
      </c>
      <c r="BQ103" s="19">
        <f t="shared" si="221"/>
        <v>800</v>
      </c>
      <c r="BR103" s="19">
        <f t="shared" si="221"/>
        <v>800</v>
      </c>
      <c r="BS103" s="19">
        <f t="shared" si="221"/>
        <v>800</v>
      </c>
      <c r="BT103" s="19">
        <f t="shared" ref="BT103:DV103" si="222">$C$103*BT101</f>
        <v>800</v>
      </c>
      <c r="BU103" s="19">
        <f t="shared" si="222"/>
        <v>800</v>
      </c>
      <c r="BV103" s="19">
        <f t="shared" si="222"/>
        <v>800</v>
      </c>
      <c r="BW103" s="19">
        <f t="shared" si="222"/>
        <v>800</v>
      </c>
      <c r="BX103" s="19">
        <f t="shared" si="222"/>
        <v>800</v>
      </c>
      <c r="BY103" s="19">
        <f t="shared" si="222"/>
        <v>800</v>
      </c>
      <c r="BZ103" s="19">
        <f t="shared" si="222"/>
        <v>800</v>
      </c>
      <c r="CA103" s="19">
        <f t="shared" si="222"/>
        <v>800</v>
      </c>
      <c r="CB103" s="19">
        <f t="shared" si="222"/>
        <v>800</v>
      </c>
      <c r="CC103" s="19">
        <f t="shared" si="222"/>
        <v>800</v>
      </c>
      <c r="CD103" s="19">
        <f t="shared" si="222"/>
        <v>800</v>
      </c>
      <c r="CE103" s="19">
        <f t="shared" si="222"/>
        <v>800</v>
      </c>
      <c r="CF103" s="19">
        <f t="shared" si="222"/>
        <v>800</v>
      </c>
      <c r="CG103" s="19">
        <f t="shared" si="222"/>
        <v>800</v>
      </c>
      <c r="CH103" s="19">
        <f t="shared" si="222"/>
        <v>800</v>
      </c>
      <c r="CI103" s="19">
        <f t="shared" si="222"/>
        <v>800</v>
      </c>
      <c r="CJ103" s="19">
        <f t="shared" si="222"/>
        <v>800</v>
      </c>
      <c r="CK103" s="19">
        <f t="shared" si="222"/>
        <v>800</v>
      </c>
      <c r="CL103" s="19">
        <f t="shared" si="222"/>
        <v>800</v>
      </c>
      <c r="CM103" s="19">
        <f t="shared" si="222"/>
        <v>800</v>
      </c>
      <c r="CN103" s="19">
        <f t="shared" si="222"/>
        <v>800</v>
      </c>
      <c r="CO103" s="19">
        <f t="shared" si="222"/>
        <v>800</v>
      </c>
      <c r="CP103" s="19">
        <f t="shared" si="222"/>
        <v>800</v>
      </c>
      <c r="CQ103" s="19">
        <f t="shared" si="222"/>
        <v>800</v>
      </c>
      <c r="CR103" s="19">
        <f t="shared" si="222"/>
        <v>800</v>
      </c>
      <c r="CS103" s="19">
        <f t="shared" si="222"/>
        <v>800</v>
      </c>
      <c r="CT103" s="19">
        <f t="shared" si="222"/>
        <v>800</v>
      </c>
      <c r="CU103" s="19">
        <f t="shared" si="222"/>
        <v>800</v>
      </c>
      <c r="CV103" s="19">
        <f t="shared" si="222"/>
        <v>800</v>
      </c>
      <c r="CW103" s="19">
        <f t="shared" si="222"/>
        <v>800</v>
      </c>
      <c r="CX103" s="19">
        <f t="shared" si="222"/>
        <v>800</v>
      </c>
      <c r="CY103" s="19">
        <f t="shared" si="222"/>
        <v>800</v>
      </c>
      <c r="CZ103" s="19">
        <f t="shared" si="222"/>
        <v>800</v>
      </c>
      <c r="DA103" s="19">
        <f t="shared" si="222"/>
        <v>800</v>
      </c>
      <c r="DB103" s="19">
        <f t="shared" si="222"/>
        <v>800</v>
      </c>
      <c r="DC103" s="19">
        <f t="shared" si="222"/>
        <v>800</v>
      </c>
      <c r="DD103" s="19">
        <f t="shared" si="222"/>
        <v>800</v>
      </c>
      <c r="DE103" s="19">
        <f t="shared" si="222"/>
        <v>800</v>
      </c>
      <c r="DF103" s="19">
        <f t="shared" si="222"/>
        <v>800</v>
      </c>
      <c r="DG103" s="19">
        <f t="shared" si="222"/>
        <v>800</v>
      </c>
      <c r="DH103" s="19">
        <f t="shared" si="222"/>
        <v>800</v>
      </c>
      <c r="DI103" s="19">
        <f t="shared" si="222"/>
        <v>800</v>
      </c>
      <c r="DJ103" s="19">
        <f t="shared" si="222"/>
        <v>800</v>
      </c>
      <c r="DK103" s="19">
        <f t="shared" si="222"/>
        <v>800</v>
      </c>
      <c r="DL103" s="19">
        <f t="shared" si="222"/>
        <v>800</v>
      </c>
      <c r="DM103" s="19">
        <f t="shared" si="222"/>
        <v>800</v>
      </c>
      <c r="DN103" s="19">
        <f t="shared" si="222"/>
        <v>800</v>
      </c>
      <c r="DO103" s="19">
        <f t="shared" si="222"/>
        <v>800</v>
      </c>
      <c r="DP103" s="19">
        <f t="shared" si="222"/>
        <v>800</v>
      </c>
      <c r="DQ103" s="19">
        <f t="shared" si="222"/>
        <v>800</v>
      </c>
      <c r="DR103" s="19">
        <f t="shared" si="222"/>
        <v>800</v>
      </c>
      <c r="DS103" s="19">
        <f t="shared" si="222"/>
        <v>800</v>
      </c>
      <c r="DT103" s="19">
        <f t="shared" si="222"/>
        <v>800</v>
      </c>
      <c r="DU103" s="19">
        <f t="shared" si="222"/>
        <v>800</v>
      </c>
      <c r="DV103" s="19">
        <f t="shared" si="222"/>
        <v>800</v>
      </c>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H103" s="3"/>
      <c r="FI103" s="3"/>
      <c r="FJ103" s="3"/>
      <c r="FK103" s="3"/>
      <c r="FL103" s="3"/>
      <c r="FM103" s="3"/>
      <c r="FN103" s="3"/>
      <c r="FO103" s="3"/>
      <c r="FP103" s="3"/>
      <c r="FQ103" s="3"/>
      <c r="FR103" s="3"/>
      <c r="FS103" s="3"/>
      <c r="FT103" s="3"/>
      <c r="FU103" s="3"/>
      <c r="FV103" s="3"/>
      <c r="FW103" s="3"/>
      <c r="FX103" s="3"/>
      <c r="FY103" s="3"/>
      <c r="FZ103" s="3"/>
      <c r="GA103" s="3"/>
      <c r="GB103" s="3"/>
      <c r="GC103" s="3"/>
      <c r="GD103" s="3"/>
    </row>
    <row r="104" spans="1:186" ht="20.100000000000001" customHeight="1" outlineLevel="1" x14ac:dyDescent="0.25">
      <c r="A104" s="15" t="s">
        <v>122</v>
      </c>
      <c r="B104" s="115"/>
      <c r="C104" s="19">
        <v>1500</v>
      </c>
      <c r="D104" s="107"/>
      <c r="E104" s="15"/>
      <c r="F104" s="19"/>
      <c r="G104" s="19">
        <f>G98*$C$104</f>
        <v>15000</v>
      </c>
      <c r="H104" s="19">
        <f t="shared" ref="H104:BS104" si="223">H98*$C$104</f>
        <v>15000</v>
      </c>
      <c r="I104" s="19">
        <f t="shared" si="223"/>
        <v>15000</v>
      </c>
      <c r="J104" s="19">
        <f t="shared" si="223"/>
        <v>15000</v>
      </c>
      <c r="K104" s="19">
        <f t="shared" si="223"/>
        <v>15000</v>
      </c>
      <c r="L104" s="19">
        <f t="shared" si="223"/>
        <v>15000</v>
      </c>
      <c r="M104" s="19">
        <f t="shared" si="223"/>
        <v>15000</v>
      </c>
      <c r="N104" s="19">
        <f t="shared" si="223"/>
        <v>15000</v>
      </c>
      <c r="O104" s="19">
        <f t="shared" si="223"/>
        <v>15000</v>
      </c>
      <c r="P104" s="19">
        <f t="shared" si="223"/>
        <v>15000</v>
      </c>
      <c r="Q104" s="19">
        <f t="shared" si="223"/>
        <v>15000</v>
      </c>
      <c r="R104" s="19">
        <f t="shared" si="223"/>
        <v>15000</v>
      </c>
      <c r="S104" s="19">
        <f t="shared" si="223"/>
        <v>15000</v>
      </c>
      <c r="T104" s="19">
        <f t="shared" si="223"/>
        <v>15000</v>
      </c>
      <c r="U104" s="19">
        <f t="shared" si="223"/>
        <v>15000</v>
      </c>
      <c r="V104" s="19">
        <f t="shared" si="223"/>
        <v>15000</v>
      </c>
      <c r="W104" s="19">
        <f t="shared" si="223"/>
        <v>15000</v>
      </c>
      <c r="X104" s="19">
        <f t="shared" si="223"/>
        <v>15000</v>
      </c>
      <c r="Y104" s="19">
        <f t="shared" si="223"/>
        <v>15000</v>
      </c>
      <c r="Z104" s="19">
        <f t="shared" si="223"/>
        <v>15000</v>
      </c>
      <c r="AA104" s="19">
        <f t="shared" si="223"/>
        <v>15000</v>
      </c>
      <c r="AB104" s="19">
        <f t="shared" si="223"/>
        <v>15000</v>
      </c>
      <c r="AC104" s="19">
        <f t="shared" si="223"/>
        <v>15000</v>
      </c>
      <c r="AD104" s="19">
        <f t="shared" si="223"/>
        <v>15000</v>
      </c>
      <c r="AE104" s="19">
        <f t="shared" si="223"/>
        <v>15000</v>
      </c>
      <c r="AF104" s="19">
        <f t="shared" si="223"/>
        <v>15000</v>
      </c>
      <c r="AG104" s="19">
        <f t="shared" si="223"/>
        <v>15000</v>
      </c>
      <c r="AH104" s="19">
        <f t="shared" si="223"/>
        <v>15000</v>
      </c>
      <c r="AI104" s="19">
        <f t="shared" si="223"/>
        <v>15000</v>
      </c>
      <c r="AJ104" s="19">
        <f t="shared" si="223"/>
        <v>15000</v>
      </c>
      <c r="AK104" s="19">
        <f t="shared" si="223"/>
        <v>15000</v>
      </c>
      <c r="AL104" s="19">
        <f t="shared" si="223"/>
        <v>15000</v>
      </c>
      <c r="AM104" s="19">
        <f t="shared" si="223"/>
        <v>15000</v>
      </c>
      <c r="AN104" s="19">
        <f t="shared" si="223"/>
        <v>15000</v>
      </c>
      <c r="AO104" s="19">
        <f t="shared" si="223"/>
        <v>15000</v>
      </c>
      <c r="AP104" s="19">
        <f t="shared" si="223"/>
        <v>15000</v>
      </c>
      <c r="AQ104" s="19">
        <f t="shared" si="223"/>
        <v>15000</v>
      </c>
      <c r="AR104" s="19">
        <f t="shared" si="223"/>
        <v>15000</v>
      </c>
      <c r="AS104" s="19">
        <f t="shared" si="223"/>
        <v>15000</v>
      </c>
      <c r="AT104" s="19">
        <f t="shared" si="223"/>
        <v>15000</v>
      </c>
      <c r="AU104" s="19">
        <f t="shared" si="223"/>
        <v>15000</v>
      </c>
      <c r="AV104" s="19">
        <f t="shared" si="223"/>
        <v>15000</v>
      </c>
      <c r="AW104" s="19">
        <f t="shared" si="223"/>
        <v>15000</v>
      </c>
      <c r="AX104" s="19">
        <f t="shared" si="223"/>
        <v>15000</v>
      </c>
      <c r="AY104" s="19">
        <f t="shared" si="223"/>
        <v>15000</v>
      </c>
      <c r="AZ104" s="19">
        <f t="shared" si="223"/>
        <v>15000</v>
      </c>
      <c r="BA104" s="19">
        <f t="shared" si="223"/>
        <v>15000</v>
      </c>
      <c r="BB104" s="19">
        <f t="shared" si="223"/>
        <v>15000</v>
      </c>
      <c r="BC104" s="19">
        <f t="shared" si="223"/>
        <v>15000</v>
      </c>
      <c r="BD104" s="19">
        <f t="shared" si="223"/>
        <v>15000</v>
      </c>
      <c r="BE104" s="19">
        <f t="shared" si="223"/>
        <v>15000</v>
      </c>
      <c r="BF104" s="19">
        <f t="shared" si="223"/>
        <v>15000</v>
      </c>
      <c r="BG104" s="19">
        <f t="shared" si="223"/>
        <v>15000</v>
      </c>
      <c r="BH104" s="19">
        <f t="shared" si="223"/>
        <v>15000</v>
      </c>
      <c r="BI104" s="19">
        <f t="shared" si="223"/>
        <v>15000</v>
      </c>
      <c r="BJ104" s="19">
        <f t="shared" si="223"/>
        <v>15000</v>
      </c>
      <c r="BK104" s="19">
        <f t="shared" si="223"/>
        <v>15000</v>
      </c>
      <c r="BL104" s="19">
        <f t="shared" si="223"/>
        <v>15000</v>
      </c>
      <c r="BM104" s="19">
        <f t="shared" si="223"/>
        <v>15000</v>
      </c>
      <c r="BN104" s="19">
        <f t="shared" si="223"/>
        <v>15000</v>
      </c>
      <c r="BO104" s="19">
        <f t="shared" si="223"/>
        <v>15000</v>
      </c>
      <c r="BP104" s="19">
        <f t="shared" si="223"/>
        <v>15000</v>
      </c>
      <c r="BQ104" s="19">
        <f t="shared" si="223"/>
        <v>15000</v>
      </c>
      <c r="BR104" s="19">
        <f t="shared" si="223"/>
        <v>15000</v>
      </c>
      <c r="BS104" s="19">
        <f t="shared" si="223"/>
        <v>15000</v>
      </c>
      <c r="BT104" s="19">
        <f t="shared" ref="BT104:DV104" si="224">BT98*$C$104</f>
        <v>15000</v>
      </c>
      <c r="BU104" s="19">
        <f t="shared" si="224"/>
        <v>15000</v>
      </c>
      <c r="BV104" s="19">
        <f t="shared" si="224"/>
        <v>15000</v>
      </c>
      <c r="BW104" s="19">
        <f t="shared" si="224"/>
        <v>15000</v>
      </c>
      <c r="BX104" s="19">
        <f t="shared" si="224"/>
        <v>15000</v>
      </c>
      <c r="BY104" s="19">
        <f t="shared" si="224"/>
        <v>15000</v>
      </c>
      <c r="BZ104" s="19">
        <f t="shared" si="224"/>
        <v>15000</v>
      </c>
      <c r="CA104" s="19">
        <f t="shared" si="224"/>
        <v>15000</v>
      </c>
      <c r="CB104" s="19">
        <f t="shared" si="224"/>
        <v>15000</v>
      </c>
      <c r="CC104" s="19">
        <f t="shared" si="224"/>
        <v>15000</v>
      </c>
      <c r="CD104" s="19">
        <f t="shared" si="224"/>
        <v>15000</v>
      </c>
      <c r="CE104" s="19">
        <f t="shared" si="224"/>
        <v>15000</v>
      </c>
      <c r="CF104" s="19">
        <f t="shared" si="224"/>
        <v>15000</v>
      </c>
      <c r="CG104" s="19">
        <f t="shared" si="224"/>
        <v>15000</v>
      </c>
      <c r="CH104" s="19">
        <f t="shared" si="224"/>
        <v>15000</v>
      </c>
      <c r="CI104" s="19">
        <f t="shared" si="224"/>
        <v>15000</v>
      </c>
      <c r="CJ104" s="19">
        <f t="shared" si="224"/>
        <v>15000</v>
      </c>
      <c r="CK104" s="19">
        <f t="shared" si="224"/>
        <v>15000</v>
      </c>
      <c r="CL104" s="19">
        <f t="shared" si="224"/>
        <v>15000</v>
      </c>
      <c r="CM104" s="19">
        <f t="shared" si="224"/>
        <v>15000</v>
      </c>
      <c r="CN104" s="19">
        <f t="shared" si="224"/>
        <v>15000</v>
      </c>
      <c r="CO104" s="19">
        <f t="shared" si="224"/>
        <v>15000</v>
      </c>
      <c r="CP104" s="19">
        <f t="shared" si="224"/>
        <v>15000</v>
      </c>
      <c r="CQ104" s="19">
        <f t="shared" si="224"/>
        <v>15000</v>
      </c>
      <c r="CR104" s="19">
        <f t="shared" si="224"/>
        <v>15000</v>
      </c>
      <c r="CS104" s="19">
        <f t="shared" si="224"/>
        <v>15000</v>
      </c>
      <c r="CT104" s="19">
        <f t="shared" si="224"/>
        <v>15000</v>
      </c>
      <c r="CU104" s="19">
        <f t="shared" si="224"/>
        <v>15000</v>
      </c>
      <c r="CV104" s="19">
        <f t="shared" si="224"/>
        <v>15000</v>
      </c>
      <c r="CW104" s="19">
        <f t="shared" si="224"/>
        <v>15000</v>
      </c>
      <c r="CX104" s="19">
        <f t="shared" si="224"/>
        <v>15000</v>
      </c>
      <c r="CY104" s="19">
        <f t="shared" si="224"/>
        <v>15000</v>
      </c>
      <c r="CZ104" s="19">
        <f t="shared" si="224"/>
        <v>15000</v>
      </c>
      <c r="DA104" s="19">
        <f t="shared" si="224"/>
        <v>15000</v>
      </c>
      <c r="DB104" s="19">
        <f t="shared" si="224"/>
        <v>15000</v>
      </c>
      <c r="DC104" s="19">
        <f t="shared" si="224"/>
        <v>15000</v>
      </c>
      <c r="DD104" s="19">
        <f t="shared" si="224"/>
        <v>15000</v>
      </c>
      <c r="DE104" s="19">
        <f t="shared" si="224"/>
        <v>15000</v>
      </c>
      <c r="DF104" s="19">
        <f t="shared" si="224"/>
        <v>15000</v>
      </c>
      <c r="DG104" s="19">
        <f t="shared" si="224"/>
        <v>15000</v>
      </c>
      <c r="DH104" s="19">
        <f t="shared" si="224"/>
        <v>15000</v>
      </c>
      <c r="DI104" s="19">
        <f t="shared" si="224"/>
        <v>15000</v>
      </c>
      <c r="DJ104" s="19">
        <f t="shared" si="224"/>
        <v>15000</v>
      </c>
      <c r="DK104" s="19">
        <f t="shared" si="224"/>
        <v>15000</v>
      </c>
      <c r="DL104" s="19">
        <f t="shared" si="224"/>
        <v>15000</v>
      </c>
      <c r="DM104" s="19">
        <f t="shared" si="224"/>
        <v>15000</v>
      </c>
      <c r="DN104" s="19">
        <f t="shared" si="224"/>
        <v>15000</v>
      </c>
      <c r="DO104" s="19">
        <f t="shared" si="224"/>
        <v>15000</v>
      </c>
      <c r="DP104" s="19">
        <f t="shared" si="224"/>
        <v>15000</v>
      </c>
      <c r="DQ104" s="19">
        <f t="shared" si="224"/>
        <v>15000</v>
      </c>
      <c r="DR104" s="19">
        <f t="shared" si="224"/>
        <v>15000</v>
      </c>
      <c r="DS104" s="19">
        <f t="shared" si="224"/>
        <v>15000</v>
      </c>
      <c r="DT104" s="19">
        <f t="shared" si="224"/>
        <v>15000</v>
      </c>
      <c r="DU104" s="19">
        <f t="shared" si="224"/>
        <v>15000</v>
      </c>
      <c r="DV104" s="19">
        <f t="shared" si="224"/>
        <v>15000</v>
      </c>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H104" s="3"/>
      <c r="FI104" s="3"/>
      <c r="FJ104" s="3"/>
      <c r="FK104" s="3"/>
      <c r="FL104" s="3"/>
      <c r="FM104" s="3"/>
      <c r="FN104" s="3"/>
      <c r="FO104" s="3"/>
      <c r="FP104" s="3"/>
      <c r="FQ104" s="3"/>
      <c r="FR104" s="3"/>
      <c r="FS104" s="3"/>
      <c r="FT104" s="3"/>
      <c r="FU104" s="3"/>
      <c r="FV104" s="3"/>
      <c r="FW104" s="3"/>
      <c r="FX104" s="3"/>
      <c r="FY104" s="3"/>
      <c r="FZ104" s="3"/>
      <c r="GA104" s="3"/>
      <c r="GB104" s="3"/>
      <c r="GC104" s="3"/>
      <c r="GD104" s="3"/>
    </row>
    <row r="105" spans="1:186" ht="20.100000000000001" customHeight="1" outlineLevel="1" x14ac:dyDescent="0.25">
      <c r="A105" s="15"/>
      <c r="C105" s="107"/>
      <c r="D105" s="107"/>
      <c r="E105" s="15"/>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H105" s="3"/>
      <c r="FI105" s="3"/>
      <c r="FJ105" s="3"/>
      <c r="FK105" s="3"/>
      <c r="FL105" s="3"/>
      <c r="FM105" s="3"/>
      <c r="FN105" s="3"/>
      <c r="FO105" s="3"/>
      <c r="FP105" s="3"/>
      <c r="FQ105" s="3"/>
      <c r="FR105" s="3"/>
      <c r="FS105" s="3"/>
      <c r="FT105" s="3"/>
      <c r="FU105" s="3"/>
      <c r="FV105" s="3"/>
      <c r="FW105" s="3"/>
      <c r="FX105" s="3"/>
      <c r="FY105" s="3"/>
      <c r="FZ105" s="3"/>
      <c r="GA105" s="3"/>
      <c r="GB105" s="3"/>
      <c r="GC105" s="3"/>
      <c r="GD105" s="3"/>
    </row>
    <row r="106" spans="1:186" ht="20.100000000000001" customHeight="1" x14ac:dyDescent="0.25">
      <c r="A106" s="13" t="s">
        <v>14</v>
      </c>
      <c r="B106" s="105"/>
      <c r="C106" s="106"/>
      <c r="D106" s="106"/>
      <c r="E106" s="13"/>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H106" s="3"/>
      <c r="FI106" s="3"/>
      <c r="FJ106" s="3"/>
      <c r="FK106" s="3"/>
      <c r="FL106" s="3"/>
      <c r="FM106" s="3"/>
      <c r="FN106" s="3"/>
      <c r="FO106" s="3"/>
      <c r="FP106" s="3"/>
      <c r="FQ106" s="3"/>
      <c r="FR106" s="3"/>
      <c r="FS106" s="3"/>
      <c r="FT106" s="3"/>
      <c r="FU106" s="3"/>
      <c r="FV106" s="3"/>
      <c r="FW106" s="3"/>
      <c r="FX106" s="3"/>
      <c r="FY106" s="3"/>
      <c r="FZ106" s="3"/>
      <c r="GA106" s="3"/>
      <c r="GB106" s="3"/>
      <c r="GC106" s="3"/>
      <c r="GD106" s="3"/>
    </row>
    <row r="107" spans="1:186" ht="20.100000000000001" customHeight="1" outlineLevel="1" x14ac:dyDescent="0.25">
      <c r="A107" s="15" t="s">
        <v>15</v>
      </c>
      <c r="C107" s="107"/>
      <c r="D107" s="107"/>
      <c r="E107" s="15"/>
      <c r="F107" s="19"/>
      <c r="G107" s="19">
        <v>1</v>
      </c>
      <c r="H107" s="19">
        <v>1</v>
      </c>
      <c r="I107" s="19">
        <v>1</v>
      </c>
      <c r="J107" s="19">
        <v>1</v>
      </c>
      <c r="K107" s="19">
        <v>1</v>
      </c>
      <c r="L107" s="19">
        <v>1</v>
      </c>
      <c r="M107" s="19">
        <v>1</v>
      </c>
      <c r="N107" s="19">
        <v>1</v>
      </c>
      <c r="O107" s="19">
        <v>1</v>
      </c>
      <c r="P107" s="19">
        <v>1</v>
      </c>
      <c r="Q107" s="19">
        <v>1</v>
      </c>
      <c r="R107" s="19">
        <v>1</v>
      </c>
      <c r="S107" s="19">
        <v>1</v>
      </c>
      <c r="T107" s="19">
        <v>1</v>
      </c>
      <c r="U107" s="19">
        <v>1</v>
      </c>
      <c r="V107" s="19">
        <v>1</v>
      </c>
      <c r="W107" s="19">
        <v>1</v>
      </c>
      <c r="X107" s="19">
        <v>1</v>
      </c>
      <c r="Y107" s="19">
        <v>1</v>
      </c>
      <c r="Z107" s="19">
        <v>1</v>
      </c>
      <c r="AA107" s="19">
        <v>1</v>
      </c>
      <c r="AB107" s="19">
        <v>1</v>
      </c>
      <c r="AC107" s="19">
        <v>1</v>
      </c>
      <c r="AD107" s="19">
        <v>1</v>
      </c>
      <c r="AE107" s="19">
        <v>1</v>
      </c>
      <c r="AF107" s="19">
        <v>1</v>
      </c>
      <c r="AG107" s="19">
        <v>1</v>
      </c>
      <c r="AH107" s="19">
        <v>1</v>
      </c>
      <c r="AI107" s="19">
        <v>1</v>
      </c>
      <c r="AJ107" s="19">
        <v>1</v>
      </c>
      <c r="AK107" s="19">
        <v>1</v>
      </c>
      <c r="AL107" s="19">
        <v>1</v>
      </c>
      <c r="AM107" s="19">
        <v>1</v>
      </c>
      <c r="AN107" s="19">
        <v>1</v>
      </c>
      <c r="AO107" s="19">
        <v>1</v>
      </c>
      <c r="AP107" s="19">
        <v>1</v>
      </c>
      <c r="AQ107" s="19">
        <v>1</v>
      </c>
      <c r="AR107" s="19">
        <v>1</v>
      </c>
      <c r="AS107" s="19">
        <v>1</v>
      </c>
      <c r="AT107" s="19">
        <v>1</v>
      </c>
      <c r="AU107" s="19">
        <v>1</v>
      </c>
      <c r="AV107" s="19">
        <v>1</v>
      </c>
      <c r="AW107" s="19">
        <v>1</v>
      </c>
      <c r="AX107" s="19">
        <v>1</v>
      </c>
      <c r="AY107" s="19">
        <v>1</v>
      </c>
      <c r="AZ107" s="19">
        <v>1</v>
      </c>
      <c r="BA107" s="19">
        <v>1</v>
      </c>
      <c r="BB107" s="19">
        <v>1</v>
      </c>
      <c r="BC107" s="19">
        <v>1</v>
      </c>
      <c r="BD107" s="19">
        <v>1</v>
      </c>
      <c r="BE107" s="19">
        <v>1</v>
      </c>
      <c r="BF107" s="19">
        <v>1</v>
      </c>
      <c r="BG107" s="19">
        <v>1</v>
      </c>
      <c r="BH107" s="19">
        <v>1</v>
      </c>
      <c r="BI107" s="19">
        <v>1</v>
      </c>
      <c r="BJ107" s="19">
        <v>1</v>
      </c>
      <c r="BK107" s="19">
        <v>1</v>
      </c>
      <c r="BL107" s="19">
        <v>1</v>
      </c>
      <c r="BM107" s="19">
        <v>1</v>
      </c>
      <c r="BN107" s="19">
        <v>1</v>
      </c>
      <c r="BO107" s="19">
        <v>1</v>
      </c>
      <c r="BP107" s="19">
        <v>1</v>
      </c>
      <c r="BQ107" s="19">
        <v>1</v>
      </c>
      <c r="BR107" s="19">
        <v>1</v>
      </c>
      <c r="BS107" s="19">
        <v>1</v>
      </c>
      <c r="BT107" s="19">
        <v>1</v>
      </c>
      <c r="BU107" s="19">
        <v>1</v>
      </c>
      <c r="BV107" s="19">
        <v>1</v>
      </c>
      <c r="BW107" s="19">
        <v>1</v>
      </c>
      <c r="BX107" s="19">
        <v>1</v>
      </c>
      <c r="BY107" s="19">
        <v>1</v>
      </c>
      <c r="BZ107" s="19">
        <v>1</v>
      </c>
      <c r="CA107" s="19">
        <v>1</v>
      </c>
      <c r="CB107" s="19">
        <v>1</v>
      </c>
      <c r="CC107" s="19">
        <v>1</v>
      </c>
      <c r="CD107" s="19">
        <v>1</v>
      </c>
      <c r="CE107" s="19">
        <v>1</v>
      </c>
      <c r="CF107" s="19">
        <v>1</v>
      </c>
      <c r="CG107" s="19">
        <v>1</v>
      </c>
      <c r="CH107" s="19">
        <v>1</v>
      </c>
      <c r="CI107" s="19">
        <v>1</v>
      </c>
      <c r="CJ107" s="19">
        <v>1</v>
      </c>
      <c r="CK107" s="19">
        <v>1</v>
      </c>
      <c r="CL107" s="19">
        <v>1</v>
      </c>
      <c r="CM107" s="19">
        <v>1</v>
      </c>
      <c r="CN107" s="19">
        <v>1</v>
      </c>
      <c r="CO107" s="19">
        <v>1</v>
      </c>
      <c r="CP107" s="19">
        <v>1</v>
      </c>
      <c r="CQ107" s="19">
        <v>1</v>
      </c>
      <c r="CR107" s="19">
        <v>1</v>
      </c>
      <c r="CS107" s="19">
        <v>1</v>
      </c>
      <c r="CT107" s="19">
        <v>1</v>
      </c>
      <c r="CU107" s="19">
        <v>1</v>
      </c>
      <c r="CV107" s="19">
        <v>1</v>
      </c>
      <c r="CW107" s="19">
        <v>1</v>
      </c>
      <c r="CX107" s="19">
        <v>1</v>
      </c>
      <c r="CY107" s="19">
        <v>1</v>
      </c>
      <c r="CZ107" s="19">
        <v>1</v>
      </c>
      <c r="DA107" s="19">
        <v>1</v>
      </c>
      <c r="DB107" s="19">
        <v>1</v>
      </c>
      <c r="DC107" s="19">
        <v>1</v>
      </c>
      <c r="DD107" s="19">
        <v>1</v>
      </c>
      <c r="DE107" s="19">
        <v>1</v>
      </c>
      <c r="DF107" s="19">
        <v>1</v>
      </c>
      <c r="DG107" s="19">
        <v>1</v>
      </c>
      <c r="DH107" s="19">
        <v>1</v>
      </c>
      <c r="DI107" s="19">
        <v>1</v>
      </c>
      <c r="DJ107" s="19">
        <v>1</v>
      </c>
      <c r="DK107" s="19">
        <v>1</v>
      </c>
      <c r="DL107" s="19">
        <v>1</v>
      </c>
      <c r="DM107" s="19">
        <v>1</v>
      </c>
      <c r="DN107" s="19">
        <v>1</v>
      </c>
      <c r="DO107" s="19">
        <v>1</v>
      </c>
      <c r="DP107" s="19">
        <v>1</v>
      </c>
      <c r="DQ107" s="19">
        <v>1</v>
      </c>
      <c r="DR107" s="19">
        <v>1</v>
      </c>
      <c r="DS107" s="19">
        <v>1</v>
      </c>
      <c r="DT107" s="19">
        <v>1</v>
      </c>
      <c r="DU107" s="19">
        <v>1</v>
      </c>
      <c r="DV107" s="19">
        <v>1</v>
      </c>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H107" s="3"/>
      <c r="FI107" s="3"/>
      <c r="FJ107" s="3"/>
      <c r="FK107" s="3"/>
      <c r="FL107" s="3"/>
      <c r="FM107" s="3"/>
      <c r="FN107" s="3"/>
      <c r="FO107" s="3"/>
      <c r="FP107" s="3"/>
      <c r="FQ107" s="3"/>
      <c r="FR107" s="3"/>
      <c r="FS107" s="3"/>
      <c r="FT107" s="3"/>
      <c r="FU107" s="3"/>
      <c r="FV107" s="3"/>
      <c r="FW107" s="3"/>
      <c r="FX107" s="3"/>
      <c r="FY107" s="3"/>
      <c r="FZ107" s="3"/>
      <c r="GA107" s="3"/>
      <c r="GB107" s="3"/>
      <c r="GC107" s="3"/>
      <c r="GD107" s="3"/>
    </row>
    <row r="108" spans="1:186" ht="20.100000000000001" customHeight="1" outlineLevel="1" x14ac:dyDescent="0.25">
      <c r="A108" s="15" t="s">
        <v>125</v>
      </c>
      <c r="C108" s="107"/>
      <c r="D108" s="107"/>
      <c r="E108" s="15"/>
      <c r="F108" s="19"/>
      <c r="G108" s="19">
        <v>1</v>
      </c>
      <c r="H108" s="19">
        <v>1</v>
      </c>
      <c r="I108" s="19">
        <v>1</v>
      </c>
      <c r="J108" s="19">
        <v>1</v>
      </c>
      <c r="K108" s="19">
        <v>1</v>
      </c>
      <c r="L108" s="19">
        <v>1</v>
      </c>
      <c r="M108" s="19">
        <v>1</v>
      </c>
      <c r="N108" s="19">
        <v>1</v>
      </c>
      <c r="O108" s="19">
        <v>1</v>
      </c>
      <c r="P108" s="19">
        <v>1</v>
      </c>
      <c r="Q108" s="19">
        <v>1</v>
      </c>
      <c r="R108" s="19">
        <v>1</v>
      </c>
      <c r="S108" s="19">
        <v>1</v>
      </c>
      <c r="T108" s="19">
        <v>1</v>
      </c>
      <c r="U108" s="19">
        <v>1</v>
      </c>
      <c r="V108" s="19">
        <v>1</v>
      </c>
      <c r="W108" s="19">
        <v>1</v>
      </c>
      <c r="X108" s="19">
        <v>1</v>
      </c>
      <c r="Y108" s="19">
        <v>1</v>
      </c>
      <c r="Z108" s="19">
        <v>1</v>
      </c>
      <c r="AA108" s="19">
        <v>1</v>
      </c>
      <c r="AB108" s="19">
        <v>1</v>
      </c>
      <c r="AC108" s="19">
        <v>1</v>
      </c>
      <c r="AD108" s="19">
        <v>1</v>
      </c>
      <c r="AE108" s="19">
        <v>1</v>
      </c>
      <c r="AF108" s="19">
        <v>1</v>
      </c>
      <c r="AG108" s="19">
        <v>1</v>
      </c>
      <c r="AH108" s="19">
        <v>1</v>
      </c>
      <c r="AI108" s="19">
        <v>1</v>
      </c>
      <c r="AJ108" s="19">
        <v>1</v>
      </c>
      <c r="AK108" s="19">
        <v>1</v>
      </c>
      <c r="AL108" s="19">
        <v>1</v>
      </c>
      <c r="AM108" s="19">
        <v>1</v>
      </c>
      <c r="AN108" s="19">
        <v>1</v>
      </c>
      <c r="AO108" s="19">
        <v>1</v>
      </c>
      <c r="AP108" s="19">
        <v>1</v>
      </c>
      <c r="AQ108" s="19">
        <v>1</v>
      </c>
      <c r="AR108" s="19">
        <v>1</v>
      </c>
      <c r="AS108" s="19">
        <v>1</v>
      </c>
      <c r="AT108" s="19">
        <v>1</v>
      </c>
      <c r="AU108" s="19">
        <v>1</v>
      </c>
      <c r="AV108" s="19">
        <v>1</v>
      </c>
      <c r="AW108" s="19">
        <v>1</v>
      </c>
      <c r="AX108" s="19">
        <v>1</v>
      </c>
      <c r="AY108" s="19">
        <v>1</v>
      </c>
      <c r="AZ108" s="19">
        <v>1</v>
      </c>
      <c r="BA108" s="19">
        <v>1</v>
      </c>
      <c r="BB108" s="19">
        <v>1</v>
      </c>
      <c r="BC108" s="19">
        <v>1</v>
      </c>
      <c r="BD108" s="19">
        <v>1</v>
      </c>
      <c r="BE108" s="19">
        <v>1</v>
      </c>
      <c r="BF108" s="19">
        <v>1</v>
      </c>
      <c r="BG108" s="19">
        <v>1</v>
      </c>
      <c r="BH108" s="19">
        <v>1</v>
      </c>
      <c r="BI108" s="19">
        <v>1</v>
      </c>
      <c r="BJ108" s="19">
        <v>1</v>
      </c>
      <c r="BK108" s="19">
        <v>1</v>
      </c>
      <c r="BL108" s="19">
        <v>1</v>
      </c>
      <c r="BM108" s="19">
        <v>1</v>
      </c>
      <c r="BN108" s="19">
        <v>1</v>
      </c>
      <c r="BO108" s="19">
        <v>1</v>
      </c>
      <c r="BP108" s="19">
        <v>1</v>
      </c>
      <c r="BQ108" s="19">
        <v>1</v>
      </c>
      <c r="BR108" s="19">
        <v>1</v>
      </c>
      <c r="BS108" s="19">
        <v>1</v>
      </c>
      <c r="BT108" s="19">
        <v>1</v>
      </c>
      <c r="BU108" s="19">
        <v>1</v>
      </c>
      <c r="BV108" s="19">
        <v>1</v>
      </c>
      <c r="BW108" s="19">
        <v>1</v>
      </c>
      <c r="BX108" s="19">
        <v>1</v>
      </c>
      <c r="BY108" s="19">
        <v>1</v>
      </c>
      <c r="BZ108" s="19">
        <v>1</v>
      </c>
      <c r="CA108" s="19">
        <v>1</v>
      </c>
      <c r="CB108" s="19">
        <v>1</v>
      </c>
      <c r="CC108" s="19">
        <v>1</v>
      </c>
      <c r="CD108" s="19">
        <v>1</v>
      </c>
      <c r="CE108" s="19">
        <v>1</v>
      </c>
      <c r="CF108" s="19">
        <v>1</v>
      </c>
      <c r="CG108" s="19">
        <v>1</v>
      </c>
      <c r="CH108" s="19">
        <v>1</v>
      </c>
      <c r="CI108" s="19">
        <v>1</v>
      </c>
      <c r="CJ108" s="19">
        <v>1</v>
      </c>
      <c r="CK108" s="19">
        <v>1</v>
      </c>
      <c r="CL108" s="19">
        <v>1</v>
      </c>
      <c r="CM108" s="19">
        <v>1</v>
      </c>
      <c r="CN108" s="19">
        <v>1</v>
      </c>
      <c r="CO108" s="19">
        <v>1</v>
      </c>
      <c r="CP108" s="19">
        <v>1</v>
      </c>
      <c r="CQ108" s="19">
        <v>1</v>
      </c>
      <c r="CR108" s="19">
        <v>1</v>
      </c>
      <c r="CS108" s="19">
        <v>1</v>
      </c>
      <c r="CT108" s="19">
        <v>1</v>
      </c>
      <c r="CU108" s="19">
        <v>1</v>
      </c>
      <c r="CV108" s="19">
        <v>1</v>
      </c>
      <c r="CW108" s="19">
        <v>1</v>
      </c>
      <c r="CX108" s="19">
        <v>1</v>
      </c>
      <c r="CY108" s="19">
        <v>1</v>
      </c>
      <c r="CZ108" s="19">
        <v>1</v>
      </c>
      <c r="DA108" s="19">
        <v>1</v>
      </c>
      <c r="DB108" s="19">
        <v>1</v>
      </c>
      <c r="DC108" s="19">
        <v>1</v>
      </c>
      <c r="DD108" s="19">
        <v>1</v>
      </c>
      <c r="DE108" s="19">
        <v>1</v>
      </c>
      <c r="DF108" s="19">
        <v>1</v>
      </c>
      <c r="DG108" s="19">
        <v>1</v>
      </c>
      <c r="DH108" s="19">
        <v>1</v>
      </c>
      <c r="DI108" s="19">
        <v>1</v>
      </c>
      <c r="DJ108" s="19">
        <v>1</v>
      </c>
      <c r="DK108" s="19">
        <v>1</v>
      </c>
      <c r="DL108" s="19">
        <v>1</v>
      </c>
      <c r="DM108" s="19">
        <v>1</v>
      </c>
      <c r="DN108" s="19">
        <v>1</v>
      </c>
      <c r="DO108" s="19">
        <v>1</v>
      </c>
      <c r="DP108" s="19">
        <v>1</v>
      </c>
      <c r="DQ108" s="19">
        <v>1</v>
      </c>
      <c r="DR108" s="19">
        <v>1</v>
      </c>
      <c r="DS108" s="19">
        <v>1</v>
      </c>
      <c r="DT108" s="19">
        <v>1</v>
      </c>
      <c r="DU108" s="19">
        <v>1</v>
      </c>
      <c r="DV108" s="19">
        <v>1</v>
      </c>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H108" s="3"/>
      <c r="FI108" s="3"/>
      <c r="FJ108" s="3"/>
      <c r="FK108" s="3"/>
      <c r="FL108" s="3"/>
      <c r="FM108" s="3"/>
      <c r="FN108" s="3"/>
      <c r="FO108" s="3"/>
      <c r="FP108" s="3"/>
      <c r="FQ108" s="3"/>
      <c r="FR108" s="3"/>
      <c r="FS108" s="3"/>
      <c r="FT108" s="3"/>
      <c r="FU108" s="3"/>
      <c r="FV108" s="3"/>
      <c r="FW108" s="3"/>
      <c r="FX108" s="3"/>
      <c r="FY108" s="3"/>
      <c r="FZ108" s="3"/>
      <c r="GA108" s="3"/>
      <c r="GB108" s="3"/>
      <c r="GC108" s="3"/>
      <c r="GD108" s="3"/>
    </row>
    <row r="109" spans="1:186" ht="20.100000000000001" customHeight="1" outlineLevel="1" x14ac:dyDescent="0.25">
      <c r="A109" s="15"/>
      <c r="C109" s="107"/>
      <c r="D109" s="107"/>
      <c r="E109" s="15"/>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H109" s="3"/>
      <c r="FI109" s="3"/>
      <c r="FJ109" s="3"/>
      <c r="FK109" s="3"/>
      <c r="FL109" s="3"/>
      <c r="FM109" s="3"/>
      <c r="FN109" s="3"/>
      <c r="FO109" s="3"/>
      <c r="FP109" s="3"/>
      <c r="FQ109" s="3"/>
      <c r="FR109" s="3"/>
      <c r="FS109" s="3"/>
      <c r="FT109" s="3"/>
      <c r="FU109" s="3"/>
      <c r="FV109" s="3"/>
      <c r="FW109" s="3"/>
      <c r="FX109" s="3"/>
      <c r="FY109" s="3"/>
      <c r="FZ109" s="3"/>
      <c r="GA109" s="3"/>
      <c r="GB109" s="3"/>
      <c r="GC109" s="3"/>
      <c r="GD109" s="3"/>
    </row>
    <row r="110" spans="1:186" ht="20.100000000000001" customHeight="1" x14ac:dyDescent="0.25">
      <c r="A110" s="13" t="s">
        <v>27</v>
      </c>
      <c r="B110" s="105"/>
      <c r="C110" s="106"/>
      <c r="D110" s="106"/>
      <c r="E110" s="13"/>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H110" s="3"/>
      <c r="FI110" s="3"/>
      <c r="FJ110" s="3"/>
      <c r="FK110" s="3"/>
      <c r="FL110" s="3"/>
      <c r="FM110" s="3"/>
      <c r="FN110" s="3"/>
      <c r="FO110" s="3"/>
      <c r="FP110" s="3"/>
      <c r="FQ110" s="3"/>
      <c r="FR110" s="3"/>
      <c r="FS110" s="3"/>
      <c r="FT110" s="3"/>
      <c r="FU110" s="3"/>
      <c r="FV110" s="3"/>
      <c r="FW110" s="3"/>
      <c r="FX110" s="3"/>
      <c r="FY110" s="3"/>
      <c r="FZ110" s="3"/>
      <c r="GA110" s="3"/>
      <c r="GB110" s="3"/>
      <c r="GC110" s="3"/>
      <c r="GD110" s="3"/>
    </row>
    <row r="111" spans="1:186" ht="20.100000000000001" customHeight="1" outlineLevel="1" x14ac:dyDescent="0.25">
      <c r="A111" s="15" t="s">
        <v>28</v>
      </c>
      <c r="C111" s="107"/>
      <c r="D111" s="107"/>
      <c r="E111" s="15"/>
      <c r="F111" s="19"/>
      <c r="G111" s="19">
        <v>20</v>
      </c>
      <c r="H111" s="19">
        <v>20</v>
      </c>
      <c r="I111" s="19">
        <v>20</v>
      </c>
      <c r="J111" s="19">
        <v>20</v>
      </c>
      <c r="K111" s="19">
        <v>20</v>
      </c>
      <c r="L111" s="19">
        <v>20</v>
      </c>
      <c r="M111" s="19">
        <v>20</v>
      </c>
      <c r="N111" s="19">
        <v>20</v>
      </c>
      <c r="O111" s="19">
        <v>20</v>
      </c>
      <c r="P111" s="19">
        <v>20</v>
      </c>
      <c r="Q111" s="19">
        <v>20</v>
      </c>
      <c r="R111" s="19">
        <v>20</v>
      </c>
      <c r="S111" s="19">
        <v>20</v>
      </c>
      <c r="T111" s="19">
        <v>20</v>
      </c>
      <c r="U111" s="19">
        <v>20</v>
      </c>
      <c r="V111" s="19">
        <v>20</v>
      </c>
      <c r="W111" s="19">
        <v>20</v>
      </c>
      <c r="X111" s="19">
        <v>20</v>
      </c>
      <c r="Y111" s="19">
        <v>20</v>
      </c>
      <c r="Z111" s="19">
        <v>20</v>
      </c>
      <c r="AA111" s="19">
        <v>20</v>
      </c>
      <c r="AB111" s="19">
        <v>20</v>
      </c>
      <c r="AC111" s="19">
        <v>20</v>
      </c>
      <c r="AD111" s="19">
        <v>20</v>
      </c>
      <c r="AE111" s="19">
        <v>20</v>
      </c>
      <c r="AF111" s="19">
        <v>20</v>
      </c>
      <c r="AG111" s="19">
        <v>20</v>
      </c>
      <c r="AH111" s="19">
        <v>20</v>
      </c>
      <c r="AI111" s="19">
        <v>20</v>
      </c>
      <c r="AJ111" s="19">
        <v>20</v>
      </c>
      <c r="AK111" s="19">
        <v>20</v>
      </c>
      <c r="AL111" s="19">
        <v>20</v>
      </c>
      <c r="AM111" s="19">
        <v>20</v>
      </c>
      <c r="AN111" s="19">
        <v>20</v>
      </c>
      <c r="AO111" s="19">
        <v>20</v>
      </c>
      <c r="AP111" s="19">
        <v>20</v>
      </c>
      <c r="AQ111" s="19">
        <v>20</v>
      </c>
      <c r="AR111" s="19">
        <v>20</v>
      </c>
      <c r="AS111" s="19">
        <v>20</v>
      </c>
      <c r="AT111" s="19">
        <v>20</v>
      </c>
      <c r="AU111" s="19">
        <v>20</v>
      </c>
      <c r="AV111" s="19">
        <v>20</v>
      </c>
      <c r="AW111" s="19">
        <v>20</v>
      </c>
      <c r="AX111" s="19">
        <v>20</v>
      </c>
      <c r="AY111" s="19">
        <v>20</v>
      </c>
      <c r="AZ111" s="19">
        <v>20</v>
      </c>
      <c r="BA111" s="19">
        <v>20</v>
      </c>
      <c r="BB111" s="19">
        <v>20</v>
      </c>
      <c r="BC111" s="19">
        <v>20</v>
      </c>
      <c r="BD111" s="19">
        <v>20</v>
      </c>
      <c r="BE111" s="19">
        <v>20</v>
      </c>
      <c r="BF111" s="19">
        <v>20</v>
      </c>
      <c r="BG111" s="19">
        <v>20</v>
      </c>
      <c r="BH111" s="19">
        <v>20</v>
      </c>
      <c r="BI111" s="19">
        <v>20</v>
      </c>
      <c r="BJ111" s="19">
        <v>20</v>
      </c>
      <c r="BK111" s="19">
        <v>20</v>
      </c>
      <c r="BL111" s="19">
        <v>20</v>
      </c>
      <c r="BM111" s="19">
        <v>20</v>
      </c>
      <c r="BN111" s="19">
        <v>20</v>
      </c>
      <c r="BO111" s="19">
        <v>20</v>
      </c>
      <c r="BP111" s="19">
        <v>20</v>
      </c>
      <c r="BQ111" s="19">
        <v>20</v>
      </c>
      <c r="BR111" s="19">
        <v>20</v>
      </c>
      <c r="BS111" s="19">
        <v>20</v>
      </c>
      <c r="BT111" s="19">
        <v>20</v>
      </c>
      <c r="BU111" s="19">
        <v>20</v>
      </c>
      <c r="BV111" s="19">
        <v>20</v>
      </c>
      <c r="BW111" s="19">
        <v>20</v>
      </c>
      <c r="BX111" s="19">
        <v>20</v>
      </c>
      <c r="BY111" s="19">
        <v>20</v>
      </c>
      <c r="BZ111" s="19">
        <v>20</v>
      </c>
      <c r="CA111" s="19">
        <v>20</v>
      </c>
      <c r="CB111" s="19">
        <v>20</v>
      </c>
      <c r="CC111" s="19">
        <v>20</v>
      </c>
      <c r="CD111" s="19">
        <v>20</v>
      </c>
      <c r="CE111" s="19">
        <v>20</v>
      </c>
      <c r="CF111" s="19">
        <v>20</v>
      </c>
      <c r="CG111" s="19">
        <v>20</v>
      </c>
      <c r="CH111" s="19">
        <v>20</v>
      </c>
      <c r="CI111" s="19">
        <v>20</v>
      </c>
      <c r="CJ111" s="19">
        <v>20</v>
      </c>
      <c r="CK111" s="19">
        <v>20</v>
      </c>
      <c r="CL111" s="19">
        <v>20</v>
      </c>
      <c r="CM111" s="19">
        <v>20</v>
      </c>
      <c r="CN111" s="19">
        <v>20</v>
      </c>
      <c r="CO111" s="19">
        <v>20</v>
      </c>
      <c r="CP111" s="19">
        <v>20</v>
      </c>
      <c r="CQ111" s="19">
        <v>20</v>
      </c>
      <c r="CR111" s="19">
        <v>20</v>
      </c>
      <c r="CS111" s="19">
        <v>20</v>
      </c>
      <c r="CT111" s="19">
        <v>20</v>
      </c>
      <c r="CU111" s="19">
        <v>20</v>
      </c>
      <c r="CV111" s="19">
        <v>20</v>
      </c>
      <c r="CW111" s="19">
        <v>20</v>
      </c>
      <c r="CX111" s="19">
        <v>20</v>
      </c>
      <c r="CY111" s="19">
        <v>20</v>
      </c>
      <c r="CZ111" s="19">
        <v>20</v>
      </c>
      <c r="DA111" s="19">
        <v>20</v>
      </c>
      <c r="DB111" s="19">
        <v>20</v>
      </c>
      <c r="DC111" s="19">
        <v>20</v>
      </c>
      <c r="DD111" s="19">
        <v>20</v>
      </c>
      <c r="DE111" s="19">
        <v>20</v>
      </c>
      <c r="DF111" s="19">
        <v>20</v>
      </c>
      <c r="DG111" s="19">
        <v>20</v>
      </c>
      <c r="DH111" s="19">
        <v>20</v>
      </c>
      <c r="DI111" s="19">
        <v>20</v>
      </c>
      <c r="DJ111" s="19">
        <v>20</v>
      </c>
      <c r="DK111" s="19">
        <v>20</v>
      </c>
      <c r="DL111" s="19">
        <v>20</v>
      </c>
      <c r="DM111" s="19">
        <v>20</v>
      </c>
      <c r="DN111" s="19">
        <v>20</v>
      </c>
      <c r="DO111" s="19">
        <v>20</v>
      </c>
      <c r="DP111" s="19">
        <v>20</v>
      </c>
      <c r="DQ111" s="19">
        <v>20</v>
      </c>
      <c r="DR111" s="19">
        <v>20</v>
      </c>
      <c r="DS111" s="19">
        <v>20</v>
      </c>
      <c r="DT111" s="19">
        <v>20</v>
      </c>
      <c r="DU111" s="19">
        <v>20</v>
      </c>
      <c r="DV111" s="19">
        <v>20</v>
      </c>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H111" s="3"/>
      <c r="FI111" s="3"/>
      <c r="FJ111" s="3"/>
      <c r="FK111" s="3"/>
      <c r="FL111" s="3"/>
      <c r="FM111" s="3"/>
      <c r="FN111" s="3"/>
      <c r="FO111" s="3"/>
      <c r="FP111" s="3"/>
      <c r="FQ111" s="3"/>
      <c r="FR111" s="3"/>
      <c r="FS111" s="3"/>
      <c r="FT111" s="3"/>
      <c r="FU111" s="3"/>
      <c r="FV111" s="3"/>
      <c r="FW111" s="3"/>
      <c r="FX111" s="3"/>
      <c r="FY111" s="3"/>
      <c r="FZ111" s="3"/>
      <c r="GA111" s="3"/>
      <c r="GB111" s="3"/>
      <c r="GC111" s="3"/>
      <c r="GD111" s="3"/>
    </row>
    <row r="112" spans="1:186" ht="20.100000000000001" customHeight="1" outlineLevel="1" x14ac:dyDescent="0.25">
      <c r="A112" s="15" t="s">
        <v>93</v>
      </c>
      <c r="C112" s="107"/>
      <c r="D112" s="107"/>
      <c r="E112" s="15"/>
      <c r="F112" s="19"/>
      <c r="G112" s="19">
        <v>1</v>
      </c>
      <c r="H112" s="19">
        <v>1</v>
      </c>
      <c r="I112" s="19">
        <v>1</v>
      </c>
      <c r="J112" s="19">
        <v>1</v>
      </c>
      <c r="K112" s="19">
        <v>1</v>
      </c>
      <c r="L112" s="19">
        <v>1</v>
      </c>
      <c r="M112" s="19">
        <v>1</v>
      </c>
      <c r="N112" s="19">
        <v>1</v>
      </c>
      <c r="O112" s="19">
        <v>1</v>
      </c>
      <c r="P112" s="19">
        <v>1</v>
      </c>
      <c r="Q112" s="19">
        <v>1</v>
      </c>
      <c r="R112" s="19">
        <v>1</v>
      </c>
      <c r="S112" s="19">
        <v>1</v>
      </c>
      <c r="T112" s="19">
        <v>1</v>
      </c>
      <c r="U112" s="19">
        <v>1</v>
      </c>
      <c r="V112" s="19">
        <v>1</v>
      </c>
      <c r="W112" s="19">
        <v>1</v>
      </c>
      <c r="X112" s="19">
        <v>1</v>
      </c>
      <c r="Y112" s="19">
        <v>1</v>
      </c>
      <c r="Z112" s="19">
        <v>1</v>
      </c>
      <c r="AA112" s="19">
        <v>1</v>
      </c>
      <c r="AB112" s="19">
        <v>1</v>
      </c>
      <c r="AC112" s="19">
        <v>1</v>
      </c>
      <c r="AD112" s="19">
        <v>1</v>
      </c>
      <c r="AE112" s="19">
        <v>1</v>
      </c>
      <c r="AF112" s="19">
        <v>1</v>
      </c>
      <c r="AG112" s="19">
        <v>1</v>
      </c>
      <c r="AH112" s="19">
        <v>1</v>
      </c>
      <c r="AI112" s="19">
        <v>1</v>
      </c>
      <c r="AJ112" s="19">
        <v>1</v>
      </c>
      <c r="AK112" s="19">
        <v>1</v>
      </c>
      <c r="AL112" s="19">
        <v>1</v>
      </c>
      <c r="AM112" s="19">
        <v>1</v>
      </c>
      <c r="AN112" s="19">
        <v>1</v>
      </c>
      <c r="AO112" s="19">
        <v>1</v>
      </c>
      <c r="AP112" s="19">
        <v>1</v>
      </c>
      <c r="AQ112" s="19">
        <v>1</v>
      </c>
      <c r="AR112" s="19">
        <v>1</v>
      </c>
      <c r="AS112" s="19">
        <v>1</v>
      </c>
      <c r="AT112" s="19">
        <v>1</v>
      </c>
      <c r="AU112" s="19">
        <v>1</v>
      </c>
      <c r="AV112" s="19">
        <v>1</v>
      </c>
      <c r="AW112" s="19">
        <v>1</v>
      </c>
      <c r="AX112" s="19">
        <v>1</v>
      </c>
      <c r="AY112" s="19">
        <v>1</v>
      </c>
      <c r="AZ112" s="19">
        <v>1</v>
      </c>
      <c r="BA112" s="19">
        <v>1</v>
      </c>
      <c r="BB112" s="19">
        <v>1</v>
      </c>
      <c r="BC112" s="19">
        <v>1</v>
      </c>
      <c r="BD112" s="19">
        <v>1</v>
      </c>
      <c r="BE112" s="19">
        <v>1</v>
      </c>
      <c r="BF112" s="19">
        <v>1</v>
      </c>
      <c r="BG112" s="19">
        <v>1</v>
      </c>
      <c r="BH112" s="19">
        <v>1</v>
      </c>
      <c r="BI112" s="19">
        <v>1</v>
      </c>
      <c r="BJ112" s="19">
        <v>1</v>
      </c>
      <c r="BK112" s="19">
        <v>1</v>
      </c>
      <c r="BL112" s="19">
        <v>1</v>
      </c>
      <c r="BM112" s="19">
        <v>1</v>
      </c>
      <c r="BN112" s="19">
        <v>1</v>
      </c>
      <c r="BO112" s="19">
        <v>1</v>
      </c>
      <c r="BP112" s="19">
        <v>1</v>
      </c>
      <c r="BQ112" s="19">
        <v>1</v>
      </c>
      <c r="BR112" s="19">
        <v>1</v>
      </c>
      <c r="BS112" s="19">
        <v>1</v>
      </c>
      <c r="BT112" s="19">
        <v>1</v>
      </c>
      <c r="BU112" s="19">
        <v>1</v>
      </c>
      <c r="BV112" s="19">
        <v>1</v>
      </c>
      <c r="BW112" s="19">
        <v>1</v>
      </c>
      <c r="BX112" s="19">
        <v>1</v>
      </c>
      <c r="BY112" s="19">
        <v>1</v>
      </c>
      <c r="BZ112" s="19">
        <v>1</v>
      </c>
      <c r="CA112" s="19">
        <v>1</v>
      </c>
      <c r="CB112" s="19">
        <v>1</v>
      </c>
      <c r="CC112" s="19">
        <v>1</v>
      </c>
      <c r="CD112" s="19">
        <v>1</v>
      </c>
      <c r="CE112" s="19">
        <v>1</v>
      </c>
      <c r="CF112" s="19">
        <v>1</v>
      </c>
      <c r="CG112" s="19">
        <v>1</v>
      </c>
      <c r="CH112" s="19">
        <v>1</v>
      </c>
      <c r="CI112" s="19">
        <v>1</v>
      </c>
      <c r="CJ112" s="19">
        <v>1</v>
      </c>
      <c r="CK112" s="19">
        <v>1</v>
      </c>
      <c r="CL112" s="19">
        <v>1</v>
      </c>
      <c r="CM112" s="19">
        <v>1</v>
      </c>
      <c r="CN112" s="19">
        <v>1</v>
      </c>
      <c r="CO112" s="19">
        <v>1</v>
      </c>
      <c r="CP112" s="19">
        <v>1</v>
      </c>
      <c r="CQ112" s="19">
        <v>1</v>
      </c>
      <c r="CR112" s="19">
        <v>1</v>
      </c>
      <c r="CS112" s="19">
        <v>1</v>
      </c>
      <c r="CT112" s="19">
        <v>1</v>
      </c>
      <c r="CU112" s="19">
        <v>1</v>
      </c>
      <c r="CV112" s="19">
        <v>1</v>
      </c>
      <c r="CW112" s="19">
        <v>1</v>
      </c>
      <c r="CX112" s="19">
        <v>1</v>
      </c>
      <c r="CY112" s="19">
        <v>1</v>
      </c>
      <c r="CZ112" s="19">
        <v>1</v>
      </c>
      <c r="DA112" s="19">
        <v>1</v>
      </c>
      <c r="DB112" s="19">
        <v>1</v>
      </c>
      <c r="DC112" s="19">
        <v>1</v>
      </c>
      <c r="DD112" s="19">
        <v>1</v>
      </c>
      <c r="DE112" s="19">
        <v>1</v>
      </c>
      <c r="DF112" s="19">
        <v>1</v>
      </c>
      <c r="DG112" s="19">
        <v>1</v>
      </c>
      <c r="DH112" s="19">
        <v>1</v>
      </c>
      <c r="DI112" s="19">
        <v>1</v>
      </c>
      <c r="DJ112" s="19">
        <v>1</v>
      </c>
      <c r="DK112" s="19">
        <v>1</v>
      </c>
      <c r="DL112" s="19">
        <v>1</v>
      </c>
      <c r="DM112" s="19">
        <v>1</v>
      </c>
      <c r="DN112" s="19">
        <v>1</v>
      </c>
      <c r="DO112" s="19">
        <v>1</v>
      </c>
      <c r="DP112" s="19">
        <v>1</v>
      </c>
      <c r="DQ112" s="19">
        <v>1</v>
      </c>
      <c r="DR112" s="19">
        <v>1</v>
      </c>
      <c r="DS112" s="19">
        <v>1</v>
      </c>
      <c r="DT112" s="19">
        <v>1</v>
      </c>
      <c r="DU112" s="19">
        <v>1</v>
      </c>
      <c r="DV112" s="19">
        <v>1</v>
      </c>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H112" s="3"/>
      <c r="FI112" s="3"/>
      <c r="FJ112" s="3"/>
      <c r="FK112" s="3"/>
      <c r="FL112" s="3"/>
      <c r="FM112" s="3"/>
      <c r="FN112" s="3"/>
      <c r="FO112" s="3"/>
      <c r="FP112" s="3"/>
      <c r="FQ112" s="3"/>
      <c r="FR112" s="3"/>
      <c r="FS112" s="3"/>
      <c r="FT112" s="3"/>
      <c r="FU112" s="3"/>
      <c r="FV112" s="3"/>
      <c r="FW112" s="3"/>
      <c r="FX112" s="3"/>
      <c r="FY112" s="3"/>
      <c r="FZ112" s="3"/>
      <c r="GA112" s="3"/>
      <c r="GB112" s="3"/>
      <c r="GC112" s="3"/>
      <c r="GD112" s="3"/>
    </row>
    <row r="113" spans="1:186" ht="20.100000000000001" customHeight="1" outlineLevel="1" x14ac:dyDescent="0.25">
      <c r="A113" s="15"/>
      <c r="C113" s="107"/>
      <c r="D113" s="107"/>
      <c r="E113" s="15"/>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H113" s="3"/>
      <c r="FI113" s="3"/>
      <c r="FJ113" s="3"/>
      <c r="FK113" s="3"/>
      <c r="FL113" s="3"/>
      <c r="FM113" s="3"/>
      <c r="FN113" s="3"/>
      <c r="FO113" s="3"/>
      <c r="FP113" s="3"/>
      <c r="FQ113" s="3"/>
      <c r="FR113" s="3"/>
      <c r="FS113" s="3"/>
      <c r="FT113" s="3"/>
      <c r="FU113" s="3"/>
      <c r="FV113" s="3"/>
      <c r="FW113" s="3"/>
      <c r="FX113" s="3"/>
      <c r="FY113" s="3"/>
      <c r="FZ113" s="3"/>
      <c r="GA113" s="3"/>
      <c r="GB113" s="3"/>
      <c r="GC113" s="3"/>
      <c r="GD113" s="3"/>
    </row>
    <row r="114" spans="1:186" x14ac:dyDescent="0.25">
      <c r="FH114" s="3"/>
      <c r="FI114" s="3"/>
      <c r="FJ114" s="3"/>
      <c r="FK114" s="3"/>
      <c r="FL114" s="3"/>
      <c r="FM114" s="3"/>
      <c r="FN114" s="3"/>
      <c r="FO114" s="3"/>
      <c r="FP114" s="3"/>
      <c r="FQ114" s="3"/>
      <c r="FR114" s="3"/>
      <c r="FS114" s="3"/>
      <c r="FT114" s="3"/>
      <c r="FU114" s="3"/>
      <c r="FV114" s="3"/>
      <c r="FW114" s="3"/>
      <c r="FX114" s="3"/>
      <c r="FY114" s="3"/>
      <c r="FZ114" s="3"/>
      <c r="GA114" s="3"/>
      <c r="GB114" s="3"/>
      <c r="GC114" s="3"/>
      <c r="GD114" s="3"/>
    </row>
    <row r="115" spans="1:186" x14ac:dyDescent="0.25">
      <c r="FH115" s="3"/>
      <c r="FI115" s="3"/>
      <c r="FJ115" s="3"/>
      <c r="FK115" s="3"/>
      <c r="FL115" s="3"/>
      <c r="FM115" s="3"/>
      <c r="FN115" s="3"/>
      <c r="FO115" s="3"/>
      <c r="FP115" s="3"/>
      <c r="FQ115" s="3"/>
      <c r="FR115" s="3"/>
      <c r="FS115" s="3"/>
      <c r="FT115" s="3"/>
      <c r="FU115" s="3"/>
      <c r="FV115" s="3"/>
      <c r="FW115" s="3"/>
      <c r="FX115" s="3"/>
      <c r="FY115" s="3"/>
      <c r="FZ115" s="3"/>
      <c r="GA115" s="3"/>
      <c r="GB115" s="3"/>
      <c r="GC115" s="3"/>
      <c r="GD115" s="3"/>
    </row>
    <row r="116" spans="1:186" x14ac:dyDescent="0.25">
      <c r="FH116" s="3"/>
      <c r="FI116" s="3"/>
      <c r="FJ116" s="3"/>
      <c r="FK116" s="3"/>
      <c r="FL116" s="3"/>
      <c r="FM116" s="3"/>
      <c r="FN116" s="3"/>
      <c r="FO116" s="3"/>
      <c r="FP116" s="3"/>
      <c r="FQ116" s="3"/>
      <c r="FR116" s="3"/>
      <c r="FS116" s="3"/>
      <c r="FT116" s="3"/>
      <c r="FU116" s="3"/>
      <c r="FV116" s="3"/>
      <c r="FW116" s="3"/>
      <c r="FX116" s="3"/>
      <c r="FY116" s="3"/>
      <c r="FZ116" s="3"/>
      <c r="GA116" s="3"/>
      <c r="GB116" s="3"/>
      <c r="GC116" s="3"/>
      <c r="GD116" s="3"/>
    </row>
    <row r="117" spans="1:186" x14ac:dyDescent="0.25">
      <c r="FH117" s="3"/>
      <c r="FI117" s="3"/>
      <c r="FJ117" s="3"/>
      <c r="FK117" s="3"/>
      <c r="FL117" s="3"/>
      <c r="FM117" s="3"/>
      <c r="FN117" s="3"/>
      <c r="FO117" s="3"/>
      <c r="FP117" s="3"/>
      <c r="FQ117" s="3"/>
      <c r="FR117" s="3"/>
      <c r="FS117" s="3"/>
      <c r="FT117" s="3"/>
      <c r="FU117" s="3"/>
      <c r="FV117" s="3"/>
      <c r="FW117" s="3"/>
      <c r="FX117" s="3"/>
      <c r="FY117" s="3"/>
      <c r="FZ117" s="3"/>
      <c r="GA117" s="3"/>
      <c r="GB117" s="3"/>
      <c r="GC117" s="3"/>
      <c r="GD117" s="3"/>
    </row>
    <row r="118" spans="1:186" x14ac:dyDescent="0.25">
      <c r="FH118" s="3"/>
      <c r="FI118" s="3"/>
      <c r="FJ118" s="3"/>
      <c r="FK118" s="3"/>
      <c r="FL118" s="3"/>
      <c r="FM118" s="3"/>
      <c r="FN118" s="3"/>
      <c r="FO118" s="3"/>
      <c r="FP118" s="3"/>
      <c r="FQ118" s="3"/>
      <c r="FR118" s="3"/>
      <c r="FS118" s="3"/>
      <c r="FT118" s="3"/>
      <c r="FU118" s="3"/>
      <c r="FV118" s="3"/>
      <c r="FW118" s="3"/>
      <c r="FX118" s="3"/>
      <c r="FY118" s="3"/>
      <c r="FZ118" s="3"/>
      <c r="GA118" s="3"/>
      <c r="GB118" s="3"/>
      <c r="GC118" s="3"/>
      <c r="GD118" s="3"/>
    </row>
    <row r="119" spans="1:186" x14ac:dyDescent="0.25">
      <c r="FH119" s="3"/>
      <c r="FI119" s="3"/>
      <c r="FJ119" s="3"/>
      <c r="FK119" s="3"/>
      <c r="FL119" s="3"/>
      <c r="FM119" s="3"/>
      <c r="FN119" s="3"/>
      <c r="FO119" s="3"/>
      <c r="FP119" s="3"/>
      <c r="FQ119" s="3"/>
      <c r="FR119" s="3"/>
      <c r="FS119" s="3"/>
      <c r="FT119" s="3"/>
      <c r="FU119" s="3"/>
      <c r="FV119" s="3"/>
      <c r="FW119" s="3"/>
      <c r="FX119" s="3"/>
      <c r="FY119" s="3"/>
      <c r="FZ119" s="3"/>
      <c r="GA119" s="3"/>
      <c r="GB119" s="3"/>
      <c r="GC119" s="3"/>
      <c r="GD119" s="3"/>
    </row>
    <row r="120" spans="1:186" x14ac:dyDescent="0.25">
      <c r="FH120" s="3"/>
      <c r="FI120" s="3"/>
      <c r="FJ120" s="3"/>
      <c r="FK120" s="3"/>
      <c r="FL120" s="3"/>
      <c r="FM120" s="3"/>
      <c r="FN120" s="3"/>
      <c r="FO120" s="3"/>
      <c r="FP120" s="3"/>
      <c r="FQ120" s="3"/>
      <c r="FR120" s="3"/>
      <c r="FS120" s="3"/>
      <c r="FT120" s="3"/>
      <c r="FU120" s="3"/>
      <c r="FV120" s="3"/>
      <c r="FW120" s="3"/>
      <c r="FX120" s="3"/>
      <c r="FY120" s="3"/>
      <c r="FZ120" s="3"/>
      <c r="GA120" s="3"/>
      <c r="GB120" s="3"/>
      <c r="GC120" s="3"/>
      <c r="GD120" s="3"/>
    </row>
    <row r="121" spans="1:186" x14ac:dyDescent="0.25">
      <c r="FH121" s="3"/>
      <c r="FI121" s="3"/>
      <c r="FJ121" s="3"/>
      <c r="FK121" s="3"/>
      <c r="FL121" s="3"/>
      <c r="FM121" s="3"/>
      <c r="FN121" s="3"/>
      <c r="FO121" s="3"/>
      <c r="FP121" s="3"/>
      <c r="FQ121" s="3"/>
      <c r="FR121" s="3"/>
      <c r="FS121" s="3"/>
      <c r="FT121" s="3"/>
      <c r="FU121" s="3"/>
      <c r="FV121" s="3"/>
      <c r="FW121" s="3"/>
      <c r="FX121" s="3"/>
      <c r="FY121" s="3"/>
      <c r="FZ121" s="3"/>
      <c r="GA121" s="3"/>
      <c r="GB121" s="3"/>
      <c r="GC121" s="3"/>
      <c r="GD121" s="3"/>
    </row>
    <row r="122" spans="1:186" x14ac:dyDescent="0.25">
      <c r="FH122" s="3"/>
      <c r="FI122" s="3"/>
      <c r="FJ122" s="3"/>
      <c r="FK122" s="3"/>
      <c r="FL122" s="3"/>
      <c r="FM122" s="3"/>
      <c r="FN122" s="3"/>
      <c r="FO122" s="3"/>
      <c r="FP122" s="3"/>
      <c r="FQ122" s="3"/>
      <c r="FR122" s="3"/>
      <c r="FS122" s="3"/>
      <c r="FT122" s="3"/>
      <c r="FU122" s="3"/>
      <c r="FV122" s="3"/>
      <c r="FW122" s="3"/>
      <c r="FX122" s="3"/>
      <c r="FY122" s="3"/>
      <c r="FZ122" s="3"/>
      <c r="GA122" s="3"/>
      <c r="GB122" s="3"/>
      <c r="GC122" s="3"/>
      <c r="GD122" s="3"/>
    </row>
    <row r="123" spans="1:186" x14ac:dyDescent="0.25">
      <c r="FH123" s="3"/>
      <c r="FI123" s="3"/>
      <c r="FJ123" s="3"/>
      <c r="FK123" s="3"/>
      <c r="FL123" s="3"/>
      <c r="FM123" s="3"/>
      <c r="FN123" s="3"/>
      <c r="FO123" s="3"/>
      <c r="FP123" s="3"/>
      <c r="FQ123" s="3"/>
      <c r="FR123" s="3"/>
      <c r="FS123" s="3"/>
      <c r="FT123" s="3"/>
      <c r="FU123" s="3"/>
      <c r="FV123" s="3"/>
      <c r="FW123" s="3"/>
      <c r="FX123" s="3"/>
      <c r="FY123" s="3"/>
      <c r="FZ123" s="3"/>
      <c r="GA123" s="3"/>
      <c r="GB123" s="3"/>
      <c r="GC123" s="3"/>
      <c r="GD123" s="3"/>
    </row>
    <row r="124" spans="1:186" x14ac:dyDescent="0.25">
      <c r="FH124" s="3"/>
      <c r="FI124" s="3"/>
      <c r="FJ124" s="3"/>
      <c r="FK124" s="3"/>
      <c r="FL124" s="3"/>
      <c r="FM124" s="3"/>
      <c r="FN124" s="3"/>
      <c r="FO124" s="3"/>
      <c r="FP124" s="3"/>
      <c r="FQ124" s="3"/>
      <c r="FR124" s="3"/>
      <c r="FS124" s="3"/>
      <c r="FT124" s="3"/>
      <c r="FU124" s="3"/>
      <c r="FV124" s="3"/>
      <c r="FW124" s="3"/>
      <c r="FX124" s="3"/>
      <c r="FY124" s="3"/>
      <c r="FZ124" s="3"/>
      <c r="GA124" s="3"/>
      <c r="GB124" s="3"/>
      <c r="GC124" s="3"/>
      <c r="GD124" s="3"/>
    </row>
    <row r="125" spans="1:186" x14ac:dyDescent="0.25">
      <c r="FH125" s="3"/>
      <c r="FI125" s="3"/>
      <c r="FJ125" s="3"/>
      <c r="FK125" s="3"/>
      <c r="FL125" s="3"/>
      <c r="FM125" s="3"/>
      <c r="FN125" s="3"/>
      <c r="FO125" s="3"/>
      <c r="FP125" s="3"/>
      <c r="FQ125" s="3"/>
      <c r="FR125" s="3"/>
      <c r="FS125" s="3"/>
      <c r="FT125" s="3"/>
      <c r="FU125" s="3"/>
      <c r="FV125" s="3"/>
      <c r="FW125" s="3"/>
      <c r="FX125" s="3"/>
      <c r="FY125" s="3"/>
      <c r="FZ125" s="3"/>
      <c r="GA125" s="3"/>
      <c r="GB125" s="3"/>
      <c r="GC125" s="3"/>
      <c r="GD125" s="3"/>
    </row>
    <row r="126" spans="1:186" x14ac:dyDescent="0.25">
      <c r="FH126" s="3"/>
      <c r="FI126" s="3"/>
      <c r="FJ126" s="3"/>
      <c r="FK126" s="3"/>
      <c r="FL126" s="3"/>
      <c r="FM126" s="3"/>
      <c r="FN126" s="3"/>
      <c r="FO126" s="3"/>
      <c r="FP126" s="3"/>
      <c r="FQ126" s="3"/>
      <c r="FR126" s="3"/>
      <c r="FS126" s="3"/>
      <c r="FT126" s="3"/>
      <c r="FU126" s="3"/>
      <c r="FV126" s="3"/>
      <c r="FW126" s="3"/>
      <c r="FX126" s="3"/>
      <c r="FY126" s="3"/>
      <c r="FZ126" s="3"/>
      <c r="GA126" s="3"/>
      <c r="GB126" s="3"/>
      <c r="GC126" s="3"/>
      <c r="GD126" s="3"/>
    </row>
    <row r="127" spans="1:186" x14ac:dyDescent="0.25">
      <c r="FH127" s="3"/>
      <c r="FI127" s="3"/>
      <c r="FJ127" s="3"/>
      <c r="FK127" s="3"/>
      <c r="FL127" s="3"/>
      <c r="FM127" s="3"/>
      <c r="FN127" s="3"/>
      <c r="FO127" s="3"/>
      <c r="FP127" s="3"/>
      <c r="FQ127" s="3"/>
      <c r="FR127" s="3"/>
      <c r="FS127" s="3"/>
      <c r="FT127" s="3"/>
      <c r="FU127" s="3"/>
      <c r="FV127" s="3"/>
      <c r="FW127" s="3"/>
      <c r="FX127" s="3"/>
      <c r="FY127" s="3"/>
      <c r="FZ127" s="3"/>
      <c r="GA127" s="3"/>
      <c r="GB127" s="3"/>
      <c r="GC127" s="3"/>
      <c r="GD127" s="3"/>
    </row>
    <row r="128" spans="1:186" x14ac:dyDescent="0.25">
      <c r="FH128" s="3"/>
      <c r="FI128" s="3"/>
      <c r="FJ128" s="3"/>
      <c r="FK128" s="3"/>
      <c r="FL128" s="3"/>
      <c r="FM128" s="3"/>
      <c r="FN128" s="3"/>
      <c r="FO128" s="3"/>
      <c r="FP128" s="3"/>
      <c r="FQ128" s="3"/>
      <c r="FR128" s="3"/>
      <c r="FS128" s="3"/>
      <c r="FT128" s="3"/>
      <c r="FU128" s="3"/>
      <c r="FV128" s="3"/>
      <c r="FW128" s="3"/>
      <c r="FX128" s="3"/>
      <c r="FY128" s="3"/>
      <c r="FZ128" s="3"/>
      <c r="GA128" s="3"/>
      <c r="GB128" s="3"/>
      <c r="GC128" s="3"/>
      <c r="GD128" s="3"/>
    </row>
    <row r="129" spans="164:186" x14ac:dyDescent="0.25">
      <c r="FH129" s="3"/>
      <c r="FI129" s="3"/>
      <c r="FJ129" s="3"/>
      <c r="FK129" s="3"/>
      <c r="FL129" s="3"/>
      <c r="FM129" s="3"/>
      <c r="FN129" s="3"/>
      <c r="FO129" s="3"/>
      <c r="FP129" s="3"/>
      <c r="FQ129" s="3"/>
      <c r="FR129" s="3"/>
      <c r="FS129" s="3"/>
      <c r="FT129" s="3"/>
      <c r="FU129" s="3"/>
      <c r="FV129" s="3"/>
      <c r="FW129" s="3"/>
      <c r="FX129" s="3"/>
      <c r="FY129" s="3"/>
      <c r="FZ129" s="3"/>
      <c r="GA129" s="3"/>
      <c r="GB129" s="3"/>
      <c r="GC129" s="3"/>
      <c r="GD129" s="3"/>
    </row>
    <row r="130" spans="164:186" x14ac:dyDescent="0.25">
      <c r="FH130" s="3"/>
      <c r="FI130" s="3"/>
      <c r="FJ130" s="3"/>
      <c r="FK130" s="3"/>
      <c r="FL130" s="3"/>
      <c r="FM130" s="3"/>
      <c r="FN130" s="3"/>
      <c r="FO130" s="3"/>
      <c r="FP130" s="3"/>
      <c r="FQ130" s="3"/>
      <c r="FR130" s="3"/>
      <c r="FS130" s="3"/>
      <c r="FT130" s="3"/>
      <c r="FU130" s="3"/>
      <c r="FV130" s="3"/>
      <c r="FW130" s="3"/>
      <c r="FX130" s="3"/>
      <c r="FY130" s="3"/>
      <c r="FZ130" s="3"/>
      <c r="GA130" s="3"/>
      <c r="GB130" s="3"/>
      <c r="GC130" s="3"/>
      <c r="GD130" s="3"/>
    </row>
    <row r="131" spans="164:186" x14ac:dyDescent="0.25">
      <c r="FH131" s="3"/>
      <c r="FI131" s="3"/>
      <c r="FJ131" s="3"/>
      <c r="FK131" s="3"/>
      <c r="FL131" s="3"/>
      <c r="FM131" s="3"/>
      <c r="FN131" s="3"/>
      <c r="FO131" s="3"/>
      <c r="FP131" s="3"/>
      <c r="FQ131" s="3"/>
      <c r="FR131" s="3"/>
      <c r="FS131" s="3"/>
      <c r="FT131" s="3"/>
      <c r="FU131" s="3"/>
      <c r="FV131" s="3"/>
      <c r="FW131" s="3"/>
      <c r="FX131" s="3"/>
      <c r="FY131" s="3"/>
      <c r="FZ131" s="3"/>
      <c r="GA131" s="3"/>
      <c r="GB131" s="3"/>
      <c r="GC131" s="3"/>
      <c r="GD131" s="3"/>
    </row>
    <row r="132" spans="164:186" x14ac:dyDescent="0.25">
      <c r="FH132" s="3"/>
      <c r="FI132" s="3"/>
      <c r="FJ132" s="3"/>
      <c r="FK132" s="3"/>
      <c r="FL132" s="3"/>
      <c r="FM132" s="3"/>
      <c r="FN132" s="3"/>
      <c r="FO132" s="3"/>
      <c r="FP132" s="3"/>
      <c r="FQ132" s="3"/>
      <c r="FR132" s="3"/>
      <c r="FS132" s="3"/>
      <c r="FT132" s="3"/>
      <c r="FU132" s="3"/>
      <c r="FV132" s="3"/>
      <c r="FW132" s="3"/>
      <c r="FX132" s="3"/>
      <c r="FY132" s="3"/>
      <c r="FZ132" s="3"/>
      <c r="GA132" s="3"/>
      <c r="GB132" s="3"/>
      <c r="GC132" s="3"/>
      <c r="GD132" s="3"/>
    </row>
    <row r="133" spans="164:186" x14ac:dyDescent="0.25">
      <c r="FH133" s="3"/>
      <c r="FI133" s="3"/>
      <c r="FJ133" s="3"/>
      <c r="FK133" s="3"/>
      <c r="FL133" s="3"/>
      <c r="FM133" s="3"/>
      <c r="FN133" s="3"/>
      <c r="FO133" s="3"/>
      <c r="FP133" s="3"/>
      <c r="FQ133" s="3"/>
      <c r="FR133" s="3"/>
      <c r="FS133" s="3"/>
      <c r="FT133" s="3"/>
      <c r="FU133" s="3"/>
      <c r="FV133" s="3"/>
      <c r="FW133" s="3"/>
      <c r="FX133" s="3"/>
      <c r="FY133" s="3"/>
      <c r="FZ133" s="3"/>
      <c r="GA133" s="3"/>
      <c r="GB133" s="3"/>
      <c r="GC133" s="3"/>
      <c r="GD133" s="3"/>
    </row>
    <row r="134" spans="164:186" x14ac:dyDescent="0.25">
      <c r="FH134" s="3"/>
      <c r="FI134" s="3"/>
      <c r="FJ134" s="3"/>
      <c r="FK134" s="3"/>
      <c r="FL134" s="3"/>
      <c r="FM134" s="3"/>
      <c r="FN134" s="3"/>
      <c r="FO134" s="3"/>
      <c r="FP134" s="3"/>
      <c r="FQ134" s="3"/>
      <c r="FR134" s="3"/>
      <c r="FS134" s="3"/>
      <c r="FT134" s="3"/>
      <c r="FU134" s="3"/>
      <c r="FV134" s="3"/>
      <c r="FW134" s="3"/>
      <c r="FX134" s="3"/>
      <c r="FY134" s="3"/>
      <c r="FZ134" s="3"/>
      <c r="GA134" s="3"/>
      <c r="GB134" s="3"/>
      <c r="GC134" s="3"/>
      <c r="GD134" s="3"/>
    </row>
    <row r="135" spans="164:186" x14ac:dyDescent="0.25">
      <c r="FH135" s="3"/>
      <c r="FI135" s="3"/>
      <c r="FJ135" s="3"/>
      <c r="FK135" s="3"/>
      <c r="FL135" s="3"/>
      <c r="FM135" s="3"/>
      <c r="FN135" s="3"/>
      <c r="FO135" s="3"/>
      <c r="FP135" s="3"/>
      <c r="FQ135" s="3"/>
      <c r="FR135" s="3"/>
      <c r="FS135" s="3"/>
      <c r="FT135" s="3"/>
      <c r="FU135" s="3"/>
      <c r="FV135" s="3"/>
      <c r="FW135" s="3"/>
      <c r="FX135" s="3"/>
      <c r="FY135" s="3"/>
      <c r="FZ135" s="3"/>
      <c r="GA135" s="3"/>
      <c r="GB135" s="3"/>
      <c r="GC135" s="3"/>
      <c r="GD135" s="3"/>
    </row>
    <row r="136" spans="164:186" x14ac:dyDescent="0.25">
      <c r="FH136" s="3"/>
      <c r="FI136" s="3"/>
      <c r="FJ136" s="3"/>
      <c r="FK136" s="3"/>
      <c r="FL136" s="3"/>
      <c r="FM136" s="3"/>
      <c r="FN136" s="3"/>
      <c r="FO136" s="3"/>
      <c r="FP136" s="3"/>
      <c r="FQ136" s="3"/>
      <c r="FR136" s="3"/>
      <c r="FS136" s="3"/>
      <c r="FT136" s="3"/>
      <c r="FU136" s="3"/>
      <c r="FV136" s="3"/>
      <c r="FW136" s="3"/>
      <c r="FX136" s="3"/>
      <c r="FY136" s="3"/>
      <c r="FZ136" s="3"/>
      <c r="GA136" s="3"/>
      <c r="GB136" s="3"/>
      <c r="GC136" s="3"/>
      <c r="GD136" s="3"/>
    </row>
    <row r="137" spans="164:186" x14ac:dyDescent="0.25">
      <c r="FH137" s="3"/>
      <c r="FI137" s="3"/>
      <c r="FJ137" s="3"/>
      <c r="FK137" s="3"/>
      <c r="FL137" s="3"/>
      <c r="FM137" s="3"/>
      <c r="FN137" s="3"/>
      <c r="FO137" s="3"/>
      <c r="FP137" s="3"/>
      <c r="FQ137" s="3"/>
      <c r="FR137" s="3"/>
      <c r="FS137" s="3"/>
      <c r="FT137" s="3"/>
      <c r="FU137" s="3"/>
      <c r="FV137" s="3"/>
      <c r="FW137" s="3"/>
      <c r="FX137" s="3"/>
      <c r="FY137" s="3"/>
      <c r="FZ137" s="3"/>
      <c r="GA137" s="3"/>
      <c r="GB137" s="3"/>
      <c r="GC137" s="3"/>
      <c r="GD137" s="3"/>
    </row>
    <row r="138" spans="164:186" x14ac:dyDescent="0.25">
      <c r="FH138" s="3"/>
      <c r="FI138" s="3"/>
      <c r="FJ138" s="3"/>
      <c r="FK138" s="3"/>
      <c r="FL138" s="3"/>
      <c r="FM138" s="3"/>
      <c r="FN138" s="3"/>
      <c r="FO138" s="3"/>
      <c r="FP138" s="3"/>
      <c r="FQ138" s="3"/>
      <c r="FR138" s="3"/>
      <c r="FS138" s="3"/>
      <c r="FT138" s="3"/>
      <c r="FU138" s="3"/>
      <c r="FV138" s="3"/>
      <c r="FW138" s="3"/>
      <c r="FX138" s="3"/>
      <c r="FY138" s="3"/>
      <c r="FZ138" s="3"/>
      <c r="GA138" s="3"/>
      <c r="GB138" s="3"/>
      <c r="GC138" s="3"/>
      <c r="GD138" s="3"/>
    </row>
    <row r="139" spans="164:186" x14ac:dyDescent="0.25">
      <c r="FH139" s="3"/>
      <c r="FI139" s="3"/>
      <c r="FJ139" s="3"/>
      <c r="FK139" s="3"/>
      <c r="FL139" s="3"/>
      <c r="FM139" s="3"/>
      <c r="FN139" s="3"/>
      <c r="FO139" s="3"/>
      <c r="FP139" s="3"/>
      <c r="FQ139" s="3"/>
      <c r="FR139" s="3"/>
      <c r="FS139" s="3"/>
      <c r="FT139" s="3"/>
      <c r="FU139" s="3"/>
      <c r="FV139" s="3"/>
      <c r="FW139" s="3"/>
      <c r="FX139" s="3"/>
      <c r="FY139" s="3"/>
      <c r="FZ139" s="3"/>
      <c r="GA139" s="3"/>
      <c r="GB139" s="3"/>
      <c r="GC139" s="3"/>
      <c r="GD139" s="3"/>
    </row>
    <row r="140" spans="164:186" x14ac:dyDescent="0.25">
      <c r="FH140" s="3"/>
      <c r="FI140" s="3"/>
      <c r="FJ140" s="3"/>
      <c r="FK140" s="3"/>
      <c r="FL140" s="3"/>
      <c r="FM140" s="3"/>
      <c r="FN140" s="3"/>
      <c r="FO140" s="3"/>
      <c r="FP140" s="3"/>
      <c r="FQ140" s="3"/>
      <c r="FR140" s="3"/>
      <c r="FS140" s="3"/>
      <c r="FT140" s="3"/>
      <c r="FU140" s="3"/>
      <c r="FV140" s="3"/>
      <c r="FW140" s="3"/>
      <c r="FX140" s="3"/>
      <c r="FY140" s="3"/>
      <c r="FZ140" s="3"/>
      <c r="GA140" s="3"/>
      <c r="GB140" s="3"/>
      <c r="GC140" s="3"/>
      <c r="GD140" s="3"/>
    </row>
    <row r="141" spans="164:186" x14ac:dyDescent="0.25">
      <c r="FH141" s="3"/>
      <c r="FI141" s="3"/>
      <c r="FJ141" s="3"/>
      <c r="FK141" s="3"/>
      <c r="FL141" s="3"/>
      <c r="FM141" s="3"/>
      <c r="FN141" s="3"/>
      <c r="FO141" s="3"/>
      <c r="FP141" s="3"/>
      <c r="FQ141" s="3"/>
      <c r="FR141" s="3"/>
      <c r="FS141" s="3"/>
      <c r="FT141" s="3"/>
      <c r="FU141" s="3"/>
      <c r="FV141" s="3"/>
      <c r="FW141" s="3"/>
      <c r="FX141" s="3"/>
      <c r="FY141" s="3"/>
      <c r="FZ141" s="3"/>
      <c r="GA141" s="3"/>
      <c r="GB141" s="3"/>
      <c r="GC141" s="3"/>
      <c r="GD141" s="3"/>
    </row>
    <row r="142" spans="164:186" x14ac:dyDescent="0.25">
      <c r="FH142" s="3"/>
      <c r="FI142" s="3"/>
      <c r="FJ142" s="3"/>
      <c r="FK142" s="3"/>
      <c r="FL142" s="3"/>
      <c r="FM142" s="3"/>
      <c r="FN142" s="3"/>
      <c r="FO142" s="3"/>
      <c r="FP142" s="3"/>
      <c r="FQ142" s="3"/>
      <c r="FR142" s="3"/>
      <c r="FS142" s="3"/>
      <c r="FT142" s="3"/>
      <c r="FU142" s="3"/>
      <c r="FV142" s="3"/>
      <c r="FW142" s="3"/>
      <c r="FX142" s="3"/>
      <c r="FY142" s="3"/>
      <c r="FZ142" s="3"/>
      <c r="GA142" s="3"/>
      <c r="GB142" s="3"/>
      <c r="GC142" s="3"/>
      <c r="GD142" s="3"/>
    </row>
    <row r="143" spans="164:186" x14ac:dyDescent="0.25">
      <c r="FH143" s="3"/>
      <c r="FI143" s="3"/>
      <c r="FJ143" s="3"/>
      <c r="FK143" s="3"/>
      <c r="FL143" s="3"/>
      <c r="FM143" s="3"/>
      <c r="FN143" s="3"/>
      <c r="FO143" s="3"/>
      <c r="FP143" s="3"/>
      <c r="FQ143" s="3"/>
      <c r="FR143" s="3"/>
      <c r="FS143" s="3"/>
      <c r="FT143" s="3"/>
      <c r="FU143" s="3"/>
      <c r="FV143" s="3"/>
      <c r="FW143" s="3"/>
      <c r="FX143" s="3"/>
      <c r="FY143" s="3"/>
      <c r="FZ143" s="3"/>
      <c r="GA143" s="3"/>
      <c r="GB143" s="3"/>
      <c r="GC143" s="3"/>
      <c r="GD143" s="3"/>
    </row>
    <row r="144" spans="164:186" x14ac:dyDescent="0.25">
      <c r="FH144" s="3"/>
      <c r="FI144" s="3"/>
      <c r="FJ144" s="3"/>
      <c r="FK144" s="3"/>
      <c r="FL144" s="3"/>
      <c r="FM144" s="3"/>
      <c r="FN144" s="3"/>
      <c r="FO144" s="3"/>
      <c r="FP144" s="3"/>
      <c r="FQ144" s="3"/>
      <c r="FR144" s="3"/>
      <c r="FS144" s="3"/>
      <c r="FT144" s="3"/>
      <c r="FU144" s="3"/>
      <c r="FV144" s="3"/>
      <c r="FW144" s="3"/>
      <c r="FX144" s="3"/>
      <c r="FY144" s="3"/>
      <c r="FZ144" s="3"/>
      <c r="GA144" s="3"/>
      <c r="GB144" s="3"/>
      <c r="GC144" s="3"/>
      <c r="GD144" s="3"/>
    </row>
    <row r="145" spans="164:186" x14ac:dyDescent="0.25">
      <c r="FH145" s="3"/>
      <c r="FI145" s="3"/>
      <c r="FJ145" s="3"/>
      <c r="FK145" s="3"/>
      <c r="FL145" s="3"/>
      <c r="FM145" s="3"/>
      <c r="FN145" s="3"/>
      <c r="FO145" s="3"/>
      <c r="FP145" s="3"/>
      <c r="FQ145" s="3"/>
      <c r="FR145" s="3"/>
      <c r="FS145" s="3"/>
      <c r="FT145" s="3"/>
      <c r="FU145" s="3"/>
      <c r="FV145" s="3"/>
      <c r="FW145" s="3"/>
      <c r="FX145" s="3"/>
      <c r="FY145" s="3"/>
      <c r="FZ145" s="3"/>
      <c r="GA145" s="3"/>
      <c r="GB145" s="3"/>
      <c r="GC145" s="3"/>
      <c r="GD145" s="3"/>
    </row>
    <row r="146" spans="164:186" x14ac:dyDescent="0.25">
      <c r="FH146" s="3"/>
      <c r="FI146" s="3"/>
      <c r="FJ146" s="3"/>
      <c r="FK146" s="3"/>
      <c r="FL146" s="3"/>
      <c r="FM146" s="3"/>
      <c r="FN146" s="3"/>
      <c r="FO146" s="3"/>
      <c r="FP146" s="3"/>
      <c r="FQ146" s="3"/>
      <c r="FR146" s="3"/>
      <c r="FS146" s="3"/>
      <c r="FT146" s="3"/>
      <c r="FU146" s="3"/>
      <c r="FV146" s="3"/>
      <c r="FW146" s="3"/>
      <c r="FX146" s="3"/>
      <c r="FY146" s="3"/>
      <c r="FZ146" s="3"/>
      <c r="GA146" s="3"/>
      <c r="GB146" s="3"/>
      <c r="GC146" s="3"/>
      <c r="GD146" s="3"/>
    </row>
    <row r="147" spans="164:186" x14ac:dyDescent="0.25">
      <c r="FH147" s="3"/>
      <c r="FI147" s="3"/>
      <c r="FJ147" s="3"/>
      <c r="FK147" s="3"/>
      <c r="FL147" s="3"/>
      <c r="FM147" s="3"/>
      <c r="FN147" s="3"/>
      <c r="FO147" s="3"/>
      <c r="FP147" s="3"/>
      <c r="FQ147" s="3"/>
      <c r="FR147" s="3"/>
      <c r="FS147" s="3"/>
      <c r="FT147" s="3"/>
      <c r="FU147" s="3"/>
      <c r="FV147" s="3"/>
      <c r="FW147" s="3"/>
      <c r="FX147" s="3"/>
      <c r="FY147" s="3"/>
      <c r="FZ147" s="3"/>
      <c r="GA147" s="3"/>
      <c r="GB147" s="3"/>
      <c r="GC147" s="3"/>
      <c r="GD147" s="3"/>
    </row>
    <row r="148" spans="164:186" x14ac:dyDescent="0.25">
      <c r="FH148" s="3"/>
      <c r="FI148" s="3"/>
      <c r="FJ148" s="3"/>
      <c r="FK148" s="3"/>
      <c r="FL148" s="3"/>
      <c r="FM148" s="3"/>
      <c r="FN148" s="3"/>
      <c r="FO148" s="3"/>
      <c r="FP148" s="3"/>
      <c r="FQ148" s="3"/>
      <c r="FR148" s="3"/>
      <c r="FS148" s="3"/>
      <c r="FT148" s="3"/>
      <c r="FU148" s="3"/>
      <c r="FV148" s="3"/>
      <c r="FW148" s="3"/>
      <c r="FX148" s="3"/>
      <c r="FY148" s="3"/>
      <c r="FZ148" s="3"/>
      <c r="GA148" s="3"/>
      <c r="GB148" s="3"/>
      <c r="GC148" s="3"/>
      <c r="GD148" s="3"/>
    </row>
  </sheetData>
  <pageMargins left="0.511811024" right="0.511811024" top="0.78740157499999996" bottom="0.78740157499999996" header="0.31496062000000002" footer="0.31496062000000002"/>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37DFB-023F-4FEE-AF2D-BF4ABFF90B90}">
  <sheetPr codeName="Planilha5">
    <tabColor rgb="FF00B0F0"/>
    <outlinePr summaryBelow="0" summaryRight="0"/>
  </sheetPr>
  <dimension ref="A1:GC54"/>
  <sheetViews>
    <sheetView showGridLines="0" zoomScaleNormal="100" workbookViewId="0">
      <pane xSplit="5" ySplit="2" topLeftCell="F3" activePane="bottomRight" state="frozen"/>
      <selection pane="topRight" activeCell="F1" sqref="F1"/>
      <selection pane="bottomLeft" activeCell="A3" sqref="A3"/>
      <selection pane="bottomRight" activeCell="J13" sqref="J13"/>
    </sheetView>
  </sheetViews>
  <sheetFormatPr defaultColWidth="9.140625" defaultRowHeight="15" outlineLevelRow="1" x14ac:dyDescent="0.25"/>
  <cols>
    <col min="1" max="1" width="68.7109375" style="8" customWidth="1"/>
    <col min="2" max="2" width="13.5703125" style="17" customWidth="1"/>
    <col min="3" max="3" width="16.85546875" style="17" customWidth="1"/>
    <col min="4" max="4" width="13.5703125" style="17" customWidth="1"/>
    <col min="5" max="5" width="17" style="8" customWidth="1"/>
    <col min="6" max="161" width="18.140625" style="17" customWidth="1"/>
    <col min="162" max="162" width="9.140625" style="3"/>
    <col min="163" max="185" width="20.140625" style="17" customWidth="1"/>
    <col min="186" max="16384" width="9.140625" style="3"/>
  </cols>
  <sheetData>
    <row r="1" spans="1:185" ht="9" customHeight="1" x14ac:dyDescent="0.25">
      <c r="A1" s="1"/>
      <c r="B1" s="2"/>
      <c r="C1" s="2"/>
      <c r="D1" s="2"/>
      <c r="E1" s="1"/>
      <c r="F1" s="2">
        <f>YEAR(F2)</f>
        <v>2025</v>
      </c>
      <c r="G1" s="2">
        <f t="shared" ref="G1:BR1" si="0">YEAR(G2)</f>
        <v>2025</v>
      </c>
      <c r="H1" s="2">
        <f t="shared" si="0"/>
        <v>2025</v>
      </c>
      <c r="I1" s="2">
        <f t="shared" si="0"/>
        <v>2025</v>
      </c>
      <c r="J1" s="2">
        <f t="shared" si="0"/>
        <v>2025</v>
      </c>
      <c r="K1" s="2">
        <f t="shared" si="0"/>
        <v>2025</v>
      </c>
      <c r="L1" s="2">
        <f t="shared" si="0"/>
        <v>2025</v>
      </c>
      <c r="M1" s="2">
        <f t="shared" si="0"/>
        <v>2025</v>
      </c>
      <c r="N1" s="2">
        <f t="shared" si="0"/>
        <v>2025</v>
      </c>
      <c r="O1" s="2">
        <f t="shared" si="0"/>
        <v>2025</v>
      </c>
      <c r="P1" s="2">
        <f t="shared" si="0"/>
        <v>2025</v>
      </c>
      <c r="Q1" s="2">
        <f t="shared" si="0"/>
        <v>2025</v>
      </c>
      <c r="R1" s="2">
        <f t="shared" si="0"/>
        <v>2026</v>
      </c>
      <c r="S1" s="2">
        <f t="shared" si="0"/>
        <v>2026</v>
      </c>
      <c r="T1" s="2">
        <f t="shared" si="0"/>
        <v>2026</v>
      </c>
      <c r="U1" s="2">
        <f t="shared" si="0"/>
        <v>2026</v>
      </c>
      <c r="V1" s="2">
        <f t="shared" si="0"/>
        <v>2026</v>
      </c>
      <c r="W1" s="2">
        <f t="shared" si="0"/>
        <v>2026</v>
      </c>
      <c r="X1" s="2">
        <f t="shared" si="0"/>
        <v>2026</v>
      </c>
      <c r="Y1" s="2">
        <f t="shared" si="0"/>
        <v>2026</v>
      </c>
      <c r="Z1" s="2">
        <f t="shared" si="0"/>
        <v>2026</v>
      </c>
      <c r="AA1" s="2">
        <f t="shared" si="0"/>
        <v>2026</v>
      </c>
      <c r="AB1" s="2">
        <f t="shared" si="0"/>
        <v>2026</v>
      </c>
      <c r="AC1" s="2">
        <f t="shared" si="0"/>
        <v>2026</v>
      </c>
      <c r="AD1" s="2">
        <f t="shared" si="0"/>
        <v>2027</v>
      </c>
      <c r="AE1" s="2">
        <f t="shared" si="0"/>
        <v>2027</v>
      </c>
      <c r="AF1" s="2">
        <f t="shared" si="0"/>
        <v>2027</v>
      </c>
      <c r="AG1" s="2">
        <f t="shared" si="0"/>
        <v>2027</v>
      </c>
      <c r="AH1" s="2">
        <f t="shared" si="0"/>
        <v>2027</v>
      </c>
      <c r="AI1" s="2">
        <f t="shared" si="0"/>
        <v>2027</v>
      </c>
      <c r="AJ1" s="2">
        <f t="shared" si="0"/>
        <v>2027</v>
      </c>
      <c r="AK1" s="2">
        <f t="shared" si="0"/>
        <v>2027</v>
      </c>
      <c r="AL1" s="2">
        <f t="shared" si="0"/>
        <v>2027</v>
      </c>
      <c r="AM1" s="2">
        <f t="shared" si="0"/>
        <v>2027</v>
      </c>
      <c r="AN1" s="2">
        <f t="shared" si="0"/>
        <v>2027</v>
      </c>
      <c r="AO1" s="2">
        <f t="shared" si="0"/>
        <v>2027</v>
      </c>
      <c r="AP1" s="2">
        <f t="shared" si="0"/>
        <v>2028</v>
      </c>
      <c r="AQ1" s="2">
        <f t="shared" si="0"/>
        <v>2028</v>
      </c>
      <c r="AR1" s="2">
        <f t="shared" si="0"/>
        <v>2028</v>
      </c>
      <c r="AS1" s="2">
        <f t="shared" si="0"/>
        <v>2028</v>
      </c>
      <c r="AT1" s="2">
        <f t="shared" si="0"/>
        <v>2028</v>
      </c>
      <c r="AU1" s="2">
        <f t="shared" si="0"/>
        <v>2028</v>
      </c>
      <c r="AV1" s="2">
        <f t="shared" si="0"/>
        <v>2028</v>
      </c>
      <c r="AW1" s="2">
        <f t="shared" si="0"/>
        <v>2028</v>
      </c>
      <c r="AX1" s="2">
        <f t="shared" si="0"/>
        <v>2028</v>
      </c>
      <c r="AY1" s="2">
        <f t="shared" si="0"/>
        <v>2028</v>
      </c>
      <c r="AZ1" s="2">
        <f t="shared" si="0"/>
        <v>2028</v>
      </c>
      <c r="BA1" s="2">
        <f t="shared" si="0"/>
        <v>2028</v>
      </c>
      <c r="BB1" s="2">
        <f t="shared" si="0"/>
        <v>2029</v>
      </c>
      <c r="BC1" s="2">
        <f t="shared" si="0"/>
        <v>2029</v>
      </c>
      <c r="BD1" s="2">
        <f t="shared" si="0"/>
        <v>2029</v>
      </c>
      <c r="BE1" s="2">
        <f t="shared" si="0"/>
        <v>2029</v>
      </c>
      <c r="BF1" s="2">
        <f t="shared" si="0"/>
        <v>2029</v>
      </c>
      <c r="BG1" s="2">
        <f t="shared" si="0"/>
        <v>2029</v>
      </c>
      <c r="BH1" s="2">
        <f t="shared" si="0"/>
        <v>2029</v>
      </c>
      <c r="BI1" s="2">
        <f t="shared" si="0"/>
        <v>2029</v>
      </c>
      <c r="BJ1" s="2">
        <f t="shared" si="0"/>
        <v>2029</v>
      </c>
      <c r="BK1" s="2">
        <f t="shared" si="0"/>
        <v>2029</v>
      </c>
      <c r="BL1" s="2">
        <f t="shared" si="0"/>
        <v>2029</v>
      </c>
      <c r="BM1" s="2">
        <f t="shared" si="0"/>
        <v>2029</v>
      </c>
      <c r="BN1" s="2">
        <f t="shared" si="0"/>
        <v>2030</v>
      </c>
      <c r="BO1" s="2">
        <f t="shared" si="0"/>
        <v>2030</v>
      </c>
      <c r="BP1" s="2">
        <f t="shared" si="0"/>
        <v>2030</v>
      </c>
      <c r="BQ1" s="2">
        <f t="shared" si="0"/>
        <v>2030</v>
      </c>
      <c r="BR1" s="2">
        <f t="shared" si="0"/>
        <v>2030</v>
      </c>
      <c r="BS1" s="2">
        <f t="shared" ref="BS1:ED1" si="1">YEAR(BS2)</f>
        <v>2030</v>
      </c>
      <c r="BT1" s="2">
        <f t="shared" si="1"/>
        <v>2030</v>
      </c>
      <c r="BU1" s="2">
        <f t="shared" si="1"/>
        <v>2030</v>
      </c>
      <c r="BV1" s="2">
        <f t="shared" si="1"/>
        <v>2030</v>
      </c>
      <c r="BW1" s="2">
        <f t="shared" si="1"/>
        <v>2030</v>
      </c>
      <c r="BX1" s="2">
        <f t="shared" si="1"/>
        <v>2030</v>
      </c>
      <c r="BY1" s="2">
        <f t="shared" si="1"/>
        <v>2030</v>
      </c>
      <c r="BZ1" s="2">
        <f t="shared" si="1"/>
        <v>2031</v>
      </c>
      <c r="CA1" s="2">
        <f t="shared" si="1"/>
        <v>2031</v>
      </c>
      <c r="CB1" s="2">
        <f t="shared" si="1"/>
        <v>2031</v>
      </c>
      <c r="CC1" s="2">
        <f t="shared" si="1"/>
        <v>2031</v>
      </c>
      <c r="CD1" s="2">
        <f t="shared" si="1"/>
        <v>2031</v>
      </c>
      <c r="CE1" s="2">
        <f t="shared" si="1"/>
        <v>2031</v>
      </c>
      <c r="CF1" s="2">
        <f t="shared" si="1"/>
        <v>2031</v>
      </c>
      <c r="CG1" s="2">
        <f t="shared" si="1"/>
        <v>2031</v>
      </c>
      <c r="CH1" s="2">
        <f t="shared" si="1"/>
        <v>2031</v>
      </c>
      <c r="CI1" s="2">
        <f t="shared" si="1"/>
        <v>2031</v>
      </c>
      <c r="CJ1" s="2">
        <f t="shared" si="1"/>
        <v>2031</v>
      </c>
      <c r="CK1" s="2">
        <f t="shared" si="1"/>
        <v>2031</v>
      </c>
      <c r="CL1" s="2">
        <f t="shared" si="1"/>
        <v>2032</v>
      </c>
      <c r="CM1" s="2">
        <f t="shared" si="1"/>
        <v>2032</v>
      </c>
      <c r="CN1" s="2">
        <f t="shared" si="1"/>
        <v>2032</v>
      </c>
      <c r="CO1" s="2">
        <f t="shared" si="1"/>
        <v>2032</v>
      </c>
      <c r="CP1" s="2">
        <f t="shared" si="1"/>
        <v>2032</v>
      </c>
      <c r="CQ1" s="2">
        <f t="shared" si="1"/>
        <v>2032</v>
      </c>
      <c r="CR1" s="2">
        <f t="shared" si="1"/>
        <v>2032</v>
      </c>
      <c r="CS1" s="2">
        <f t="shared" si="1"/>
        <v>2032</v>
      </c>
      <c r="CT1" s="2">
        <f t="shared" si="1"/>
        <v>2032</v>
      </c>
      <c r="CU1" s="2">
        <f t="shared" si="1"/>
        <v>2032</v>
      </c>
      <c r="CV1" s="2">
        <f t="shared" si="1"/>
        <v>2032</v>
      </c>
      <c r="CW1" s="2">
        <f t="shared" si="1"/>
        <v>2032</v>
      </c>
      <c r="CX1" s="2">
        <f t="shared" si="1"/>
        <v>2033</v>
      </c>
      <c r="CY1" s="2">
        <f t="shared" si="1"/>
        <v>2033</v>
      </c>
      <c r="CZ1" s="2">
        <f t="shared" si="1"/>
        <v>2033</v>
      </c>
      <c r="DA1" s="2">
        <f t="shared" si="1"/>
        <v>2033</v>
      </c>
      <c r="DB1" s="2">
        <f t="shared" si="1"/>
        <v>2033</v>
      </c>
      <c r="DC1" s="2">
        <f t="shared" si="1"/>
        <v>2033</v>
      </c>
      <c r="DD1" s="2">
        <f t="shared" si="1"/>
        <v>2033</v>
      </c>
      <c r="DE1" s="2">
        <f t="shared" si="1"/>
        <v>2033</v>
      </c>
      <c r="DF1" s="2">
        <f t="shared" si="1"/>
        <v>2033</v>
      </c>
      <c r="DG1" s="2">
        <f t="shared" si="1"/>
        <v>2033</v>
      </c>
      <c r="DH1" s="2">
        <f t="shared" si="1"/>
        <v>2033</v>
      </c>
      <c r="DI1" s="2">
        <f t="shared" si="1"/>
        <v>2033</v>
      </c>
      <c r="DJ1" s="2">
        <f t="shared" si="1"/>
        <v>2034</v>
      </c>
      <c r="DK1" s="2">
        <f t="shared" si="1"/>
        <v>2034</v>
      </c>
      <c r="DL1" s="2">
        <f t="shared" si="1"/>
        <v>2034</v>
      </c>
      <c r="DM1" s="2">
        <f t="shared" si="1"/>
        <v>2034</v>
      </c>
      <c r="DN1" s="2">
        <f t="shared" si="1"/>
        <v>2034</v>
      </c>
      <c r="DO1" s="2">
        <f t="shared" si="1"/>
        <v>2034</v>
      </c>
      <c r="DP1" s="2">
        <f t="shared" si="1"/>
        <v>2034</v>
      </c>
      <c r="DQ1" s="2">
        <f t="shared" si="1"/>
        <v>2034</v>
      </c>
      <c r="DR1" s="2">
        <f t="shared" si="1"/>
        <v>2034</v>
      </c>
      <c r="DS1" s="2">
        <f t="shared" si="1"/>
        <v>2034</v>
      </c>
      <c r="DT1" s="2">
        <f t="shared" si="1"/>
        <v>2034</v>
      </c>
      <c r="DU1" s="2">
        <f t="shared" si="1"/>
        <v>2034</v>
      </c>
      <c r="DV1" s="2">
        <f t="shared" si="1"/>
        <v>2035</v>
      </c>
      <c r="DW1" s="2">
        <f t="shared" si="1"/>
        <v>2035</v>
      </c>
      <c r="DX1" s="2">
        <f t="shared" si="1"/>
        <v>2035</v>
      </c>
      <c r="DY1" s="2">
        <f t="shared" si="1"/>
        <v>2035</v>
      </c>
      <c r="DZ1" s="2">
        <f t="shared" si="1"/>
        <v>2035</v>
      </c>
      <c r="EA1" s="2">
        <f t="shared" si="1"/>
        <v>2035</v>
      </c>
      <c r="EB1" s="2">
        <f t="shared" si="1"/>
        <v>2035</v>
      </c>
      <c r="EC1" s="2">
        <f t="shared" si="1"/>
        <v>2035</v>
      </c>
      <c r="ED1" s="2">
        <f t="shared" si="1"/>
        <v>2035</v>
      </c>
      <c r="EE1" s="2">
        <f t="shared" ref="EE1:FE1" si="2">YEAR(EE2)</f>
        <v>2035</v>
      </c>
      <c r="EF1" s="2">
        <f t="shared" si="2"/>
        <v>2035</v>
      </c>
      <c r="EG1" s="2">
        <f t="shared" si="2"/>
        <v>2035</v>
      </c>
      <c r="EH1" s="2">
        <f t="shared" si="2"/>
        <v>2036</v>
      </c>
      <c r="EI1" s="2">
        <f t="shared" si="2"/>
        <v>2036</v>
      </c>
      <c r="EJ1" s="2">
        <f t="shared" si="2"/>
        <v>2036</v>
      </c>
      <c r="EK1" s="2">
        <f t="shared" si="2"/>
        <v>2036</v>
      </c>
      <c r="EL1" s="2">
        <f t="shared" si="2"/>
        <v>2036</v>
      </c>
      <c r="EM1" s="2">
        <f t="shared" si="2"/>
        <v>2036</v>
      </c>
      <c r="EN1" s="2">
        <f t="shared" si="2"/>
        <v>2036</v>
      </c>
      <c r="EO1" s="2">
        <f t="shared" si="2"/>
        <v>2036</v>
      </c>
      <c r="EP1" s="2">
        <f t="shared" si="2"/>
        <v>2036</v>
      </c>
      <c r="EQ1" s="2">
        <f t="shared" si="2"/>
        <v>2036</v>
      </c>
      <c r="ER1" s="2">
        <f t="shared" si="2"/>
        <v>2036</v>
      </c>
      <c r="ES1" s="2">
        <f t="shared" si="2"/>
        <v>2036</v>
      </c>
      <c r="ET1" s="2">
        <f t="shared" si="2"/>
        <v>2037</v>
      </c>
      <c r="EU1" s="2">
        <f t="shared" si="2"/>
        <v>2037</v>
      </c>
      <c r="EV1" s="2">
        <f t="shared" si="2"/>
        <v>2037</v>
      </c>
      <c r="EW1" s="2">
        <f t="shared" si="2"/>
        <v>2037</v>
      </c>
      <c r="EX1" s="2">
        <f t="shared" si="2"/>
        <v>2037</v>
      </c>
      <c r="EY1" s="2">
        <f t="shared" si="2"/>
        <v>2037</v>
      </c>
      <c r="EZ1" s="2">
        <f t="shared" si="2"/>
        <v>2037</v>
      </c>
      <c r="FA1" s="2">
        <f t="shared" si="2"/>
        <v>2037</v>
      </c>
      <c r="FB1" s="2">
        <f t="shared" si="2"/>
        <v>2037</v>
      </c>
      <c r="FC1" s="2">
        <f t="shared" si="2"/>
        <v>2037</v>
      </c>
      <c r="FD1" s="2">
        <f t="shared" si="2"/>
        <v>2037</v>
      </c>
      <c r="FE1" s="2">
        <f t="shared" si="2"/>
        <v>2037</v>
      </c>
      <c r="FG1" s="4"/>
      <c r="FH1" s="4"/>
      <c r="FI1" s="4" t="s">
        <v>0</v>
      </c>
      <c r="FJ1" s="4" t="s">
        <v>0</v>
      </c>
      <c r="FK1" s="4" t="s">
        <v>0</v>
      </c>
      <c r="FL1" s="4" t="s">
        <v>0</v>
      </c>
      <c r="FM1" s="4" t="s">
        <v>0</v>
      </c>
      <c r="FN1" s="4" t="s">
        <v>0</v>
      </c>
      <c r="FO1" s="4" t="s">
        <v>0</v>
      </c>
      <c r="FP1" s="4" t="s">
        <v>0</v>
      </c>
      <c r="FQ1" s="4" t="s">
        <v>0</v>
      </c>
      <c r="FR1" s="4" t="s">
        <v>0</v>
      </c>
      <c r="FS1" s="4" t="s">
        <v>0</v>
      </c>
      <c r="FT1" s="4" t="s">
        <v>0</v>
      </c>
      <c r="FU1" s="4" t="s">
        <v>0</v>
      </c>
      <c r="FV1" s="4" t="s">
        <v>0</v>
      </c>
      <c r="FW1" s="4" t="s">
        <v>0</v>
      </c>
      <c r="FX1" s="4" t="s">
        <v>0</v>
      </c>
      <c r="FY1" s="4" t="s">
        <v>0</v>
      </c>
      <c r="FZ1" s="4" t="s">
        <v>0</v>
      </c>
      <c r="GA1" s="4" t="s">
        <v>0</v>
      </c>
      <c r="GB1" s="4" t="s">
        <v>0</v>
      </c>
      <c r="GC1" s="4" t="s">
        <v>0</v>
      </c>
    </row>
    <row r="2" spans="1:185" ht="50.1" customHeight="1" x14ac:dyDescent="0.25">
      <c r="A2" s="5" t="s">
        <v>16</v>
      </c>
      <c r="B2" s="6"/>
      <c r="C2" s="6"/>
      <c r="D2" s="6"/>
      <c r="E2" s="5"/>
      <c r="F2" s="6">
        <v>45658</v>
      </c>
      <c r="G2" s="6">
        <f>EDATE(F2,1)</f>
        <v>45689</v>
      </c>
      <c r="H2" s="6">
        <f t="shared" ref="H2:BS2" si="3">EDATE(G2,1)</f>
        <v>45717</v>
      </c>
      <c r="I2" s="6">
        <f t="shared" si="3"/>
        <v>45748</v>
      </c>
      <c r="J2" s="6">
        <f t="shared" si="3"/>
        <v>45778</v>
      </c>
      <c r="K2" s="6">
        <f t="shared" si="3"/>
        <v>45809</v>
      </c>
      <c r="L2" s="6">
        <f t="shared" si="3"/>
        <v>45839</v>
      </c>
      <c r="M2" s="6">
        <f t="shared" si="3"/>
        <v>45870</v>
      </c>
      <c r="N2" s="6">
        <f t="shared" si="3"/>
        <v>45901</v>
      </c>
      <c r="O2" s="6">
        <f t="shared" si="3"/>
        <v>45931</v>
      </c>
      <c r="P2" s="6">
        <f t="shared" si="3"/>
        <v>45962</v>
      </c>
      <c r="Q2" s="6">
        <f t="shared" si="3"/>
        <v>45992</v>
      </c>
      <c r="R2" s="6">
        <f t="shared" si="3"/>
        <v>46023</v>
      </c>
      <c r="S2" s="6">
        <f t="shared" si="3"/>
        <v>46054</v>
      </c>
      <c r="T2" s="6">
        <f t="shared" si="3"/>
        <v>46082</v>
      </c>
      <c r="U2" s="6">
        <f t="shared" si="3"/>
        <v>46113</v>
      </c>
      <c r="V2" s="6">
        <f t="shared" si="3"/>
        <v>46143</v>
      </c>
      <c r="W2" s="6">
        <f t="shared" si="3"/>
        <v>46174</v>
      </c>
      <c r="X2" s="6">
        <f t="shared" si="3"/>
        <v>46204</v>
      </c>
      <c r="Y2" s="6">
        <f t="shared" si="3"/>
        <v>46235</v>
      </c>
      <c r="Z2" s="6">
        <f t="shared" si="3"/>
        <v>46266</v>
      </c>
      <c r="AA2" s="6">
        <f t="shared" si="3"/>
        <v>46296</v>
      </c>
      <c r="AB2" s="6">
        <f t="shared" si="3"/>
        <v>46327</v>
      </c>
      <c r="AC2" s="6">
        <f t="shared" si="3"/>
        <v>46357</v>
      </c>
      <c r="AD2" s="6">
        <f t="shared" si="3"/>
        <v>46388</v>
      </c>
      <c r="AE2" s="6">
        <f t="shared" si="3"/>
        <v>46419</v>
      </c>
      <c r="AF2" s="6">
        <f t="shared" si="3"/>
        <v>46447</v>
      </c>
      <c r="AG2" s="6">
        <f t="shared" si="3"/>
        <v>46478</v>
      </c>
      <c r="AH2" s="6">
        <f t="shared" si="3"/>
        <v>46508</v>
      </c>
      <c r="AI2" s="6">
        <f t="shared" si="3"/>
        <v>46539</v>
      </c>
      <c r="AJ2" s="6">
        <f t="shared" si="3"/>
        <v>46569</v>
      </c>
      <c r="AK2" s="6">
        <f t="shared" si="3"/>
        <v>46600</v>
      </c>
      <c r="AL2" s="6">
        <f t="shared" si="3"/>
        <v>46631</v>
      </c>
      <c r="AM2" s="6">
        <f t="shared" si="3"/>
        <v>46661</v>
      </c>
      <c r="AN2" s="6">
        <f t="shared" si="3"/>
        <v>46692</v>
      </c>
      <c r="AO2" s="6">
        <f t="shared" si="3"/>
        <v>46722</v>
      </c>
      <c r="AP2" s="6">
        <f t="shared" si="3"/>
        <v>46753</v>
      </c>
      <c r="AQ2" s="6">
        <f t="shared" si="3"/>
        <v>46784</v>
      </c>
      <c r="AR2" s="6">
        <f t="shared" si="3"/>
        <v>46813</v>
      </c>
      <c r="AS2" s="6">
        <f t="shared" si="3"/>
        <v>46844</v>
      </c>
      <c r="AT2" s="6">
        <f t="shared" si="3"/>
        <v>46874</v>
      </c>
      <c r="AU2" s="6">
        <f t="shared" si="3"/>
        <v>46905</v>
      </c>
      <c r="AV2" s="6">
        <f t="shared" si="3"/>
        <v>46935</v>
      </c>
      <c r="AW2" s="6">
        <f t="shared" si="3"/>
        <v>46966</v>
      </c>
      <c r="AX2" s="6">
        <f t="shared" si="3"/>
        <v>46997</v>
      </c>
      <c r="AY2" s="6">
        <f t="shared" si="3"/>
        <v>47027</v>
      </c>
      <c r="AZ2" s="6">
        <f t="shared" si="3"/>
        <v>47058</v>
      </c>
      <c r="BA2" s="6">
        <f t="shared" si="3"/>
        <v>47088</v>
      </c>
      <c r="BB2" s="6">
        <f t="shared" si="3"/>
        <v>47119</v>
      </c>
      <c r="BC2" s="6">
        <f t="shared" si="3"/>
        <v>47150</v>
      </c>
      <c r="BD2" s="6">
        <f t="shared" si="3"/>
        <v>47178</v>
      </c>
      <c r="BE2" s="6">
        <f t="shared" si="3"/>
        <v>47209</v>
      </c>
      <c r="BF2" s="6">
        <f t="shared" si="3"/>
        <v>47239</v>
      </c>
      <c r="BG2" s="6">
        <f t="shared" si="3"/>
        <v>47270</v>
      </c>
      <c r="BH2" s="6">
        <f t="shared" si="3"/>
        <v>47300</v>
      </c>
      <c r="BI2" s="6">
        <f t="shared" si="3"/>
        <v>47331</v>
      </c>
      <c r="BJ2" s="6">
        <f t="shared" si="3"/>
        <v>47362</v>
      </c>
      <c r="BK2" s="6">
        <f t="shared" si="3"/>
        <v>47392</v>
      </c>
      <c r="BL2" s="6">
        <f t="shared" si="3"/>
        <v>47423</v>
      </c>
      <c r="BM2" s="6">
        <f t="shared" si="3"/>
        <v>47453</v>
      </c>
      <c r="BN2" s="6">
        <f t="shared" si="3"/>
        <v>47484</v>
      </c>
      <c r="BO2" s="6">
        <f t="shared" si="3"/>
        <v>47515</v>
      </c>
      <c r="BP2" s="6">
        <f t="shared" si="3"/>
        <v>47543</v>
      </c>
      <c r="BQ2" s="6">
        <f t="shared" si="3"/>
        <v>47574</v>
      </c>
      <c r="BR2" s="6">
        <f t="shared" si="3"/>
        <v>47604</v>
      </c>
      <c r="BS2" s="6">
        <f t="shared" si="3"/>
        <v>47635</v>
      </c>
      <c r="BT2" s="6">
        <f t="shared" ref="BT2:EE2" si="4">EDATE(BS2,1)</f>
        <v>47665</v>
      </c>
      <c r="BU2" s="6">
        <f t="shared" si="4"/>
        <v>47696</v>
      </c>
      <c r="BV2" s="6">
        <f t="shared" si="4"/>
        <v>47727</v>
      </c>
      <c r="BW2" s="6">
        <f t="shared" si="4"/>
        <v>47757</v>
      </c>
      <c r="BX2" s="6">
        <f t="shared" si="4"/>
        <v>47788</v>
      </c>
      <c r="BY2" s="6">
        <f t="shared" si="4"/>
        <v>47818</v>
      </c>
      <c r="BZ2" s="6">
        <f t="shared" si="4"/>
        <v>47849</v>
      </c>
      <c r="CA2" s="6">
        <f t="shared" si="4"/>
        <v>47880</v>
      </c>
      <c r="CB2" s="6">
        <f t="shared" si="4"/>
        <v>47908</v>
      </c>
      <c r="CC2" s="6">
        <f t="shared" si="4"/>
        <v>47939</v>
      </c>
      <c r="CD2" s="6">
        <f t="shared" si="4"/>
        <v>47969</v>
      </c>
      <c r="CE2" s="6">
        <f t="shared" si="4"/>
        <v>48000</v>
      </c>
      <c r="CF2" s="6">
        <f t="shared" si="4"/>
        <v>48030</v>
      </c>
      <c r="CG2" s="6">
        <f t="shared" si="4"/>
        <v>48061</v>
      </c>
      <c r="CH2" s="6">
        <f t="shared" si="4"/>
        <v>48092</v>
      </c>
      <c r="CI2" s="6">
        <f t="shared" si="4"/>
        <v>48122</v>
      </c>
      <c r="CJ2" s="6">
        <f t="shared" si="4"/>
        <v>48153</v>
      </c>
      <c r="CK2" s="6">
        <f t="shared" si="4"/>
        <v>48183</v>
      </c>
      <c r="CL2" s="6">
        <f t="shared" si="4"/>
        <v>48214</v>
      </c>
      <c r="CM2" s="6">
        <f t="shared" si="4"/>
        <v>48245</v>
      </c>
      <c r="CN2" s="6">
        <f t="shared" si="4"/>
        <v>48274</v>
      </c>
      <c r="CO2" s="6">
        <f t="shared" si="4"/>
        <v>48305</v>
      </c>
      <c r="CP2" s="6">
        <f t="shared" si="4"/>
        <v>48335</v>
      </c>
      <c r="CQ2" s="6">
        <f t="shared" si="4"/>
        <v>48366</v>
      </c>
      <c r="CR2" s="6">
        <f t="shared" si="4"/>
        <v>48396</v>
      </c>
      <c r="CS2" s="6">
        <f t="shared" si="4"/>
        <v>48427</v>
      </c>
      <c r="CT2" s="6">
        <f t="shared" si="4"/>
        <v>48458</v>
      </c>
      <c r="CU2" s="6">
        <f t="shared" si="4"/>
        <v>48488</v>
      </c>
      <c r="CV2" s="6">
        <f t="shared" si="4"/>
        <v>48519</v>
      </c>
      <c r="CW2" s="6">
        <f t="shared" si="4"/>
        <v>48549</v>
      </c>
      <c r="CX2" s="6">
        <f t="shared" si="4"/>
        <v>48580</v>
      </c>
      <c r="CY2" s="6">
        <f t="shared" si="4"/>
        <v>48611</v>
      </c>
      <c r="CZ2" s="6">
        <f t="shared" si="4"/>
        <v>48639</v>
      </c>
      <c r="DA2" s="6">
        <f t="shared" si="4"/>
        <v>48670</v>
      </c>
      <c r="DB2" s="6">
        <f t="shared" si="4"/>
        <v>48700</v>
      </c>
      <c r="DC2" s="6">
        <f t="shared" si="4"/>
        <v>48731</v>
      </c>
      <c r="DD2" s="6">
        <f t="shared" si="4"/>
        <v>48761</v>
      </c>
      <c r="DE2" s="6">
        <f t="shared" si="4"/>
        <v>48792</v>
      </c>
      <c r="DF2" s="6">
        <f t="shared" si="4"/>
        <v>48823</v>
      </c>
      <c r="DG2" s="6">
        <f t="shared" si="4"/>
        <v>48853</v>
      </c>
      <c r="DH2" s="6">
        <f t="shared" si="4"/>
        <v>48884</v>
      </c>
      <c r="DI2" s="6">
        <f t="shared" si="4"/>
        <v>48914</v>
      </c>
      <c r="DJ2" s="6">
        <f t="shared" si="4"/>
        <v>48945</v>
      </c>
      <c r="DK2" s="6">
        <f t="shared" si="4"/>
        <v>48976</v>
      </c>
      <c r="DL2" s="6">
        <f t="shared" si="4"/>
        <v>49004</v>
      </c>
      <c r="DM2" s="6">
        <f t="shared" si="4"/>
        <v>49035</v>
      </c>
      <c r="DN2" s="6">
        <f t="shared" si="4"/>
        <v>49065</v>
      </c>
      <c r="DO2" s="6">
        <f t="shared" si="4"/>
        <v>49096</v>
      </c>
      <c r="DP2" s="6">
        <f t="shared" si="4"/>
        <v>49126</v>
      </c>
      <c r="DQ2" s="6">
        <f t="shared" si="4"/>
        <v>49157</v>
      </c>
      <c r="DR2" s="6">
        <f t="shared" si="4"/>
        <v>49188</v>
      </c>
      <c r="DS2" s="6">
        <f t="shared" si="4"/>
        <v>49218</v>
      </c>
      <c r="DT2" s="6">
        <f t="shared" si="4"/>
        <v>49249</v>
      </c>
      <c r="DU2" s="6">
        <f t="shared" si="4"/>
        <v>49279</v>
      </c>
      <c r="DV2" s="6">
        <f t="shared" si="4"/>
        <v>49310</v>
      </c>
      <c r="DW2" s="6">
        <f t="shared" si="4"/>
        <v>49341</v>
      </c>
      <c r="DX2" s="6">
        <f t="shared" si="4"/>
        <v>49369</v>
      </c>
      <c r="DY2" s="6">
        <f t="shared" si="4"/>
        <v>49400</v>
      </c>
      <c r="DZ2" s="6">
        <f t="shared" si="4"/>
        <v>49430</v>
      </c>
      <c r="EA2" s="6">
        <f t="shared" si="4"/>
        <v>49461</v>
      </c>
      <c r="EB2" s="6">
        <f t="shared" si="4"/>
        <v>49491</v>
      </c>
      <c r="EC2" s="6">
        <f t="shared" si="4"/>
        <v>49522</v>
      </c>
      <c r="ED2" s="6">
        <f t="shared" si="4"/>
        <v>49553</v>
      </c>
      <c r="EE2" s="6">
        <f t="shared" si="4"/>
        <v>49583</v>
      </c>
      <c r="EF2" s="6">
        <f t="shared" ref="EF2:FE2" si="5">EDATE(EE2,1)</f>
        <v>49614</v>
      </c>
      <c r="EG2" s="6">
        <f t="shared" si="5"/>
        <v>49644</v>
      </c>
      <c r="EH2" s="6">
        <f t="shared" si="5"/>
        <v>49675</v>
      </c>
      <c r="EI2" s="6">
        <f t="shared" si="5"/>
        <v>49706</v>
      </c>
      <c r="EJ2" s="6">
        <f t="shared" si="5"/>
        <v>49735</v>
      </c>
      <c r="EK2" s="6">
        <f t="shared" si="5"/>
        <v>49766</v>
      </c>
      <c r="EL2" s="6">
        <f t="shared" si="5"/>
        <v>49796</v>
      </c>
      <c r="EM2" s="6">
        <f t="shared" si="5"/>
        <v>49827</v>
      </c>
      <c r="EN2" s="6">
        <f t="shared" si="5"/>
        <v>49857</v>
      </c>
      <c r="EO2" s="6">
        <f t="shared" si="5"/>
        <v>49888</v>
      </c>
      <c r="EP2" s="6">
        <f t="shared" si="5"/>
        <v>49919</v>
      </c>
      <c r="EQ2" s="6">
        <f t="shared" si="5"/>
        <v>49949</v>
      </c>
      <c r="ER2" s="6">
        <f t="shared" si="5"/>
        <v>49980</v>
      </c>
      <c r="ES2" s="6">
        <f t="shared" si="5"/>
        <v>50010</v>
      </c>
      <c r="ET2" s="6">
        <f t="shared" si="5"/>
        <v>50041</v>
      </c>
      <c r="EU2" s="6">
        <f t="shared" si="5"/>
        <v>50072</v>
      </c>
      <c r="EV2" s="6">
        <f t="shared" si="5"/>
        <v>50100</v>
      </c>
      <c r="EW2" s="6">
        <f t="shared" si="5"/>
        <v>50131</v>
      </c>
      <c r="EX2" s="6">
        <f t="shared" si="5"/>
        <v>50161</v>
      </c>
      <c r="EY2" s="6">
        <f t="shared" si="5"/>
        <v>50192</v>
      </c>
      <c r="EZ2" s="6">
        <f t="shared" si="5"/>
        <v>50222</v>
      </c>
      <c r="FA2" s="6">
        <f t="shared" si="5"/>
        <v>50253</v>
      </c>
      <c r="FB2" s="6">
        <f t="shared" si="5"/>
        <v>50284</v>
      </c>
      <c r="FC2" s="6">
        <f t="shared" si="5"/>
        <v>50314</v>
      </c>
      <c r="FD2" s="6">
        <f t="shared" si="5"/>
        <v>50345</v>
      </c>
      <c r="FE2" s="6">
        <f t="shared" si="5"/>
        <v>50375</v>
      </c>
      <c r="FG2" s="7">
        <v>2025</v>
      </c>
      <c r="FH2" s="7">
        <f t="shared" ref="FH2:GC2" si="6">FG2+1</f>
        <v>2026</v>
      </c>
      <c r="FI2" s="7">
        <f t="shared" si="6"/>
        <v>2027</v>
      </c>
      <c r="FJ2" s="7">
        <f t="shared" si="6"/>
        <v>2028</v>
      </c>
      <c r="FK2" s="7">
        <f t="shared" si="6"/>
        <v>2029</v>
      </c>
      <c r="FL2" s="7">
        <f t="shared" si="6"/>
        <v>2030</v>
      </c>
      <c r="FM2" s="7">
        <f t="shared" si="6"/>
        <v>2031</v>
      </c>
      <c r="FN2" s="7">
        <f t="shared" si="6"/>
        <v>2032</v>
      </c>
      <c r="FO2" s="7">
        <f t="shared" si="6"/>
        <v>2033</v>
      </c>
      <c r="FP2" s="7">
        <f t="shared" si="6"/>
        <v>2034</v>
      </c>
      <c r="FQ2" s="7">
        <f t="shared" si="6"/>
        <v>2035</v>
      </c>
      <c r="FR2" s="7">
        <f t="shared" si="6"/>
        <v>2036</v>
      </c>
      <c r="FS2" s="7">
        <f t="shared" si="6"/>
        <v>2037</v>
      </c>
      <c r="FT2" s="7">
        <f t="shared" si="6"/>
        <v>2038</v>
      </c>
      <c r="FU2" s="7">
        <f t="shared" si="6"/>
        <v>2039</v>
      </c>
      <c r="FV2" s="7">
        <f t="shared" si="6"/>
        <v>2040</v>
      </c>
      <c r="FW2" s="7">
        <f t="shared" si="6"/>
        <v>2041</v>
      </c>
      <c r="FX2" s="7">
        <f t="shared" si="6"/>
        <v>2042</v>
      </c>
      <c r="FY2" s="7">
        <f t="shared" si="6"/>
        <v>2043</v>
      </c>
      <c r="FZ2" s="7">
        <f t="shared" si="6"/>
        <v>2044</v>
      </c>
      <c r="GA2" s="7">
        <f t="shared" si="6"/>
        <v>2045</v>
      </c>
      <c r="GB2" s="7">
        <f t="shared" si="6"/>
        <v>2046</v>
      </c>
      <c r="GC2" s="7">
        <f t="shared" si="6"/>
        <v>2047</v>
      </c>
    </row>
    <row r="3" spans="1:185" ht="20.100000000000001" customHeight="1" x14ac:dyDescent="0.25">
      <c r="B3" s="9"/>
      <c r="C3" s="9"/>
      <c r="D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G3" s="10"/>
      <c r="FH3" s="10"/>
      <c r="FI3" s="10"/>
      <c r="FJ3" s="10"/>
      <c r="FK3" s="10"/>
      <c r="FL3" s="10"/>
      <c r="FM3" s="10"/>
      <c r="FN3" s="10"/>
      <c r="FO3" s="10"/>
      <c r="FP3" s="10"/>
      <c r="FQ3" s="10"/>
      <c r="FR3" s="10"/>
      <c r="FS3" s="10"/>
      <c r="FT3" s="10"/>
      <c r="FU3" s="10"/>
      <c r="FV3" s="10"/>
      <c r="FW3" s="10"/>
      <c r="FX3" s="10"/>
      <c r="FY3" s="10"/>
      <c r="FZ3" s="10"/>
      <c r="GA3" s="10"/>
      <c r="GB3" s="10"/>
      <c r="GC3" s="10"/>
    </row>
    <row r="4" spans="1:185" ht="20.100000000000001" customHeight="1" x14ac:dyDescent="0.25">
      <c r="A4" s="11" t="s">
        <v>17</v>
      </c>
      <c r="B4" s="12"/>
      <c r="C4" s="12"/>
      <c r="D4" s="12"/>
      <c r="E4" s="12">
        <f>SUM(F4:DU4)</f>
        <v>-22209000</v>
      </c>
      <c r="F4" s="12">
        <f t="shared" ref="F4:AK4" si="7">F6+F11+F16+F20</f>
        <v>-2863000</v>
      </c>
      <c r="G4" s="12">
        <f t="shared" si="7"/>
        <v>-1999000</v>
      </c>
      <c r="H4" s="12">
        <f t="shared" si="7"/>
        <v>-1849000</v>
      </c>
      <c r="I4" s="12">
        <f t="shared" si="7"/>
        <v>-1849000</v>
      </c>
      <c r="J4" s="12">
        <f t="shared" si="7"/>
        <v>-1849000</v>
      </c>
      <c r="K4" s="12">
        <f t="shared" si="7"/>
        <v>-1849000</v>
      </c>
      <c r="L4" s="12">
        <f t="shared" si="7"/>
        <v>0</v>
      </c>
      <c r="M4" s="12">
        <f t="shared" si="7"/>
        <v>0</v>
      </c>
      <c r="N4" s="12">
        <f t="shared" si="7"/>
        <v>0</v>
      </c>
      <c r="O4" s="12">
        <f t="shared" si="7"/>
        <v>0</v>
      </c>
      <c r="P4" s="12">
        <f t="shared" si="7"/>
        <v>0</v>
      </c>
      <c r="Q4" s="12">
        <f t="shared" si="7"/>
        <v>0</v>
      </c>
      <c r="R4" s="12">
        <f t="shared" si="7"/>
        <v>0</v>
      </c>
      <c r="S4" s="12">
        <f t="shared" si="7"/>
        <v>0</v>
      </c>
      <c r="T4" s="12">
        <f t="shared" si="7"/>
        <v>0</v>
      </c>
      <c r="U4" s="12">
        <f t="shared" si="7"/>
        <v>0</v>
      </c>
      <c r="V4" s="12">
        <f t="shared" si="7"/>
        <v>0</v>
      </c>
      <c r="W4" s="12">
        <f t="shared" si="7"/>
        <v>0</v>
      </c>
      <c r="X4" s="12">
        <f t="shared" si="7"/>
        <v>0</v>
      </c>
      <c r="Y4" s="12">
        <f t="shared" si="7"/>
        <v>0</v>
      </c>
      <c r="Z4" s="12">
        <f t="shared" si="7"/>
        <v>0</v>
      </c>
      <c r="AA4" s="12">
        <f t="shared" si="7"/>
        <v>0</v>
      </c>
      <c r="AB4" s="12">
        <f t="shared" si="7"/>
        <v>0</v>
      </c>
      <c r="AC4" s="12">
        <f t="shared" si="7"/>
        <v>0</v>
      </c>
      <c r="AD4" s="12">
        <f t="shared" si="7"/>
        <v>0</v>
      </c>
      <c r="AE4" s="12">
        <f t="shared" si="7"/>
        <v>0</v>
      </c>
      <c r="AF4" s="12">
        <f t="shared" si="7"/>
        <v>0</v>
      </c>
      <c r="AG4" s="12">
        <f t="shared" si="7"/>
        <v>0</v>
      </c>
      <c r="AH4" s="12">
        <f t="shared" si="7"/>
        <v>0</v>
      </c>
      <c r="AI4" s="12">
        <f t="shared" si="7"/>
        <v>0</v>
      </c>
      <c r="AJ4" s="12">
        <f t="shared" si="7"/>
        <v>0</v>
      </c>
      <c r="AK4" s="12">
        <f t="shared" si="7"/>
        <v>0</v>
      </c>
      <c r="AL4" s="12">
        <f t="shared" ref="AL4:BQ4" si="8">AL6+AL11+AL16+AL20</f>
        <v>0</v>
      </c>
      <c r="AM4" s="12">
        <f t="shared" si="8"/>
        <v>0</v>
      </c>
      <c r="AN4" s="12">
        <f t="shared" si="8"/>
        <v>0</v>
      </c>
      <c r="AO4" s="12">
        <f t="shared" si="8"/>
        <v>0</v>
      </c>
      <c r="AP4" s="12">
        <f t="shared" si="8"/>
        <v>0</v>
      </c>
      <c r="AQ4" s="12">
        <f t="shared" si="8"/>
        <v>0</v>
      </c>
      <c r="AR4" s="12">
        <f t="shared" si="8"/>
        <v>0</v>
      </c>
      <c r="AS4" s="12">
        <f t="shared" si="8"/>
        <v>0</v>
      </c>
      <c r="AT4" s="12">
        <f t="shared" si="8"/>
        <v>0</v>
      </c>
      <c r="AU4" s="12">
        <f t="shared" si="8"/>
        <v>0</v>
      </c>
      <c r="AV4" s="12">
        <f t="shared" si="8"/>
        <v>0</v>
      </c>
      <c r="AW4" s="12">
        <f t="shared" si="8"/>
        <v>0</v>
      </c>
      <c r="AX4" s="12">
        <f t="shared" si="8"/>
        <v>0</v>
      </c>
      <c r="AY4" s="12">
        <f t="shared" si="8"/>
        <v>0</v>
      </c>
      <c r="AZ4" s="12">
        <f t="shared" si="8"/>
        <v>0</v>
      </c>
      <c r="BA4" s="12">
        <f t="shared" si="8"/>
        <v>0</v>
      </c>
      <c r="BB4" s="12">
        <f t="shared" si="8"/>
        <v>0</v>
      </c>
      <c r="BC4" s="12">
        <f t="shared" si="8"/>
        <v>0</v>
      </c>
      <c r="BD4" s="12">
        <f t="shared" si="8"/>
        <v>0</v>
      </c>
      <c r="BE4" s="12">
        <f t="shared" si="8"/>
        <v>0</v>
      </c>
      <c r="BF4" s="12">
        <f t="shared" si="8"/>
        <v>0</v>
      </c>
      <c r="BG4" s="12">
        <f t="shared" si="8"/>
        <v>0</v>
      </c>
      <c r="BH4" s="12">
        <f t="shared" si="8"/>
        <v>0</v>
      </c>
      <c r="BI4" s="12">
        <f t="shared" si="8"/>
        <v>0</v>
      </c>
      <c r="BJ4" s="12">
        <f t="shared" si="8"/>
        <v>0</v>
      </c>
      <c r="BK4" s="12">
        <f t="shared" si="8"/>
        <v>0</v>
      </c>
      <c r="BL4" s="12">
        <f t="shared" si="8"/>
        <v>0</v>
      </c>
      <c r="BM4" s="12">
        <f t="shared" si="8"/>
        <v>0</v>
      </c>
      <c r="BN4" s="12">
        <f t="shared" si="8"/>
        <v>-706000</v>
      </c>
      <c r="BO4" s="12">
        <f t="shared" si="8"/>
        <v>-1849000</v>
      </c>
      <c r="BP4" s="12">
        <f t="shared" si="8"/>
        <v>-1849000</v>
      </c>
      <c r="BQ4" s="12">
        <f t="shared" si="8"/>
        <v>-1849000</v>
      </c>
      <c r="BR4" s="12">
        <f t="shared" ref="BR4:CW4" si="9">BR6+BR11+BR16+BR20</f>
        <v>-1849000</v>
      </c>
      <c r="BS4" s="12">
        <f t="shared" si="9"/>
        <v>-1849000</v>
      </c>
      <c r="BT4" s="12">
        <f t="shared" si="9"/>
        <v>0</v>
      </c>
      <c r="BU4" s="12">
        <f t="shared" si="9"/>
        <v>0</v>
      </c>
      <c r="BV4" s="12">
        <f t="shared" si="9"/>
        <v>0</v>
      </c>
      <c r="BW4" s="12">
        <f t="shared" si="9"/>
        <v>0</v>
      </c>
      <c r="BX4" s="12">
        <f t="shared" si="9"/>
        <v>0</v>
      </c>
      <c r="BY4" s="12">
        <f t="shared" si="9"/>
        <v>0</v>
      </c>
      <c r="BZ4" s="12">
        <f t="shared" si="9"/>
        <v>0</v>
      </c>
      <c r="CA4" s="12">
        <f t="shared" si="9"/>
        <v>0</v>
      </c>
      <c r="CB4" s="12">
        <f t="shared" si="9"/>
        <v>0</v>
      </c>
      <c r="CC4" s="12">
        <f t="shared" si="9"/>
        <v>0</v>
      </c>
      <c r="CD4" s="12">
        <f t="shared" si="9"/>
        <v>0</v>
      </c>
      <c r="CE4" s="12">
        <f t="shared" si="9"/>
        <v>0</v>
      </c>
      <c r="CF4" s="12">
        <f t="shared" si="9"/>
        <v>0</v>
      </c>
      <c r="CG4" s="12">
        <f t="shared" si="9"/>
        <v>0</v>
      </c>
      <c r="CH4" s="12">
        <f t="shared" si="9"/>
        <v>0</v>
      </c>
      <c r="CI4" s="12">
        <f t="shared" si="9"/>
        <v>0</v>
      </c>
      <c r="CJ4" s="12">
        <f t="shared" si="9"/>
        <v>0</v>
      </c>
      <c r="CK4" s="12">
        <f t="shared" si="9"/>
        <v>0</v>
      </c>
      <c r="CL4" s="12">
        <f t="shared" si="9"/>
        <v>0</v>
      </c>
      <c r="CM4" s="12">
        <f t="shared" si="9"/>
        <v>0</v>
      </c>
      <c r="CN4" s="12">
        <f t="shared" si="9"/>
        <v>0</v>
      </c>
      <c r="CO4" s="12">
        <f t="shared" si="9"/>
        <v>0</v>
      </c>
      <c r="CP4" s="12">
        <f t="shared" si="9"/>
        <v>0</v>
      </c>
      <c r="CQ4" s="12">
        <f t="shared" si="9"/>
        <v>0</v>
      </c>
      <c r="CR4" s="12">
        <f t="shared" si="9"/>
        <v>0</v>
      </c>
      <c r="CS4" s="12">
        <f t="shared" si="9"/>
        <v>0</v>
      </c>
      <c r="CT4" s="12">
        <f t="shared" si="9"/>
        <v>0</v>
      </c>
      <c r="CU4" s="12">
        <f t="shared" si="9"/>
        <v>0</v>
      </c>
      <c r="CV4" s="12">
        <f t="shared" si="9"/>
        <v>0</v>
      </c>
      <c r="CW4" s="12">
        <f t="shared" si="9"/>
        <v>0</v>
      </c>
      <c r="CX4" s="12">
        <f t="shared" ref="CX4:DU4" si="10">CX6+CX11+CX16+CX20</f>
        <v>0</v>
      </c>
      <c r="CY4" s="12">
        <f t="shared" si="10"/>
        <v>0</v>
      </c>
      <c r="CZ4" s="12">
        <f t="shared" si="10"/>
        <v>0</v>
      </c>
      <c r="DA4" s="12">
        <f t="shared" si="10"/>
        <v>0</v>
      </c>
      <c r="DB4" s="12">
        <f t="shared" si="10"/>
        <v>0</v>
      </c>
      <c r="DC4" s="12">
        <f t="shared" si="10"/>
        <v>0</v>
      </c>
      <c r="DD4" s="12">
        <f t="shared" si="10"/>
        <v>0</v>
      </c>
      <c r="DE4" s="12">
        <f t="shared" si="10"/>
        <v>0</v>
      </c>
      <c r="DF4" s="12">
        <f t="shared" si="10"/>
        <v>0</v>
      </c>
      <c r="DG4" s="12">
        <f t="shared" si="10"/>
        <v>0</v>
      </c>
      <c r="DH4" s="12">
        <f t="shared" si="10"/>
        <v>0</v>
      </c>
      <c r="DI4" s="12">
        <f t="shared" si="10"/>
        <v>0</v>
      </c>
      <c r="DJ4" s="12">
        <f t="shared" si="10"/>
        <v>0</v>
      </c>
      <c r="DK4" s="12">
        <f t="shared" si="10"/>
        <v>0</v>
      </c>
      <c r="DL4" s="12">
        <f t="shared" si="10"/>
        <v>0</v>
      </c>
      <c r="DM4" s="12">
        <f t="shared" si="10"/>
        <v>0</v>
      </c>
      <c r="DN4" s="12">
        <f t="shared" si="10"/>
        <v>0</v>
      </c>
      <c r="DO4" s="12">
        <f t="shared" si="10"/>
        <v>0</v>
      </c>
      <c r="DP4" s="12">
        <f t="shared" si="10"/>
        <v>0</v>
      </c>
      <c r="DQ4" s="12">
        <f t="shared" si="10"/>
        <v>0</v>
      </c>
      <c r="DR4" s="12">
        <f t="shared" si="10"/>
        <v>0</v>
      </c>
      <c r="DS4" s="12">
        <f t="shared" si="10"/>
        <v>0</v>
      </c>
      <c r="DT4" s="12">
        <f t="shared" si="10"/>
        <v>0</v>
      </c>
      <c r="DU4" s="12">
        <f t="shared" si="10"/>
        <v>0</v>
      </c>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G4" s="12">
        <f t="shared" ref="FG4:GC4" si="11">FG6+FG11+FG16+FG20</f>
        <v>-12258000</v>
      </c>
      <c r="FH4" s="12">
        <f t="shared" si="11"/>
        <v>0</v>
      </c>
      <c r="FI4" s="12">
        <f t="shared" si="11"/>
        <v>0</v>
      </c>
      <c r="FJ4" s="12">
        <f t="shared" si="11"/>
        <v>0</v>
      </c>
      <c r="FK4" s="12">
        <f t="shared" si="11"/>
        <v>0</v>
      </c>
      <c r="FL4" s="12">
        <f t="shared" si="11"/>
        <v>-9951000</v>
      </c>
      <c r="FM4" s="12">
        <f t="shared" si="11"/>
        <v>0</v>
      </c>
      <c r="FN4" s="12">
        <f t="shared" si="11"/>
        <v>0</v>
      </c>
      <c r="FO4" s="12">
        <f t="shared" si="11"/>
        <v>0</v>
      </c>
      <c r="FP4" s="12">
        <f t="shared" si="11"/>
        <v>0</v>
      </c>
      <c r="FQ4" s="12">
        <f t="shared" si="11"/>
        <v>0</v>
      </c>
      <c r="FR4" s="12">
        <f t="shared" si="11"/>
        <v>0</v>
      </c>
      <c r="FS4" s="12">
        <f t="shared" si="11"/>
        <v>0</v>
      </c>
      <c r="FT4" s="12">
        <f t="shared" si="11"/>
        <v>0</v>
      </c>
      <c r="FU4" s="12">
        <f t="shared" si="11"/>
        <v>0</v>
      </c>
      <c r="FV4" s="12">
        <f t="shared" si="11"/>
        <v>0</v>
      </c>
      <c r="FW4" s="12">
        <f t="shared" si="11"/>
        <v>0</v>
      </c>
      <c r="FX4" s="12">
        <f t="shared" si="11"/>
        <v>0</v>
      </c>
      <c r="FY4" s="12">
        <f t="shared" si="11"/>
        <v>0</v>
      </c>
      <c r="FZ4" s="12">
        <f t="shared" si="11"/>
        <v>0</v>
      </c>
      <c r="GA4" s="12">
        <f t="shared" si="11"/>
        <v>0</v>
      </c>
      <c r="GB4" s="12">
        <f t="shared" si="11"/>
        <v>0</v>
      </c>
      <c r="GC4" s="12">
        <f t="shared" si="11"/>
        <v>0</v>
      </c>
    </row>
    <row r="5" spans="1:185" ht="20.100000000000001" customHeight="1" x14ac:dyDescent="0.25">
      <c r="B5" s="9"/>
      <c r="C5" s="9"/>
      <c r="D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G5" s="9"/>
      <c r="FH5" s="9"/>
      <c r="FI5" s="9"/>
      <c r="FJ5" s="9"/>
      <c r="FK5" s="9"/>
      <c r="FL5" s="9"/>
      <c r="FM5" s="9"/>
      <c r="FN5" s="9"/>
      <c r="FO5" s="9"/>
      <c r="FP5" s="9"/>
      <c r="FQ5" s="9"/>
      <c r="FR5" s="9"/>
      <c r="FS5" s="9"/>
      <c r="FT5" s="9"/>
      <c r="FU5" s="9"/>
      <c r="FV5" s="9"/>
      <c r="FW5" s="9"/>
      <c r="FX5" s="9"/>
      <c r="FY5" s="9"/>
      <c r="FZ5" s="9"/>
      <c r="GA5" s="9"/>
      <c r="GB5" s="9"/>
      <c r="GC5" s="9"/>
    </row>
    <row r="6" spans="1:185" ht="20.100000000000001" customHeight="1" x14ac:dyDescent="0.25">
      <c r="A6" s="13" t="s">
        <v>18</v>
      </c>
      <c r="B6" s="14"/>
      <c r="C6" s="14"/>
      <c r="D6" s="14"/>
      <c r="E6" s="14">
        <f t="shared" ref="E6" si="12">SUM(F6:DU6)</f>
        <v>-18490000</v>
      </c>
      <c r="F6" s="14">
        <f t="shared" ref="F6:AK6" si="13">SUM(F7:F9)</f>
        <v>0</v>
      </c>
      <c r="G6" s="14">
        <f t="shared" si="13"/>
        <v>-1849000</v>
      </c>
      <c r="H6" s="14">
        <f t="shared" si="13"/>
        <v>-1849000</v>
      </c>
      <c r="I6" s="14">
        <f t="shared" si="13"/>
        <v>-1849000</v>
      </c>
      <c r="J6" s="14">
        <f t="shared" si="13"/>
        <v>-1849000</v>
      </c>
      <c r="K6" s="14">
        <f t="shared" si="13"/>
        <v>-1849000</v>
      </c>
      <c r="L6" s="14">
        <f t="shared" si="13"/>
        <v>0</v>
      </c>
      <c r="M6" s="14">
        <f t="shared" si="13"/>
        <v>0</v>
      </c>
      <c r="N6" s="14">
        <f t="shared" si="13"/>
        <v>0</v>
      </c>
      <c r="O6" s="14">
        <f t="shared" si="13"/>
        <v>0</v>
      </c>
      <c r="P6" s="14">
        <f t="shared" si="13"/>
        <v>0</v>
      </c>
      <c r="Q6" s="14">
        <f t="shared" si="13"/>
        <v>0</v>
      </c>
      <c r="R6" s="14">
        <f t="shared" si="13"/>
        <v>0</v>
      </c>
      <c r="S6" s="14">
        <f t="shared" si="13"/>
        <v>0</v>
      </c>
      <c r="T6" s="14">
        <f t="shared" si="13"/>
        <v>0</v>
      </c>
      <c r="U6" s="14">
        <f t="shared" si="13"/>
        <v>0</v>
      </c>
      <c r="V6" s="14">
        <f t="shared" si="13"/>
        <v>0</v>
      </c>
      <c r="W6" s="14">
        <f t="shared" si="13"/>
        <v>0</v>
      </c>
      <c r="X6" s="14">
        <f t="shared" si="13"/>
        <v>0</v>
      </c>
      <c r="Y6" s="14">
        <f t="shared" si="13"/>
        <v>0</v>
      </c>
      <c r="Z6" s="14">
        <f t="shared" si="13"/>
        <v>0</v>
      </c>
      <c r="AA6" s="14">
        <f t="shared" si="13"/>
        <v>0</v>
      </c>
      <c r="AB6" s="14">
        <f t="shared" si="13"/>
        <v>0</v>
      </c>
      <c r="AC6" s="14">
        <f t="shared" si="13"/>
        <v>0</v>
      </c>
      <c r="AD6" s="14">
        <f t="shared" si="13"/>
        <v>0</v>
      </c>
      <c r="AE6" s="14">
        <f t="shared" si="13"/>
        <v>0</v>
      </c>
      <c r="AF6" s="14">
        <f t="shared" si="13"/>
        <v>0</v>
      </c>
      <c r="AG6" s="14">
        <f t="shared" si="13"/>
        <v>0</v>
      </c>
      <c r="AH6" s="14">
        <f t="shared" si="13"/>
        <v>0</v>
      </c>
      <c r="AI6" s="14">
        <f t="shared" si="13"/>
        <v>0</v>
      </c>
      <c r="AJ6" s="14">
        <f t="shared" si="13"/>
        <v>0</v>
      </c>
      <c r="AK6" s="14">
        <f t="shared" si="13"/>
        <v>0</v>
      </c>
      <c r="AL6" s="14">
        <f t="shared" ref="AL6:BQ6" si="14">SUM(AL7:AL9)</f>
        <v>0</v>
      </c>
      <c r="AM6" s="14">
        <f t="shared" si="14"/>
        <v>0</v>
      </c>
      <c r="AN6" s="14">
        <f t="shared" si="14"/>
        <v>0</v>
      </c>
      <c r="AO6" s="14">
        <f t="shared" si="14"/>
        <v>0</v>
      </c>
      <c r="AP6" s="14">
        <f t="shared" si="14"/>
        <v>0</v>
      </c>
      <c r="AQ6" s="14">
        <f t="shared" si="14"/>
        <v>0</v>
      </c>
      <c r="AR6" s="14">
        <f t="shared" si="14"/>
        <v>0</v>
      </c>
      <c r="AS6" s="14">
        <f t="shared" si="14"/>
        <v>0</v>
      </c>
      <c r="AT6" s="14">
        <f t="shared" si="14"/>
        <v>0</v>
      </c>
      <c r="AU6" s="14">
        <f t="shared" si="14"/>
        <v>0</v>
      </c>
      <c r="AV6" s="14">
        <f t="shared" si="14"/>
        <v>0</v>
      </c>
      <c r="AW6" s="14">
        <f t="shared" si="14"/>
        <v>0</v>
      </c>
      <c r="AX6" s="14">
        <f t="shared" si="14"/>
        <v>0</v>
      </c>
      <c r="AY6" s="14">
        <f t="shared" si="14"/>
        <v>0</v>
      </c>
      <c r="AZ6" s="14">
        <f t="shared" si="14"/>
        <v>0</v>
      </c>
      <c r="BA6" s="14">
        <f t="shared" si="14"/>
        <v>0</v>
      </c>
      <c r="BB6" s="14">
        <f t="shared" si="14"/>
        <v>0</v>
      </c>
      <c r="BC6" s="14">
        <f t="shared" si="14"/>
        <v>0</v>
      </c>
      <c r="BD6" s="14">
        <f t="shared" si="14"/>
        <v>0</v>
      </c>
      <c r="BE6" s="14">
        <f t="shared" si="14"/>
        <v>0</v>
      </c>
      <c r="BF6" s="14">
        <f t="shared" si="14"/>
        <v>0</v>
      </c>
      <c r="BG6" s="14">
        <f t="shared" si="14"/>
        <v>0</v>
      </c>
      <c r="BH6" s="14">
        <f t="shared" si="14"/>
        <v>0</v>
      </c>
      <c r="BI6" s="14">
        <f t="shared" si="14"/>
        <v>0</v>
      </c>
      <c r="BJ6" s="14">
        <f t="shared" si="14"/>
        <v>0</v>
      </c>
      <c r="BK6" s="14">
        <f t="shared" si="14"/>
        <v>0</v>
      </c>
      <c r="BL6" s="14">
        <f t="shared" si="14"/>
        <v>0</v>
      </c>
      <c r="BM6" s="14">
        <f t="shared" si="14"/>
        <v>0</v>
      </c>
      <c r="BN6" s="14">
        <f t="shared" si="14"/>
        <v>0</v>
      </c>
      <c r="BO6" s="14">
        <f t="shared" si="14"/>
        <v>-1849000</v>
      </c>
      <c r="BP6" s="14">
        <f t="shared" si="14"/>
        <v>-1849000</v>
      </c>
      <c r="BQ6" s="14">
        <f t="shared" si="14"/>
        <v>-1849000</v>
      </c>
      <c r="BR6" s="14">
        <f t="shared" ref="BR6:CW6" si="15">SUM(BR7:BR9)</f>
        <v>-1849000</v>
      </c>
      <c r="BS6" s="14">
        <f t="shared" si="15"/>
        <v>-1849000</v>
      </c>
      <c r="BT6" s="14">
        <f t="shared" si="15"/>
        <v>0</v>
      </c>
      <c r="BU6" s="14">
        <f t="shared" si="15"/>
        <v>0</v>
      </c>
      <c r="BV6" s="14">
        <f t="shared" si="15"/>
        <v>0</v>
      </c>
      <c r="BW6" s="14">
        <f t="shared" si="15"/>
        <v>0</v>
      </c>
      <c r="BX6" s="14">
        <f t="shared" si="15"/>
        <v>0</v>
      </c>
      <c r="BY6" s="14">
        <f t="shared" si="15"/>
        <v>0</v>
      </c>
      <c r="BZ6" s="14">
        <f t="shared" si="15"/>
        <v>0</v>
      </c>
      <c r="CA6" s="14">
        <f t="shared" si="15"/>
        <v>0</v>
      </c>
      <c r="CB6" s="14">
        <f t="shared" si="15"/>
        <v>0</v>
      </c>
      <c r="CC6" s="14">
        <f t="shared" si="15"/>
        <v>0</v>
      </c>
      <c r="CD6" s="14">
        <f t="shared" si="15"/>
        <v>0</v>
      </c>
      <c r="CE6" s="14">
        <f t="shared" si="15"/>
        <v>0</v>
      </c>
      <c r="CF6" s="14">
        <f t="shared" si="15"/>
        <v>0</v>
      </c>
      <c r="CG6" s="14">
        <f t="shared" si="15"/>
        <v>0</v>
      </c>
      <c r="CH6" s="14">
        <f t="shared" si="15"/>
        <v>0</v>
      </c>
      <c r="CI6" s="14">
        <f t="shared" si="15"/>
        <v>0</v>
      </c>
      <c r="CJ6" s="14">
        <f t="shared" si="15"/>
        <v>0</v>
      </c>
      <c r="CK6" s="14">
        <f t="shared" si="15"/>
        <v>0</v>
      </c>
      <c r="CL6" s="14">
        <f t="shared" si="15"/>
        <v>0</v>
      </c>
      <c r="CM6" s="14">
        <f t="shared" si="15"/>
        <v>0</v>
      </c>
      <c r="CN6" s="14">
        <f t="shared" si="15"/>
        <v>0</v>
      </c>
      <c r="CO6" s="14">
        <f t="shared" si="15"/>
        <v>0</v>
      </c>
      <c r="CP6" s="14">
        <f t="shared" si="15"/>
        <v>0</v>
      </c>
      <c r="CQ6" s="14">
        <f t="shared" si="15"/>
        <v>0</v>
      </c>
      <c r="CR6" s="14">
        <f t="shared" si="15"/>
        <v>0</v>
      </c>
      <c r="CS6" s="14">
        <f t="shared" si="15"/>
        <v>0</v>
      </c>
      <c r="CT6" s="14">
        <f t="shared" si="15"/>
        <v>0</v>
      </c>
      <c r="CU6" s="14">
        <f t="shared" si="15"/>
        <v>0</v>
      </c>
      <c r="CV6" s="14">
        <f t="shared" si="15"/>
        <v>0</v>
      </c>
      <c r="CW6" s="14">
        <f t="shared" si="15"/>
        <v>0</v>
      </c>
      <c r="CX6" s="14">
        <f t="shared" ref="CX6:DU6" si="16">SUM(CX7:CX9)</f>
        <v>0</v>
      </c>
      <c r="CY6" s="14">
        <f t="shared" si="16"/>
        <v>0</v>
      </c>
      <c r="CZ6" s="14">
        <f t="shared" si="16"/>
        <v>0</v>
      </c>
      <c r="DA6" s="14">
        <f t="shared" si="16"/>
        <v>0</v>
      </c>
      <c r="DB6" s="14">
        <f t="shared" si="16"/>
        <v>0</v>
      </c>
      <c r="DC6" s="14">
        <f t="shared" si="16"/>
        <v>0</v>
      </c>
      <c r="DD6" s="14">
        <f t="shared" si="16"/>
        <v>0</v>
      </c>
      <c r="DE6" s="14">
        <f t="shared" si="16"/>
        <v>0</v>
      </c>
      <c r="DF6" s="14">
        <f t="shared" si="16"/>
        <v>0</v>
      </c>
      <c r="DG6" s="14">
        <f t="shared" si="16"/>
        <v>0</v>
      </c>
      <c r="DH6" s="14">
        <f t="shared" si="16"/>
        <v>0</v>
      </c>
      <c r="DI6" s="14">
        <f t="shared" si="16"/>
        <v>0</v>
      </c>
      <c r="DJ6" s="14">
        <f t="shared" si="16"/>
        <v>0</v>
      </c>
      <c r="DK6" s="14">
        <f t="shared" si="16"/>
        <v>0</v>
      </c>
      <c r="DL6" s="14">
        <f t="shared" si="16"/>
        <v>0</v>
      </c>
      <c r="DM6" s="14">
        <f t="shared" si="16"/>
        <v>0</v>
      </c>
      <c r="DN6" s="14">
        <f t="shared" si="16"/>
        <v>0</v>
      </c>
      <c r="DO6" s="14">
        <f t="shared" si="16"/>
        <v>0</v>
      </c>
      <c r="DP6" s="14">
        <f t="shared" si="16"/>
        <v>0</v>
      </c>
      <c r="DQ6" s="14">
        <f t="shared" si="16"/>
        <v>0</v>
      </c>
      <c r="DR6" s="14">
        <f t="shared" si="16"/>
        <v>0</v>
      </c>
      <c r="DS6" s="14">
        <f t="shared" si="16"/>
        <v>0</v>
      </c>
      <c r="DT6" s="14">
        <f t="shared" si="16"/>
        <v>0</v>
      </c>
      <c r="DU6" s="14">
        <f t="shared" si="16"/>
        <v>0</v>
      </c>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G6" s="14">
        <f t="shared" ref="FG6:GC6" si="17">SUM(FG7:FG9)</f>
        <v>-9245000</v>
      </c>
      <c r="FH6" s="14">
        <f t="shared" si="17"/>
        <v>0</v>
      </c>
      <c r="FI6" s="14">
        <f t="shared" si="17"/>
        <v>0</v>
      </c>
      <c r="FJ6" s="14">
        <f t="shared" si="17"/>
        <v>0</v>
      </c>
      <c r="FK6" s="14">
        <f t="shared" si="17"/>
        <v>0</v>
      </c>
      <c r="FL6" s="14">
        <f t="shared" si="17"/>
        <v>-9245000</v>
      </c>
      <c r="FM6" s="14">
        <f t="shared" si="17"/>
        <v>0</v>
      </c>
      <c r="FN6" s="14">
        <f t="shared" si="17"/>
        <v>0</v>
      </c>
      <c r="FO6" s="14">
        <f t="shared" si="17"/>
        <v>0</v>
      </c>
      <c r="FP6" s="14">
        <f t="shared" si="17"/>
        <v>0</v>
      </c>
      <c r="FQ6" s="14">
        <f t="shared" si="17"/>
        <v>0</v>
      </c>
      <c r="FR6" s="14">
        <f t="shared" si="17"/>
        <v>0</v>
      </c>
      <c r="FS6" s="14">
        <f t="shared" si="17"/>
        <v>0</v>
      </c>
      <c r="FT6" s="14">
        <f t="shared" si="17"/>
        <v>0</v>
      </c>
      <c r="FU6" s="14">
        <f t="shared" si="17"/>
        <v>0</v>
      </c>
      <c r="FV6" s="14">
        <f t="shared" si="17"/>
        <v>0</v>
      </c>
      <c r="FW6" s="14">
        <f t="shared" si="17"/>
        <v>0</v>
      </c>
      <c r="FX6" s="14">
        <f t="shared" si="17"/>
        <v>0</v>
      </c>
      <c r="FY6" s="14">
        <f t="shared" si="17"/>
        <v>0</v>
      </c>
      <c r="FZ6" s="14">
        <f t="shared" si="17"/>
        <v>0</v>
      </c>
      <c r="GA6" s="14">
        <f t="shared" si="17"/>
        <v>0</v>
      </c>
      <c r="GB6" s="14">
        <f t="shared" si="17"/>
        <v>0</v>
      </c>
      <c r="GC6" s="14">
        <f t="shared" si="17"/>
        <v>0</v>
      </c>
    </row>
    <row r="7" spans="1:185" ht="20.100000000000001" customHeight="1" outlineLevel="1" x14ac:dyDescent="0.25">
      <c r="A7" s="15" t="s">
        <v>91</v>
      </c>
      <c r="B7" s="16"/>
      <c r="C7" s="16">
        <v>880</v>
      </c>
      <c r="D7" s="16"/>
      <c r="E7" s="16">
        <f t="shared" ref="E7:E8" si="18">SUM(F7:DU7)</f>
        <v>-8800000</v>
      </c>
      <c r="F7" s="16">
        <f>-$C7*F33</f>
        <v>0</v>
      </c>
      <c r="G7" s="16">
        <f t="shared" ref="G7:BR7" si="19">-$C7*G33</f>
        <v>-880000</v>
      </c>
      <c r="H7" s="16">
        <f t="shared" si="19"/>
        <v>-880000</v>
      </c>
      <c r="I7" s="16">
        <f t="shared" si="19"/>
        <v>-880000</v>
      </c>
      <c r="J7" s="16">
        <f t="shared" si="19"/>
        <v>-880000</v>
      </c>
      <c r="K7" s="16">
        <f t="shared" si="19"/>
        <v>-880000</v>
      </c>
      <c r="L7" s="16">
        <f t="shared" si="19"/>
        <v>0</v>
      </c>
      <c r="M7" s="16">
        <f t="shared" si="19"/>
        <v>0</v>
      </c>
      <c r="N7" s="16">
        <f t="shared" si="19"/>
        <v>0</v>
      </c>
      <c r="O7" s="16">
        <f t="shared" si="19"/>
        <v>0</v>
      </c>
      <c r="P7" s="16">
        <f t="shared" si="19"/>
        <v>0</v>
      </c>
      <c r="Q7" s="16">
        <f t="shared" si="19"/>
        <v>0</v>
      </c>
      <c r="R7" s="16">
        <f t="shared" si="19"/>
        <v>0</v>
      </c>
      <c r="S7" s="16">
        <f t="shared" si="19"/>
        <v>0</v>
      </c>
      <c r="T7" s="16">
        <f t="shared" si="19"/>
        <v>0</v>
      </c>
      <c r="U7" s="16">
        <f t="shared" si="19"/>
        <v>0</v>
      </c>
      <c r="V7" s="16">
        <f t="shared" si="19"/>
        <v>0</v>
      </c>
      <c r="W7" s="16">
        <f t="shared" si="19"/>
        <v>0</v>
      </c>
      <c r="X7" s="16">
        <f t="shared" si="19"/>
        <v>0</v>
      </c>
      <c r="Y7" s="16">
        <f t="shared" si="19"/>
        <v>0</v>
      </c>
      <c r="Z7" s="16">
        <f t="shared" si="19"/>
        <v>0</v>
      </c>
      <c r="AA7" s="16">
        <f t="shared" si="19"/>
        <v>0</v>
      </c>
      <c r="AB7" s="16">
        <f t="shared" si="19"/>
        <v>0</v>
      </c>
      <c r="AC7" s="16">
        <f t="shared" si="19"/>
        <v>0</v>
      </c>
      <c r="AD7" s="16">
        <f t="shared" si="19"/>
        <v>0</v>
      </c>
      <c r="AE7" s="16">
        <f t="shared" si="19"/>
        <v>0</v>
      </c>
      <c r="AF7" s="16">
        <f t="shared" si="19"/>
        <v>0</v>
      </c>
      <c r="AG7" s="16">
        <f t="shared" si="19"/>
        <v>0</v>
      </c>
      <c r="AH7" s="16">
        <f t="shared" si="19"/>
        <v>0</v>
      </c>
      <c r="AI7" s="16">
        <f t="shared" si="19"/>
        <v>0</v>
      </c>
      <c r="AJ7" s="16">
        <f t="shared" si="19"/>
        <v>0</v>
      </c>
      <c r="AK7" s="16">
        <f t="shared" si="19"/>
        <v>0</v>
      </c>
      <c r="AL7" s="16">
        <f t="shared" si="19"/>
        <v>0</v>
      </c>
      <c r="AM7" s="16">
        <f t="shared" si="19"/>
        <v>0</v>
      </c>
      <c r="AN7" s="16">
        <f t="shared" si="19"/>
        <v>0</v>
      </c>
      <c r="AO7" s="16">
        <f t="shared" si="19"/>
        <v>0</v>
      </c>
      <c r="AP7" s="16">
        <f t="shared" si="19"/>
        <v>0</v>
      </c>
      <c r="AQ7" s="16">
        <f t="shared" si="19"/>
        <v>0</v>
      </c>
      <c r="AR7" s="16">
        <f t="shared" si="19"/>
        <v>0</v>
      </c>
      <c r="AS7" s="16">
        <f t="shared" si="19"/>
        <v>0</v>
      </c>
      <c r="AT7" s="16">
        <f t="shared" si="19"/>
        <v>0</v>
      </c>
      <c r="AU7" s="16">
        <f t="shared" si="19"/>
        <v>0</v>
      </c>
      <c r="AV7" s="16">
        <f t="shared" si="19"/>
        <v>0</v>
      </c>
      <c r="AW7" s="16">
        <f t="shared" si="19"/>
        <v>0</v>
      </c>
      <c r="AX7" s="16">
        <f t="shared" si="19"/>
        <v>0</v>
      </c>
      <c r="AY7" s="16">
        <f t="shared" si="19"/>
        <v>0</v>
      </c>
      <c r="AZ7" s="16">
        <f t="shared" si="19"/>
        <v>0</v>
      </c>
      <c r="BA7" s="16">
        <f t="shared" si="19"/>
        <v>0</v>
      </c>
      <c r="BB7" s="16">
        <f t="shared" si="19"/>
        <v>0</v>
      </c>
      <c r="BC7" s="16">
        <f t="shared" si="19"/>
        <v>0</v>
      </c>
      <c r="BD7" s="16">
        <f t="shared" si="19"/>
        <v>0</v>
      </c>
      <c r="BE7" s="16">
        <f t="shared" si="19"/>
        <v>0</v>
      </c>
      <c r="BF7" s="16">
        <f t="shared" si="19"/>
        <v>0</v>
      </c>
      <c r="BG7" s="16">
        <f t="shared" si="19"/>
        <v>0</v>
      </c>
      <c r="BH7" s="16">
        <f t="shared" si="19"/>
        <v>0</v>
      </c>
      <c r="BI7" s="16">
        <f t="shared" si="19"/>
        <v>0</v>
      </c>
      <c r="BJ7" s="16">
        <f t="shared" si="19"/>
        <v>0</v>
      </c>
      <c r="BK7" s="16">
        <f t="shared" si="19"/>
        <v>0</v>
      </c>
      <c r="BL7" s="16">
        <f t="shared" si="19"/>
        <v>0</v>
      </c>
      <c r="BM7" s="16">
        <f t="shared" si="19"/>
        <v>0</v>
      </c>
      <c r="BN7" s="16">
        <f t="shared" si="19"/>
        <v>0</v>
      </c>
      <c r="BO7" s="16">
        <f t="shared" si="19"/>
        <v>-880000</v>
      </c>
      <c r="BP7" s="16">
        <f t="shared" si="19"/>
        <v>-880000</v>
      </c>
      <c r="BQ7" s="16">
        <f t="shared" si="19"/>
        <v>-880000</v>
      </c>
      <c r="BR7" s="16">
        <f t="shared" si="19"/>
        <v>-880000</v>
      </c>
      <c r="BS7" s="16">
        <f t="shared" ref="BS7:DU7" si="20">-$C7*BS33</f>
        <v>-880000</v>
      </c>
      <c r="BT7" s="16">
        <f t="shared" si="20"/>
        <v>0</v>
      </c>
      <c r="BU7" s="16">
        <f t="shared" si="20"/>
        <v>0</v>
      </c>
      <c r="BV7" s="16">
        <f t="shared" si="20"/>
        <v>0</v>
      </c>
      <c r="BW7" s="16">
        <f t="shared" si="20"/>
        <v>0</v>
      </c>
      <c r="BX7" s="16">
        <f t="shared" si="20"/>
        <v>0</v>
      </c>
      <c r="BY7" s="16">
        <f t="shared" si="20"/>
        <v>0</v>
      </c>
      <c r="BZ7" s="16">
        <f t="shared" si="20"/>
        <v>0</v>
      </c>
      <c r="CA7" s="16">
        <f t="shared" si="20"/>
        <v>0</v>
      </c>
      <c r="CB7" s="16">
        <f t="shared" si="20"/>
        <v>0</v>
      </c>
      <c r="CC7" s="16">
        <f t="shared" si="20"/>
        <v>0</v>
      </c>
      <c r="CD7" s="16">
        <f t="shared" si="20"/>
        <v>0</v>
      </c>
      <c r="CE7" s="16">
        <f t="shared" si="20"/>
        <v>0</v>
      </c>
      <c r="CF7" s="16">
        <f t="shared" si="20"/>
        <v>0</v>
      </c>
      <c r="CG7" s="16">
        <f t="shared" si="20"/>
        <v>0</v>
      </c>
      <c r="CH7" s="16">
        <f t="shared" si="20"/>
        <v>0</v>
      </c>
      <c r="CI7" s="16">
        <f t="shared" si="20"/>
        <v>0</v>
      </c>
      <c r="CJ7" s="16">
        <f t="shared" si="20"/>
        <v>0</v>
      </c>
      <c r="CK7" s="16">
        <f t="shared" si="20"/>
        <v>0</v>
      </c>
      <c r="CL7" s="16">
        <f t="shared" si="20"/>
        <v>0</v>
      </c>
      <c r="CM7" s="16">
        <f t="shared" si="20"/>
        <v>0</v>
      </c>
      <c r="CN7" s="16">
        <f t="shared" si="20"/>
        <v>0</v>
      </c>
      <c r="CO7" s="16">
        <f t="shared" si="20"/>
        <v>0</v>
      </c>
      <c r="CP7" s="16">
        <f t="shared" si="20"/>
        <v>0</v>
      </c>
      <c r="CQ7" s="16">
        <f t="shared" si="20"/>
        <v>0</v>
      </c>
      <c r="CR7" s="16">
        <f t="shared" si="20"/>
        <v>0</v>
      </c>
      <c r="CS7" s="16">
        <f t="shared" si="20"/>
        <v>0</v>
      </c>
      <c r="CT7" s="16">
        <f t="shared" si="20"/>
        <v>0</v>
      </c>
      <c r="CU7" s="16">
        <f t="shared" si="20"/>
        <v>0</v>
      </c>
      <c r="CV7" s="16">
        <f t="shared" si="20"/>
        <v>0</v>
      </c>
      <c r="CW7" s="16">
        <f t="shared" si="20"/>
        <v>0</v>
      </c>
      <c r="CX7" s="16">
        <f t="shared" si="20"/>
        <v>0</v>
      </c>
      <c r="CY7" s="16">
        <f t="shared" si="20"/>
        <v>0</v>
      </c>
      <c r="CZ7" s="16">
        <f t="shared" si="20"/>
        <v>0</v>
      </c>
      <c r="DA7" s="16">
        <f t="shared" si="20"/>
        <v>0</v>
      </c>
      <c r="DB7" s="16">
        <f t="shared" si="20"/>
        <v>0</v>
      </c>
      <c r="DC7" s="16">
        <f t="shared" si="20"/>
        <v>0</v>
      </c>
      <c r="DD7" s="16">
        <f t="shared" si="20"/>
        <v>0</v>
      </c>
      <c r="DE7" s="16">
        <f t="shared" si="20"/>
        <v>0</v>
      </c>
      <c r="DF7" s="16">
        <f t="shared" si="20"/>
        <v>0</v>
      </c>
      <c r="DG7" s="16">
        <f t="shared" si="20"/>
        <v>0</v>
      </c>
      <c r="DH7" s="16">
        <f t="shared" si="20"/>
        <v>0</v>
      </c>
      <c r="DI7" s="16">
        <f t="shared" si="20"/>
        <v>0</v>
      </c>
      <c r="DJ7" s="16">
        <f t="shared" si="20"/>
        <v>0</v>
      </c>
      <c r="DK7" s="16">
        <f t="shared" si="20"/>
        <v>0</v>
      </c>
      <c r="DL7" s="16">
        <f t="shared" si="20"/>
        <v>0</v>
      </c>
      <c r="DM7" s="16">
        <f t="shared" si="20"/>
        <v>0</v>
      </c>
      <c r="DN7" s="16">
        <f t="shared" si="20"/>
        <v>0</v>
      </c>
      <c r="DO7" s="16">
        <f t="shared" si="20"/>
        <v>0</v>
      </c>
      <c r="DP7" s="16">
        <f t="shared" si="20"/>
        <v>0</v>
      </c>
      <c r="DQ7" s="16">
        <f t="shared" si="20"/>
        <v>0</v>
      </c>
      <c r="DR7" s="16">
        <f t="shared" si="20"/>
        <v>0</v>
      </c>
      <c r="DS7" s="16">
        <f t="shared" si="20"/>
        <v>0</v>
      </c>
      <c r="DT7" s="16">
        <f t="shared" si="20"/>
        <v>0</v>
      </c>
      <c r="DU7" s="16">
        <f t="shared" si="20"/>
        <v>0</v>
      </c>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G7" s="16">
        <f t="shared" ref="FG7:FP9" si="21">SUMIF($F$1:$FE$1,FG$2,$F7:$FE7)</f>
        <v>-4400000</v>
      </c>
      <c r="FH7" s="16">
        <f t="shared" si="21"/>
        <v>0</v>
      </c>
      <c r="FI7" s="16">
        <f t="shared" si="21"/>
        <v>0</v>
      </c>
      <c r="FJ7" s="16">
        <f t="shared" si="21"/>
        <v>0</v>
      </c>
      <c r="FK7" s="16">
        <f t="shared" si="21"/>
        <v>0</v>
      </c>
      <c r="FL7" s="16">
        <f t="shared" si="21"/>
        <v>-4400000</v>
      </c>
      <c r="FM7" s="16">
        <f t="shared" si="21"/>
        <v>0</v>
      </c>
      <c r="FN7" s="16">
        <f t="shared" si="21"/>
        <v>0</v>
      </c>
      <c r="FO7" s="16">
        <f t="shared" si="21"/>
        <v>0</v>
      </c>
      <c r="FP7" s="16">
        <f t="shared" si="21"/>
        <v>0</v>
      </c>
      <c r="FQ7" s="16">
        <f t="shared" ref="FQ7:GC9" si="22">SUMIF($F$1:$FE$1,FQ$2,$F7:$FE7)</f>
        <v>0</v>
      </c>
      <c r="FR7" s="16">
        <f t="shared" si="22"/>
        <v>0</v>
      </c>
      <c r="FS7" s="16">
        <f t="shared" si="22"/>
        <v>0</v>
      </c>
      <c r="FT7" s="16">
        <f t="shared" si="22"/>
        <v>0</v>
      </c>
      <c r="FU7" s="16">
        <f t="shared" si="22"/>
        <v>0</v>
      </c>
      <c r="FV7" s="16">
        <f t="shared" si="22"/>
        <v>0</v>
      </c>
      <c r="FW7" s="16">
        <f t="shared" si="22"/>
        <v>0</v>
      </c>
      <c r="FX7" s="16">
        <f t="shared" si="22"/>
        <v>0</v>
      </c>
      <c r="FY7" s="16">
        <f t="shared" si="22"/>
        <v>0</v>
      </c>
      <c r="FZ7" s="16">
        <f t="shared" si="22"/>
        <v>0</v>
      </c>
      <c r="GA7" s="16">
        <f t="shared" si="22"/>
        <v>0</v>
      </c>
      <c r="GB7" s="16">
        <f t="shared" si="22"/>
        <v>0</v>
      </c>
      <c r="GC7" s="16">
        <f t="shared" si="22"/>
        <v>0</v>
      </c>
    </row>
    <row r="8" spans="1:185" ht="20.100000000000001" customHeight="1" outlineLevel="1" x14ac:dyDescent="0.25">
      <c r="A8" s="15" t="s">
        <v>137</v>
      </c>
      <c r="B8" s="16"/>
      <c r="C8" s="16">
        <f>(21000+4000+3500+1500)</f>
        <v>30000</v>
      </c>
      <c r="D8" s="16"/>
      <c r="E8" s="16">
        <f t="shared" si="18"/>
        <v>-9000000</v>
      </c>
      <c r="F8" s="16">
        <f t="shared" ref="F8:BQ8" si="23">-$C8*F34</f>
        <v>0</v>
      </c>
      <c r="G8" s="16">
        <f t="shared" si="23"/>
        <v>-900000</v>
      </c>
      <c r="H8" s="16">
        <f t="shared" si="23"/>
        <v>-900000</v>
      </c>
      <c r="I8" s="16">
        <f t="shared" si="23"/>
        <v>-900000</v>
      </c>
      <c r="J8" s="16">
        <f t="shared" si="23"/>
        <v>-900000</v>
      </c>
      <c r="K8" s="16">
        <f t="shared" si="23"/>
        <v>-900000</v>
      </c>
      <c r="L8" s="16">
        <f t="shared" si="23"/>
        <v>0</v>
      </c>
      <c r="M8" s="16">
        <f t="shared" si="23"/>
        <v>0</v>
      </c>
      <c r="N8" s="16">
        <f t="shared" si="23"/>
        <v>0</v>
      </c>
      <c r="O8" s="16">
        <f t="shared" si="23"/>
        <v>0</v>
      </c>
      <c r="P8" s="16">
        <f t="shared" si="23"/>
        <v>0</v>
      </c>
      <c r="Q8" s="16">
        <f t="shared" si="23"/>
        <v>0</v>
      </c>
      <c r="R8" s="16">
        <f t="shared" si="23"/>
        <v>0</v>
      </c>
      <c r="S8" s="16">
        <f t="shared" si="23"/>
        <v>0</v>
      </c>
      <c r="T8" s="16">
        <f t="shared" si="23"/>
        <v>0</v>
      </c>
      <c r="U8" s="16">
        <f t="shared" si="23"/>
        <v>0</v>
      </c>
      <c r="V8" s="16">
        <f t="shared" si="23"/>
        <v>0</v>
      </c>
      <c r="W8" s="16">
        <f t="shared" si="23"/>
        <v>0</v>
      </c>
      <c r="X8" s="16">
        <f t="shared" si="23"/>
        <v>0</v>
      </c>
      <c r="Y8" s="16">
        <f t="shared" si="23"/>
        <v>0</v>
      </c>
      <c r="Z8" s="16">
        <f t="shared" si="23"/>
        <v>0</v>
      </c>
      <c r="AA8" s="16">
        <f t="shared" si="23"/>
        <v>0</v>
      </c>
      <c r="AB8" s="16">
        <f t="shared" si="23"/>
        <v>0</v>
      </c>
      <c r="AC8" s="16">
        <f t="shared" si="23"/>
        <v>0</v>
      </c>
      <c r="AD8" s="16">
        <f t="shared" si="23"/>
        <v>0</v>
      </c>
      <c r="AE8" s="16">
        <f t="shared" si="23"/>
        <v>0</v>
      </c>
      <c r="AF8" s="16">
        <f t="shared" si="23"/>
        <v>0</v>
      </c>
      <c r="AG8" s="16">
        <f t="shared" si="23"/>
        <v>0</v>
      </c>
      <c r="AH8" s="16">
        <f t="shared" si="23"/>
        <v>0</v>
      </c>
      <c r="AI8" s="16">
        <f t="shared" si="23"/>
        <v>0</v>
      </c>
      <c r="AJ8" s="16">
        <f t="shared" si="23"/>
        <v>0</v>
      </c>
      <c r="AK8" s="16">
        <f t="shared" si="23"/>
        <v>0</v>
      </c>
      <c r="AL8" s="16">
        <f t="shared" si="23"/>
        <v>0</v>
      </c>
      <c r="AM8" s="16">
        <f t="shared" si="23"/>
        <v>0</v>
      </c>
      <c r="AN8" s="16">
        <f t="shared" si="23"/>
        <v>0</v>
      </c>
      <c r="AO8" s="16">
        <f t="shared" si="23"/>
        <v>0</v>
      </c>
      <c r="AP8" s="16">
        <f t="shared" si="23"/>
        <v>0</v>
      </c>
      <c r="AQ8" s="16">
        <f t="shared" si="23"/>
        <v>0</v>
      </c>
      <c r="AR8" s="16">
        <f t="shared" si="23"/>
        <v>0</v>
      </c>
      <c r="AS8" s="16">
        <f t="shared" si="23"/>
        <v>0</v>
      </c>
      <c r="AT8" s="16">
        <f t="shared" si="23"/>
        <v>0</v>
      </c>
      <c r="AU8" s="16">
        <f t="shared" si="23"/>
        <v>0</v>
      </c>
      <c r="AV8" s="16">
        <f t="shared" si="23"/>
        <v>0</v>
      </c>
      <c r="AW8" s="16">
        <f t="shared" si="23"/>
        <v>0</v>
      </c>
      <c r="AX8" s="16">
        <f t="shared" si="23"/>
        <v>0</v>
      </c>
      <c r="AY8" s="16">
        <f t="shared" si="23"/>
        <v>0</v>
      </c>
      <c r="AZ8" s="16">
        <f t="shared" si="23"/>
        <v>0</v>
      </c>
      <c r="BA8" s="16">
        <f t="shared" si="23"/>
        <v>0</v>
      </c>
      <c r="BB8" s="16">
        <f t="shared" si="23"/>
        <v>0</v>
      </c>
      <c r="BC8" s="16">
        <f t="shared" si="23"/>
        <v>0</v>
      </c>
      <c r="BD8" s="16">
        <f t="shared" si="23"/>
        <v>0</v>
      </c>
      <c r="BE8" s="16">
        <f t="shared" si="23"/>
        <v>0</v>
      </c>
      <c r="BF8" s="16">
        <f t="shared" si="23"/>
        <v>0</v>
      </c>
      <c r="BG8" s="16">
        <f t="shared" si="23"/>
        <v>0</v>
      </c>
      <c r="BH8" s="16">
        <f t="shared" si="23"/>
        <v>0</v>
      </c>
      <c r="BI8" s="16">
        <f t="shared" si="23"/>
        <v>0</v>
      </c>
      <c r="BJ8" s="16">
        <f t="shared" si="23"/>
        <v>0</v>
      </c>
      <c r="BK8" s="16">
        <f t="shared" si="23"/>
        <v>0</v>
      </c>
      <c r="BL8" s="16">
        <f t="shared" si="23"/>
        <v>0</v>
      </c>
      <c r="BM8" s="16">
        <f t="shared" si="23"/>
        <v>0</v>
      </c>
      <c r="BN8" s="16">
        <f t="shared" si="23"/>
        <v>0</v>
      </c>
      <c r="BO8" s="16">
        <f t="shared" si="23"/>
        <v>-900000</v>
      </c>
      <c r="BP8" s="16">
        <f t="shared" si="23"/>
        <v>-900000</v>
      </c>
      <c r="BQ8" s="16">
        <f t="shared" si="23"/>
        <v>-900000</v>
      </c>
      <c r="BR8" s="16">
        <f t="shared" ref="BR8:DU8" si="24">-$C8*BR34</f>
        <v>-900000</v>
      </c>
      <c r="BS8" s="16">
        <f t="shared" si="24"/>
        <v>-900000</v>
      </c>
      <c r="BT8" s="16">
        <f t="shared" si="24"/>
        <v>0</v>
      </c>
      <c r="BU8" s="16">
        <f t="shared" si="24"/>
        <v>0</v>
      </c>
      <c r="BV8" s="16">
        <f t="shared" si="24"/>
        <v>0</v>
      </c>
      <c r="BW8" s="16">
        <f t="shared" si="24"/>
        <v>0</v>
      </c>
      <c r="BX8" s="16">
        <f t="shared" si="24"/>
        <v>0</v>
      </c>
      <c r="BY8" s="16">
        <f t="shared" si="24"/>
        <v>0</v>
      </c>
      <c r="BZ8" s="16">
        <f t="shared" si="24"/>
        <v>0</v>
      </c>
      <c r="CA8" s="16">
        <f t="shared" si="24"/>
        <v>0</v>
      </c>
      <c r="CB8" s="16">
        <f t="shared" si="24"/>
        <v>0</v>
      </c>
      <c r="CC8" s="16">
        <f t="shared" si="24"/>
        <v>0</v>
      </c>
      <c r="CD8" s="16">
        <f t="shared" si="24"/>
        <v>0</v>
      </c>
      <c r="CE8" s="16">
        <f t="shared" si="24"/>
        <v>0</v>
      </c>
      <c r="CF8" s="16">
        <f t="shared" si="24"/>
        <v>0</v>
      </c>
      <c r="CG8" s="16">
        <f t="shared" si="24"/>
        <v>0</v>
      </c>
      <c r="CH8" s="16">
        <f t="shared" si="24"/>
        <v>0</v>
      </c>
      <c r="CI8" s="16">
        <f t="shared" si="24"/>
        <v>0</v>
      </c>
      <c r="CJ8" s="16">
        <f t="shared" si="24"/>
        <v>0</v>
      </c>
      <c r="CK8" s="16">
        <f t="shared" si="24"/>
        <v>0</v>
      </c>
      <c r="CL8" s="16">
        <f t="shared" si="24"/>
        <v>0</v>
      </c>
      <c r="CM8" s="16">
        <f t="shared" si="24"/>
        <v>0</v>
      </c>
      <c r="CN8" s="16">
        <f t="shared" si="24"/>
        <v>0</v>
      </c>
      <c r="CO8" s="16">
        <f t="shared" si="24"/>
        <v>0</v>
      </c>
      <c r="CP8" s="16">
        <f t="shared" si="24"/>
        <v>0</v>
      </c>
      <c r="CQ8" s="16">
        <f t="shared" si="24"/>
        <v>0</v>
      </c>
      <c r="CR8" s="16">
        <f t="shared" si="24"/>
        <v>0</v>
      </c>
      <c r="CS8" s="16">
        <f t="shared" si="24"/>
        <v>0</v>
      </c>
      <c r="CT8" s="16">
        <f t="shared" si="24"/>
        <v>0</v>
      </c>
      <c r="CU8" s="16">
        <f t="shared" si="24"/>
        <v>0</v>
      </c>
      <c r="CV8" s="16">
        <f t="shared" si="24"/>
        <v>0</v>
      </c>
      <c r="CW8" s="16">
        <f t="shared" si="24"/>
        <v>0</v>
      </c>
      <c r="CX8" s="16">
        <f t="shared" si="24"/>
        <v>0</v>
      </c>
      <c r="CY8" s="16">
        <f t="shared" si="24"/>
        <v>0</v>
      </c>
      <c r="CZ8" s="16">
        <f t="shared" si="24"/>
        <v>0</v>
      </c>
      <c r="DA8" s="16">
        <f t="shared" si="24"/>
        <v>0</v>
      </c>
      <c r="DB8" s="16">
        <f t="shared" si="24"/>
        <v>0</v>
      </c>
      <c r="DC8" s="16">
        <f t="shared" si="24"/>
        <v>0</v>
      </c>
      <c r="DD8" s="16">
        <f t="shared" si="24"/>
        <v>0</v>
      </c>
      <c r="DE8" s="16">
        <f t="shared" si="24"/>
        <v>0</v>
      </c>
      <c r="DF8" s="16">
        <f t="shared" si="24"/>
        <v>0</v>
      </c>
      <c r="DG8" s="16">
        <f t="shared" si="24"/>
        <v>0</v>
      </c>
      <c r="DH8" s="16">
        <f t="shared" si="24"/>
        <v>0</v>
      </c>
      <c r="DI8" s="16">
        <f t="shared" si="24"/>
        <v>0</v>
      </c>
      <c r="DJ8" s="16">
        <f t="shared" si="24"/>
        <v>0</v>
      </c>
      <c r="DK8" s="16">
        <f t="shared" si="24"/>
        <v>0</v>
      </c>
      <c r="DL8" s="16">
        <f t="shared" si="24"/>
        <v>0</v>
      </c>
      <c r="DM8" s="16">
        <f t="shared" si="24"/>
        <v>0</v>
      </c>
      <c r="DN8" s="16">
        <f t="shared" si="24"/>
        <v>0</v>
      </c>
      <c r="DO8" s="16">
        <f t="shared" si="24"/>
        <v>0</v>
      </c>
      <c r="DP8" s="16">
        <f t="shared" si="24"/>
        <v>0</v>
      </c>
      <c r="DQ8" s="16">
        <f t="shared" si="24"/>
        <v>0</v>
      </c>
      <c r="DR8" s="16">
        <f t="shared" si="24"/>
        <v>0</v>
      </c>
      <c r="DS8" s="16">
        <f t="shared" si="24"/>
        <v>0</v>
      </c>
      <c r="DT8" s="16">
        <f t="shared" si="24"/>
        <v>0</v>
      </c>
      <c r="DU8" s="16">
        <f t="shared" si="24"/>
        <v>0</v>
      </c>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G8" s="16">
        <f t="shared" si="21"/>
        <v>-4500000</v>
      </c>
      <c r="FH8" s="16">
        <f t="shared" si="21"/>
        <v>0</v>
      </c>
      <c r="FI8" s="16">
        <f t="shared" si="21"/>
        <v>0</v>
      </c>
      <c r="FJ8" s="16">
        <f t="shared" si="21"/>
        <v>0</v>
      </c>
      <c r="FK8" s="16">
        <f t="shared" si="21"/>
        <v>0</v>
      </c>
      <c r="FL8" s="16">
        <f t="shared" si="21"/>
        <v>-4500000</v>
      </c>
      <c r="FM8" s="16">
        <f t="shared" si="21"/>
        <v>0</v>
      </c>
      <c r="FN8" s="16">
        <f t="shared" si="21"/>
        <v>0</v>
      </c>
      <c r="FO8" s="16">
        <f t="shared" si="21"/>
        <v>0</v>
      </c>
      <c r="FP8" s="16">
        <f t="shared" si="21"/>
        <v>0</v>
      </c>
      <c r="FQ8" s="16">
        <f t="shared" si="22"/>
        <v>0</v>
      </c>
      <c r="FR8" s="16">
        <f t="shared" si="22"/>
        <v>0</v>
      </c>
      <c r="FS8" s="16">
        <f t="shared" si="22"/>
        <v>0</v>
      </c>
      <c r="FT8" s="16">
        <f t="shared" si="22"/>
        <v>0</v>
      </c>
      <c r="FU8" s="16">
        <f t="shared" si="22"/>
        <v>0</v>
      </c>
      <c r="FV8" s="16">
        <f t="shared" si="22"/>
        <v>0</v>
      </c>
      <c r="FW8" s="16">
        <f t="shared" si="22"/>
        <v>0</v>
      </c>
      <c r="FX8" s="16">
        <f t="shared" si="22"/>
        <v>0</v>
      </c>
      <c r="FY8" s="16">
        <f t="shared" si="22"/>
        <v>0</v>
      </c>
      <c r="FZ8" s="16">
        <f t="shared" si="22"/>
        <v>0</v>
      </c>
      <c r="GA8" s="16">
        <f t="shared" si="22"/>
        <v>0</v>
      </c>
      <c r="GB8" s="16">
        <f t="shared" si="22"/>
        <v>0</v>
      </c>
      <c r="GC8" s="16">
        <f t="shared" si="22"/>
        <v>0</v>
      </c>
    </row>
    <row r="9" spans="1:185" ht="20.100000000000001" customHeight="1" outlineLevel="1" x14ac:dyDescent="0.25">
      <c r="A9" s="15" t="s">
        <v>92</v>
      </c>
      <c r="B9" s="16"/>
      <c r="C9" s="16">
        <f>(1500+500+300)</f>
        <v>2300</v>
      </c>
      <c r="D9" s="16"/>
      <c r="E9" s="16">
        <f t="shared" ref="E9" si="25">SUM(F9:DU9)</f>
        <v>-690000</v>
      </c>
      <c r="F9" s="16">
        <f t="shared" ref="F9:BQ9" si="26">-$C9*F35</f>
        <v>0</v>
      </c>
      <c r="G9" s="16">
        <f t="shared" si="26"/>
        <v>-69000</v>
      </c>
      <c r="H9" s="16">
        <f t="shared" si="26"/>
        <v>-69000</v>
      </c>
      <c r="I9" s="16">
        <f t="shared" si="26"/>
        <v>-69000</v>
      </c>
      <c r="J9" s="16">
        <f t="shared" si="26"/>
        <v>-69000</v>
      </c>
      <c r="K9" s="16">
        <f t="shared" si="26"/>
        <v>-69000</v>
      </c>
      <c r="L9" s="16">
        <f t="shared" si="26"/>
        <v>0</v>
      </c>
      <c r="M9" s="16">
        <f t="shared" si="26"/>
        <v>0</v>
      </c>
      <c r="N9" s="16">
        <f t="shared" si="26"/>
        <v>0</v>
      </c>
      <c r="O9" s="16">
        <f t="shared" si="26"/>
        <v>0</v>
      </c>
      <c r="P9" s="16">
        <f t="shared" si="26"/>
        <v>0</v>
      </c>
      <c r="Q9" s="16">
        <f t="shared" si="26"/>
        <v>0</v>
      </c>
      <c r="R9" s="16">
        <f t="shared" si="26"/>
        <v>0</v>
      </c>
      <c r="S9" s="16">
        <f t="shared" si="26"/>
        <v>0</v>
      </c>
      <c r="T9" s="16">
        <f t="shared" si="26"/>
        <v>0</v>
      </c>
      <c r="U9" s="16">
        <f t="shared" si="26"/>
        <v>0</v>
      </c>
      <c r="V9" s="16">
        <f t="shared" si="26"/>
        <v>0</v>
      </c>
      <c r="W9" s="16">
        <f t="shared" si="26"/>
        <v>0</v>
      </c>
      <c r="X9" s="16">
        <f t="shared" si="26"/>
        <v>0</v>
      </c>
      <c r="Y9" s="16">
        <f t="shared" si="26"/>
        <v>0</v>
      </c>
      <c r="Z9" s="16">
        <f t="shared" si="26"/>
        <v>0</v>
      </c>
      <c r="AA9" s="16">
        <f t="shared" si="26"/>
        <v>0</v>
      </c>
      <c r="AB9" s="16">
        <f t="shared" si="26"/>
        <v>0</v>
      </c>
      <c r="AC9" s="16">
        <f t="shared" si="26"/>
        <v>0</v>
      </c>
      <c r="AD9" s="16">
        <f t="shared" si="26"/>
        <v>0</v>
      </c>
      <c r="AE9" s="16">
        <f t="shared" si="26"/>
        <v>0</v>
      </c>
      <c r="AF9" s="16">
        <f t="shared" si="26"/>
        <v>0</v>
      </c>
      <c r="AG9" s="16">
        <f t="shared" si="26"/>
        <v>0</v>
      </c>
      <c r="AH9" s="16">
        <f t="shared" si="26"/>
        <v>0</v>
      </c>
      <c r="AI9" s="16">
        <f t="shared" si="26"/>
        <v>0</v>
      </c>
      <c r="AJ9" s="16">
        <f t="shared" si="26"/>
        <v>0</v>
      </c>
      <c r="AK9" s="16">
        <f t="shared" si="26"/>
        <v>0</v>
      </c>
      <c r="AL9" s="16">
        <f t="shared" si="26"/>
        <v>0</v>
      </c>
      <c r="AM9" s="16">
        <f t="shared" si="26"/>
        <v>0</v>
      </c>
      <c r="AN9" s="16">
        <f t="shared" si="26"/>
        <v>0</v>
      </c>
      <c r="AO9" s="16">
        <f t="shared" si="26"/>
        <v>0</v>
      </c>
      <c r="AP9" s="16">
        <f t="shared" si="26"/>
        <v>0</v>
      </c>
      <c r="AQ9" s="16">
        <f t="shared" si="26"/>
        <v>0</v>
      </c>
      <c r="AR9" s="16">
        <f t="shared" si="26"/>
        <v>0</v>
      </c>
      <c r="AS9" s="16">
        <f t="shared" si="26"/>
        <v>0</v>
      </c>
      <c r="AT9" s="16">
        <f t="shared" si="26"/>
        <v>0</v>
      </c>
      <c r="AU9" s="16">
        <f t="shared" si="26"/>
        <v>0</v>
      </c>
      <c r="AV9" s="16">
        <f t="shared" si="26"/>
        <v>0</v>
      </c>
      <c r="AW9" s="16">
        <f t="shared" si="26"/>
        <v>0</v>
      </c>
      <c r="AX9" s="16">
        <f t="shared" si="26"/>
        <v>0</v>
      </c>
      <c r="AY9" s="16">
        <f t="shared" si="26"/>
        <v>0</v>
      </c>
      <c r="AZ9" s="16">
        <f t="shared" si="26"/>
        <v>0</v>
      </c>
      <c r="BA9" s="16">
        <f t="shared" si="26"/>
        <v>0</v>
      </c>
      <c r="BB9" s="16">
        <f t="shared" si="26"/>
        <v>0</v>
      </c>
      <c r="BC9" s="16">
        <f t="shared" si="26"/>
        <v>0</v>
      </c>
      <c r="BD9" s="16">
        <f t="shared" si="26"/>
        <v>0</v>
      </c>
      <c r="BE9" s="16">
        <f t="shared" si="26"/>
        <v>0</v>
      </c>
      <c r="BF9" s="16">
        <f t="shared" si="26"/>
        <v>0</v>
      </c>
      <c r="BG9" s="16">
        <f t="shared" si="26"/>
        <v>0</v>
      </c>
      <c r="BH9" s="16">
        <f t="shared" si="26"/>
        <v>0</v>
      </c>
      <c r="BI9" s="16">
        <f t="shared" si="26"/>
        <v>0</v>
      </c>
      <c r="BJ9" s="16">
        <f t="shared" si="26"/>
        <v>0</v>
      </c>
      <c r="BK9" s="16">
        <f t="shared" si="26"/>
        <v>0</v>
      </c>
      <c r="BL9" s="16">
        <f t="shared" si="26"/>
        <v>0</v>
      </c>
      <c r="BM9" s="16">
        <f t="shared" si="26"/>
        <v>0</v>
      </c>
      <c r="BN9" s="16">
        <f t="shared" si="26"/>
        <v>0</v>
      </c>
      <c r="BO9" s="16">
        <f t="shared" si="26"/>
        <v>-69000</v>
      </c>
      <c r="BP9" s="16">
        <f t="shared" si="26"/>
        <v>-69000</v>
      </c>
      <c r="BQ9" s="16">
        <f t="shared" si="26"/>
        <v>-69000</v>
      </c>
      <c r="BR9" s="16">
        <f t="shared" ref="BR9:DU9" si="27">-$C9*BR35</f>
        <v>-69000</v>
      </c>
      <c r="BS9" s="16">
        <f t="shared" si="27"/>
        <v>-69000</v>
      </c>
      <c r="BT9" s="16">
        <f t="shared" si="27"/>
        <v>0</v>
      </c>
      <c r="BU9" s="16">
        <f t="shared" si="27"/>
        <v>0</v>
      </c>
      <c r="BV9" s="16">
        <f t="shared" si="27"/>
        <v>0</v>
      </c>
      <c r="BW9" s="16">
        <f t="shared" si="27"/>
        <v>0</v>
      </c>
      <c r="BX9" s="16">
        <f t="shared" si="27"/>
        <v>0</v>
      </c>
      <c r="BY9" s="16">
        <f t="shared" si="27"/>
        <v>0</v>
      </c>
      <c r="BZ9" s="16">
        <f t="shared" si="27"/>
        <v>0</v>
      </c>
      <c r="CA9" s="16">
        <f t="shared" si="27"/>
        <v>0</v>
      </c>
      <c r="CB9" s="16">
        <f t="shared" si="27"/>
        <v>0</v>
      </c>
      <c r="CC9" s="16">
        <f t="shared" si="27"/>
        <v>0</v>
      </c>
      <c r="CD9" s="16">
        <f t="shared" si="27"/>
        <v>0</v>
      </c>
      <c r="CE9" s="16">
        <f t="shared" si="27"/>
        <v>0</v>
      </c>
      <c r="CF9" s="16">
        <f t="shared" si="27"/>
        <v>0</v>
      </c>
      <c r="CG9" s="16">
        <f t="shared" si="27"/>
        <v>0</v>
      </c>
      <c r="CH9" s="16">
        <f t="shared" si="27"/>
        <v>0</v>
      </c>
      <c r="CI9" s="16">
        <f t="shared" si="27"/>
        <v>0</v>
      </c>
      <c r="CJ9" s="16">
        <f t="shared" si="27"/>
        <v>0</v>
      </c>
      <c r="CK9" s="16">
        <f t="shared" si="27"/>
        <v>0</v>
      </c>
      <c r="CL9" s="16">
        <f t="shared" si="27"/>
        <v>0</v>
      </c>
      <c r="CM9" s="16">
        <f t="shared" si="27"/>
        <v>0</v>
      </c>
      <c r="CN9" s="16">
        <f t="shared" si="27"/>
        <v>0</v>
      </c>
      <c r="CO9" s="16">
        <f t="shared" si="27"/>
        <v>0</v>
      </c>
      <c r="CP9" s="16">
        <f t="shared" si="27"/>
        <v>0</v>
      </c>
      <c r="CQ9" s="16">
        <f t="shared" si="27"/>
        <v>0</v>
      </c>
      <c r="CR9" s="16">
        <f t="shared" si="27"/>
        <v>0</v>
      </c>
      <c r="CS9" s="16">
        <f t="shared" si="27"/>
        <v>0</v>
      </c>
      <c r="CT9" s="16">
        <f t="shared" si="27"/>
        <v>0</v>
      </c>
      <c r="CU9" s="16">
        <f t="shared" si="27"/>
        <v>0</v>
      </c>
      <c r="CV9" s="16">
        <f t="shared" si="27"/>
        <v>0</v>
      </c>
      <c r="CW9" s="16">
        <f t="shared" si="27"/>
        <v>0</v>
      </c>
      <c r="CX9" s="16">
        <f t="shared" si="27"/>
        <v>0</v>
      </c>
      <c r="CY9" s="16">
        <f t="shared" si="27"/>
        <v>0</v>
      </c>
      <c r="CZ9" s="16">
        <f t="shared" si="27"/>
        <v>0</v>
      </c>
      <c r="DA9" s="16">
        <f t="shared" si="27"/>
        <v>0</v>
      </c>
      <c r="DB9" s="16">
        <f t="shared" si="27"/>
        <v>0</v>
      </c>
      <c r="DC9" s="16">
        <f t="shared" si="27"/>
        <v>0</v>
      </c>
      <c r="DD9" s="16">
        <f t="shared" si="27"/>
        <v>0</v>
      </c>
      <c r="DE9" s="16">
        <f t="shared" si="27"/>
        <v>0</v>
      </c>
      <c r="DF9" s="16">
        <f t="shared" si="27"/>
        <v>0</v>
      </c>
      <c r="DG9" s="16">
        <f t="shared" si="27"/>
        <v>0</v>
      </c>
      <c r="DH9" s="16">
        <f t="shared" si="27"/>
        <v>0</v>
      </c>
      <c r="DI9" s="16">
        <f t="shared" si="27"/>
        <v>0</v>
      </c>
      <c r="DJ9" s="16">
        <f t="shared" si="27"/>
        <v>0</v>
      </c>
      <c r="DK9" s="16">
        <f t="shared" si="27"/>
        <v>0</v>
      </c>
      <c r="DL9" s="16">
        <f t="shared" si="27"/>
        <v>0</v>
      </c>
      <c r="DM9" s="16">
        <f t="shared" si="27"/>
        <v>0</v>
      </c>
      <c r="DN9" s="16">
        <f t="shared" si="27"/>
        <v>0</v>
      </c>
      <c r="DO9" s="16">
        <f t="shared" si="27"/>
        <v>0</v>
      </c>
      <c r="DP9" s="16">
        <f t="shared" si="27"/>
        <v>0</v>
      </c>
      <c r="DQ9" s="16">
        <f t="shared" si="27"/>
        <v>0</v>
      </c>
      <c r="DR9" s="16">
        <f t="shared" si="27"/>
        <v>0</v>
      </c>
      <c r="DS9" s="16">
        <f t="shared" si="27"/>
        <v>0</v>
      </c>
      <c r="DT9" s="16">
        <f t="shared" si="27"/>
        <v>0</v>
      </c>
      <c r="DU9" s="16">
        <f t="shared" si="27"/>
        <v>0</v>
      </c>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G9" s="16">
        <f t="shared" si="21"/>
        <v>-345000</v>
      </c>
      <c r="FH9" s="16">
        <f t="shared" si="21"/>
        <v>0</v>
      </c>
      <c r="FI9" s="16">
        <f t="shared" si="21"/>
        <v>0</v>
      </c>
      <c r="FJ9" s="16">
        <f t="shared" si="21"/>
        <v>0</v>
      </c>
      <c r="FK9" s="16">
        <f t="shared" si="21"/>
        <v>0</v>
      </c>
      <c r="FL9" s="16">
        <f t="shared" si="21"/>
        <v>-345000</v>
      </c>
      <c r="FM9" s="16">
        <f t="shared" si="21"/>
        <v>0</v>
      </c>
      <c r="FN9" s="16">
        <f t="shared" si="21"/>
        <v>0</v>
      </c>
      <c r="FO9" s="16">
        <f t="shared" si="21"/>
        <v>0</v>
      </c>
      <c r="FP9" s="16">
        <f t="shared" si="21"/>
        <v>0</v>
      </c>
      <c r="FQ9" s="16">
        <f t="shared" si="22"/>
        <v>0</v>
      </c>
      <c r="FR9" s="16">
        <f t="shared" si="22"/>
        <v>0</v>
      </c>
      <c r="FS9" s="16">
        <f t="shared" si="22"/>
        <v>0</v>
      </c>
      <c r="FT9" s="16">
        <f t="shared" si="22"/>
        <v>0</v>
      </c>
      <c r="FU9" s="16">
        <f t="shared" si="22"/>
        <v>0</v>
      </c>
      <c r="FV9" s="16">
        <f t="shared" si="22"/>
        <v>0</v>
      </c>
      <c r="FW9" s="16">
        <f t="shared" si="22"/>
        <v>0</v>
      </c>
      <c r="FX9" s="16">
        <f t="shared" si="22"/>
        <v>0</v>
      </c>
      <c r="FY9" s="16">
        <f t="shared" si="22"/>
        <v>0</v>
      </c>
      <c r="FZ9" s="16">
        <f t="shared" si="22"/>
        <v>0</v>
      </c>
      <c r="GA9" s="16">
        <f t="shared" si="22"/>
        <v>0</v>
      </c>
      <c r="GB9" s="16">
        <f t="shared" si="22"/>
        <v>0</v>
      </c>
      <c r="GC9" s="16">
        <f t="shared" si="22"/>
        <v>0</v>
      </c>
    </row>
    <row r="10" spans="1:185" ht="20.100000000000001" customHeight="1" x14ac:dyDescent="0.25"/>
    <row r="11" spans="1:185" ht="20.100000000000001" customHeight="1" x14ac:dyDescent="0.25">
      <c r="A11" s="13" t="s">
        <v>19</v>
      </c>
      <c r="B11" s="14"/>
      <c r="C11" s="14"/>
      <c r="D11" s="14"/>
      <c r="E11" s="14">
        <f t="shared" ref="E11" si="28">SUM(F11:DU11)</f>
        <v>-490000</v>
      </c>
      <c r="F11" s="14">
        <f t="shared" ref="F11:AK11" si="29">SUM(F12:F14)</f>
        <v>-340000</v>
      </c>
      <c r="G11" s="14">
        <f t="shared" si="29"/>
        <v>-150000</v>
      </c>
      <c r="H11" s="14">
        <f t="shared" si="29"/>
        <v>0</v>
      </c>
      <c r="I11" s="14">
        <f t="shared" si="29"/>
        <v>0</v>
      </c>
      <c r="J11" s="14">
        <f t="shared" si="29"/>
        <v>0</v>
      </c>
      <c r="K11" s="14">
        <f t="shared" si="29"/>
        <v>0</v>
      </c>
      <c r="L11" s="14">
        <f t="shared" si="29"/>
        <v>0</v>
      </c>
      <c r="M11" s="14">
        <f t="shared" si="29"/>
        <v>0</v>
      </c>
      <c r="N11" s="14">
        <f t="shared" si="29"/>
        <v>0</v>
      </c>
      <c r="O11" s="14">
        <f t="shared" si="29"/>
        <v>0</v>
      </c>
      <c r="P11" s="14">
        <f t="shared" si="29"/>
        <v>0</v>
      </c>
      <c r="Q11" s="14">
        <f t="shared" si="29"/>
        <v>0</v>
      </c>
      <c r="R11" s="14">
        <f t="shared" si="29"/>
        <v>0</v>
      </c>
      <c r="S11" s="14">
        <f t="shared" si="29"/>
        <v>0</v>
      </c>
      <c r="T11" s="14">
        <f t="shared" si="29"/>
        <v>0</v>
      </c>
      <c r="U11" s="14">
        <f t="shared" si="29"/>
        <v>0</v>
      </c>
      <c r="V11" s="14">
        <f t="shared" si="29"/>
        <v>0</v>
      </c>
      <c r="W11" s="14">
        <f t="shared" si="29"/>
        <v>0</v>
      </c>
      <c r="X11" s="14">
        <f t="shared" si="29"/>
        <v>0</v>
      </c>
      <c r="Y11" s="14">
        <f t="shared" si="29"/>
        <v>0</v>
      </c>
      <c r="Z11" s="14">
        <f t="shared" si="29"/>
        <v>0</v>
      </c>
      <c r="AA11" s="14">
        <f t="shared" si="29"/>
        <v>0</v>
      </c>
      <c r="AB11" s="14">
        <f t="shared" si="29"/>
        <v>0</v>
      </c>
      <c r="AC11" s="14">
        <f t="shared" si="29"/>
        <v>0</v>
      </c>
      <c r="AD11" s="14">
        <f t="shared" si="29"/>
        <v>0</v>
      </c>
      <c r="AE11" s="14">
        <f t="shared" si="29"/>
        <v>0</v>
      </c>
      <c r="AF11" s="14">
        <f t="shared" si="29"/>
        <v>0</v>
      </c>
      <c r="AG11" s="14">
        <f t="shared" si="29"/>
        <v>0</v>
      </c>
      <c r="AH11" s="14">
        <f t="shared" si="29"/>
        <v>0</v>
      </c>
      <c r="AI11" s="14">
        <f t="shared" si="29"/>
        <v>0</v>
      </c>
      <c r="AJ11" s="14">
        <f t="shared" si="29"/>
        <v>0</v>
      </c>
      <c r="AK11" s="14">
        <f t="shared" si="29"/>
        <v>0</v>
      </c>
      <c r="AL11" s="14">
        <f t="shared" ref="AL11:CS11" si="30">SUM(AL12:AL14)</f>
        <v>0</v>
      </c>
      <c r="AM11" s="14">
        <f t="shared" si="30"/>
        <v>0</v>
      </c>
      <c r="AN11" s="14">
        <f t="shared" si="30"/>
        <v>0</v>
      </c>
      <c r="AO11" s="14">
        <f t="shared" si="30"/>
        <v>0</v>
      </c>
      <c r="AP11" s="14">
        <f t="shared" si="30"/>
        <v>0</v>
      </c>
      <c r="AQ11" s="14">
        <f t="shared" si="30"/>
        <v>0</v>
      </c>
      <c r="AR11" s="14">
        <f t="shared" si="30"/>
        <v>0</v>
      </c>
      <c r="AS11" s="14">
        <f t="shared" si="30"/>
        <v>0</v>
      </c>
      <c r="AT11" s="14">
        <f t="shared" si="30"/>
        <v>0</v>
      </c>
      <c r="AU11" s="14">
        <f t="shared" si="30"/>
        <v>0</v>
      </c>
      <c r="AV11" s="14">
        <f t="shared" si="30"/>
        <v>0</v>
      </c>
      <c r="AW11" s="14">
        <f t="shared" si="30"/>
        <v>0</v>
      </c>
      <c r="AX11" s="14">
        <f t="shared" si="30"/>
        <v>0</v>
      </c>
      <c r="AY11" s="14">
        <f t="shared" si="30"/>
        <v>0</v>
      </c>
      <c r="AZ11" s="14">
        <f t="shared" si="30"/>
        <v>0</v>
      </c>
      <c r="BA11" s="14">
        <f t="shared" si="30"/>
        <v>0</v>
      </c>
      <c r="BB11" s="14">
        <f t="shared" si="30"/>
        <v>0</v>
      </c>
      <c r="BC11" s="14">
        <f t="shared" si="30"/>
        <v>0</v>
      </c>
      <c r="BD11" s="14">
        <f t="shared" si="30"/>
        <v>0</v>
      </c>
      <c r="BE11" s="14">
        <f t="shared" si="30"/>
        <v>0</v>
      </c>
      <c r="BF11" s="14">
        <f t="shared" si="30"/>
        <v>0</v>
      </c>
      <c r="BG11" s="14">
        <f t="shared" si="30"/>
        <v>0</v>
      </c>
      <c r="BH11" s="14">
        <f t="shared" si="30"/>
        <v>0</v>
      </c>
      <c r="BI11" s="14">
        <f t="shared" si="30"/>
        <v>0</v>
      </c>
      <c r="BJ11" s="14">
        <f t="shared" si="30"/>
        <v>0</v>
      </c>
      <c r="BK11" s="14">
        <f t="shared" si="30"/>
        <v>0</v>
      </c>
      <c r="BL11" s="14">
        <f t="shared" si="30"/>
        <v>0</v>
      </c>
      <c r="BM11" s="14">
        <f t="shared" si="30"/>
        <v>0</v>
      </c>
      <c r="BN11" s="14">
        <f t="shared" si="30"/>
        <v>0</v>
      </c>
      <c r="BO11" s="14">
        <f t="shared" si="30"/>
        <v>0</v>
      </c>
      <c r="BP11" s="14">
        <f t="shared" si="30"/>
        <v>0</v>
      </c>
      <c r="BQ11" s="14">
        <f t="shared" si="30"/>
        <v>0</v>
      </c>
      <c r="BR11" s="14">
        <f t="shared" si="30"/>
        <v>0</v>
      </c>
      <c r="BS11" s="14">
        <f t="shared" si="30"/>
        <v>0</v>
      </c>
      <c r="BT11" s="14">
        <f t="shared" si="30"/>
        <v>0</v>
      </c>
      <c r="BU11" s="14">
        <f t="shared" si="30"/>
        <v>0</v>
      </c>
      <c r="BV11" s="14">
        <f t="shared" si="30"/>
        <v>0</v>
      </c>
      <c r="BW11" s="14">
        <f t="shared" si="30"/>
        <v>0</v>
      </c>
      <c r="BX11" s="14">
        <f t="shared" si="30"/>
        <v>0</v>
      </c>
      <c r="BY11" s="14">
        <f t="shared" si="30"/>
        <v>0</v>
      </c>
      <c r="BZ11" s="14">
        <f t="shared" si="30"/>
        <v>0</v>
      </c>
      <c r="CA11" s="14">
        <f t="shared" si="30"/>
        <v>0</v>
      </c>
      <c r="CB11" s="14">
        <f t="shared" si="30"/>
        <v>0</v>
      </c>
      <c r="CC11" s="14">
        <f t="shared" si="30"/>
        <v>0</v>
      </c>
      <c r="CD11" s="14">
        <f t="shared" si="30"/>
        <v>0</v>
      </c>
      <c r="CE11" s="14">
        <f t="shared" si="30"/>
        <v>0</v>
      </c>
      <c r="CF11" s="14">
        <f t="shared" si="30"/>
        <v>0</v>
      </c>
      <c r="CG11" s="14">
        <f t="shared" si="30"/>
        <v>0</v>
      </c>
      <c r="CH11" s="14">
        <f t="shared" si="30"/>
        <v>0</v>
      </c>
      <c r="CI11" s="14">
        <f t="shared" si="30"/>
        <v>0</v>
      </c>
      <c r="CJ11" s="14">
        <f t="shared" si="30"/>
        <v>0</v>
      </c>
      <c r="CK11" s="14">
        <f t="shared" si="30"/>
        <v>0</v>
      </c>
      <c r="CL11" s="14">
        <f t="shared" si="30"/>
        <v>0</v>
      </c>
      <c r="CM11" s="14">
        <f t="shared" si="30"/>
        <v>0</v>
      </c>
      <c r="CN11" s="14">
        <f t="shared" si="30"/>
        <v>0</v>
      </c>
      <c r="CO11" s="14">
        <f t="shared" si="30"/>
        <v>0</v>
      </c>
      <c r="CP11" s="14">
        <f t="shared" si="30"/>
        <v>0</v>
      </c>
      <c r="CQ11" s="14">
        <f t="shared" si="30"/>
        <v>0</v>
      </c>
      <c r="CR11" s="14">
        <f t="shared" si="30"/>
        <v>0</v>
      </c>
      <c r="CS11" s="14">
        <f t="shared" si="30"/>
        <v>0</v>
      </c>
      <c r="CT11" s="14">
        <f t="shared" ref="CT11:DU11" si="31">SUM(CT12:CT14)</f>
        <v>0</v>
      </c>
      <c r="CU11" s="14">
        <f t="shared" si="31"/>
        <v>0</v>
      </c>
      <c r="CV11" s="14">
        <f t="shared" si="31"/>
        <v>0</v>
      </c>
      <c r="CW11" s="14">
        <f t="shared" si="31"/>
        <v>0</v>
      </c>
      <c r="CX11" s="14">
        <f t="shared" si="31"/>
        <v>0</v>
      </c>
      <c r="CY11" s="14">
        <f t="shared" si="31"/>
        <v>0</v>
      </c>
      <c r="CZ11" s="14">
        <f t="shared" si="31"/>
        <v>0</v>
      </c>
      <c r="DA11" s="14">
        <f t="shared" si="31"/>
        <v>0</v>
      </c>
      <c r="DB11" s="14">
        <f t="shared" si="31"/>
        <v>0</v>
      </c>
      <c r="DC11" s="14">
        <f t="shared" si="31"/>
        <v>0</v>
      </c>
      <c r="DD11" s="14">
        <f t="shared" si="31"/>
        <v>0</v>
      </c>
      <c r="DE11" s="14">
        <f t="shared" si="31"/>
        <v>0</v>
      </c>
      <c r="DF11" s="14">
        <f t="shared" si="31"/>
        <v>0</v>
      </c>
      <c r="DG11" s="14">
        <f t="shared" si="31"/>
        <v>0</v>
      </c>
      <c r="DH11" s="14">
        <f t="shared" si="31"/>
        <v>0</v>
      </c>
      <c r="DI11" s="14">
        <f t="shared" si="31"/>
        <v>0</v>
      </c>
      <c r="DJ11" s="14">
        <f t="shared" si="31"/>
        <v>0</v>
      </c>
      <c r="DK11" s="14">
        <f t="shared" si="31"/>
        <v>0</v>
      </c>
      <c r="DL11" s="14">
        <f t="shared" si="31"/>
        <v>0</v>
      </c>
      <c r="DM11" s="14">
        <f t="shared" si="31"/>
        <v>0</v>
      </c>
      <c r="DN11" s="14">
        <f t="shared" si="31"/>
        <v>0</v>
      </c>
      <c r="DO11" s="14">
        <f t="shared" si="31"/>
        <v>0</v>
      </c>
      <c r="DP11" s="14">
        <f t="shared" si="31"/>
        <v>0</v>
      </c>
      <c r="DQ11" s="14">
        <f t="shared" si="31"/>
        <v>0</v>
      </c>
      <c r="DR11" s="14">
        <f t="shared" si="31"/>
        <v>0</v>
      </c>
      <c r="DS11" s="14">
        <f t="shared" si="31"/>
        <v>0</v>
      </c>
      <c r="DT11" s="14">
        <f t="shared" si="31"/>
        <v>0</v>
      </c>
      <c r="DU11" s="14">
        <f t="shared" si="31"/>
        <v>0</v>
      </c>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G11" s="14">
        <f t="shared" ref="FG11:GC11" si="32">SUM(FG12:FG14)</f>
        <v>-490000</v>
      </c>
      <c r="FH11" s="14">
        <f t="shared" si="32"/>
        <v>0</v>
      </c>
      <c r="FI11" s="14">
        <f t="shared" si="32"/>
        <v>0</v>
      </c>
      <c r="FJ11" s="14">
        <f t="shared" si="32"/>
        <v>0</v>
      </c>
      <c r="FK11" s="14">
        <f t="shared" si="32"/>
        <v>0</v>
      </c>
      <c r="FL11" s="14">
        <f t="shared" si="32"/>
        <v>0</v>
      </c>
      <c r="FM11" s="14">
        <f t="shared" si="32"/>
        <v>0</v>
      </c>
      <c r="FN11" s="14">
        <f t="shared" si="32"/>
        <v>0</v>
      </c>
      <c r="FO11" s="14">
        <f t="shared" si="32"/>
        <v>0</v>
      </c>
      <c r="FP11" s="14">
        <f t="shared" si="32"/>
        <v>0</v>
      </c>
      <c r="FQ11" s="14">
        <f t="shared" si="32"/>
        <v>0</v>
      </c>
      <c r="FR11" s="14">
        <f t="shared" si="32"/>
        <v>0</v>
      </c>
      <c r="FS11" s="14">
        <f t="shared" si="32"/>
        <v>0</v>
      </c>
      <c r="FT11" s="14">
        <f t="shared" si="32"/>
        <v>0</v>
      </c>
      <c r="FU11" s="14">
        <f t="shared" si="32"/>
        <v>0</v>
      </c>
      <c r="FV11" s="14">
        <f t="shared" si="32"/>
        <v>0</v>
      </c>
      <c r="FW11" s="14">
        <f t="shared" si="32"/>
        <v>0</v>
      </c>
      <c r="FX11" s="14">
        <f t="shared" si="32"/>
        <v>0</v>
      </c>
      <c r="FY11" s="14">
        <f t="shared" si="32"/>
        <v>0</v>
      </c>
      <c r="FZ11" s="14">
        <f t="shared" si="32"/>
        <v>0</v>
      </c>
      <c r="GA11" s="14">
        <f t="shared" si="32"/>
        <v>0</v>
      </c>
      <c r="GB11" s="14">
        <f t="shared" si="32"/>
        <v>0</v>
      </c>
      <c r="GC11" s="14">
        <f t="shared" si="32"/>
        <v>0</v>
      </c>
    </row>
    <row r="12" spans="1:185" ht="20.100000000000001" customHeight="1" outlineLevel="1" x14ac:dyDescent="0.25">
      <c r="A12" s="15" t="s">
        <v>21</v>
      </c>
      <c r="B12" s="16"/>
      <c r="C12" s="16">
        <v>250</v>
      </c>
      <c r="D12" s="16"/>
      <c r="E12" s="16">
        <f t="shared" ref="E12:E14" si="33">SUM(F12:DU12)</f>
        <v>-200000</v>
      </c>
      <c r="F12" s="16">
        <f>-$C12*F38</f>
        <v>-100000</v>
      </c>
      <c r="G12" s="16">
        <f t="shared" ref="G12:BR12" si="34">-$C12*G38</f>
        <v>-100000</v>
      </c>
      <c r="H12" s="16">
        <f t="shared" si="34"/>
        <v>0</v>
      </c>
      <c r="I12" s="16">
        <f t="shared" si="34"/>
        <v>0</v>
      </c>
      <c r="J12" s="16">
        <f t="shared" si="34"/>
        <v>0</v>
      </c>
      <c r="K12" s="16">
        <f t="shared" si="34"/>
        <v>0</v>
      </c>
      <c r="L12" s="16">
        <f t="shared" si="34"/>
        <v>0</v>
      </c>
      <c r="M12" s="16">
        <f t="shared" si="34"/>
        <v>0</v>
      </c>
      <c r="N12" s="16">
        <f t="shared" si="34"/>
        <v>0</v>
      </c>
      <c r="O12" s="16">
        <f t="shared" si="34"/>
        <v>0</v>
      </c>
      <c r="P12" s="16">
        <f t="shared" si="34"/>
        <v>0</v>
      </c>
      <c r="Q12" s="16">
        <f t="shared" si="34"/>
        <v>0</v>
      </c>
      <c r="R12" s="16">
        <f t="shared" si="34"/>
        <v>0</v>
      </c>
      <c r="S12" s="16">
        <f t="shared" si="34"/>
        <v>0</v>
      </c>
      <c r="T12" s="16">
        <f t="shared" si="34"/>
        <v>0</v>
      </c>
      <c r="U12" s="16">
        <f t="shared" si="34"/>
        <v>0</v>
      </c>
      <c r="V12" s="16">
        <f t="shared" si="34"/>
        <v>0</v>
      </c>
      <c r="W12" s="16">
        <f t="shared" si="34"/>
        <v>0</v>
      </c>
      <c r="X12" s="16">
        <f t="shared" si="34"/>
        <v>0</v>
      </c>
      <c r="Y12" s="16">
        <f t="shared" si="34"/>
        <v>0</v>
      </c>
      <c r="Z12" s="16">
        <f t="shared" si="34"/>
        <v>0</v>
      </c>
      <c r="AA12" s="16">
        <f t="shared" si="34"/>
        <v>0</v>
      </c>
      <c r="AB12" s="16">
        <f t="shared" si="34"/>
        <v>0</v>
      </c>
      <c r="AC12" s="16">
        <f t="shared" si="34"/>
        <v>0</v>
      </c>
      <c r="AD12" s="16">
        <f t="shared" si="34"/>
        <v>0</v>
      </c>
      <c r="AE12" s="16">
        <f t="shared" si="34"/>
        <v>0</v>
      </c>
      <c r="AF12" s="16">
        <f t="shared" si="34"/>
        <v>0</v>
      </c>
      <c r="AG12" s="16">
        <f t="shared" si="34"/>
        <v>0</v>
      </c>
      <c r="AH12" s="16">
        <f t="shared" si="34"/>
        <v>0</v>
      </c>
      <c r="AI12" s="16">
        <f t="shared" si="34"/>
        <v>0</v>
      </c>
      <c r="AJ12" s="16">
        <f t="shared" si="34"/>
        <v>0</v>
      </c>
      <c r="AK12" s="16">
        <f t="shared" si="34"/>
        <v>0</v>
      </c>
      <c r="AL12" s="16">
        <f t="shared" si="34"/>
        <v>0</v>
      </c>
      <c r="AM12" s="16">
        <f t="shared" si="34"/>
        <v>0</v>
      </c>
      <c r="AN12" s="16">
        <f t="shared" si="34"/>
        <v>0</v>
      </c>
      <c r="AO12" s="16">
        <f t="shared" si="34"/>
        <v>0</v>
      </c>
      <c r="AP12" s="16">
        <f t="shared" si="34"/>
        <v>0</v>
      </c>
      <c r="AQ12" s="16">
        <f t="shared" si="34"/>
        <v>0</v>
      </c>
      <c r="AR12" s="16">
        <f t="shared" si="34"/>
        <v>0</v>
      </c>
      <c r="AS12" s="16">
        <f t="shared" si="34"/>
        <v>0</v>
      </c>
      <c r="AT12" s="16">
        <f t="shared" si="34"/>
        <v>0</v>
      </c>
      <c r="AU12" s="16">
        <f t="shared" si="34"/>
        <v>0</v>
      </c>
      <c r="AV12" s="16">
        <f t="shared" si="34"/>
        <v>0</v>
      </c>
      <c r="AW12" s="16">
        <f t="shared" si="34"/>
        <v>0</v>
      </c>
      <c r="AX12" s="16">
        <f t="shared" si="34"/>
        <v>0</v>
      </c>
      <c r="AY12" s="16">
        <f t="shared" si="34"/>
        <v>0</v>
      </c>
      <c r="AZ12" s="16">
        <f t="shared" si="34"/>
        <v>0</v>
      </c>
      <c r="BA12" s="16">
        <f t="shared" si="34"/>
        <v>0</v>
      </c>
      <c r="BB12" s="16">
        <f t="shared" si="34"/>
        <v>0</v>
      </c>
      <c r="BC12" s="16">
        <f t="shared" si="34"/>
        <v>0</v>
      </c>
      <c r="BD12" s="16">
        <f t="shared" si="34"/>
        <v>0</v>
      </c>
      <c r="BE12" s="16">
        <f t="shared" si="34"/>
        <v>0</v>
      </c>
      <c r="BF12" s="16">
        <f t="shared" si="34"/>
        <v>0</v>
      </c>
      <c r="BG12" s="16">
        <f t="shared" si="34"/>
        <v>0</v>
      </c>
      <c r="BH12" s="16">
        <f t="shared" si="34"/>
        <v>0</v>
      </c>
      <c r="BI12" s="16">
        <f t="shared" si="34"/>
        <v>0</v>
      </c>
      <c r="BJ12" s="16">
        <f t="shared" si="34"/>
        <v>0</v>
      </c>
      <c r="BK12" s="16">
        <f t="shared" si="34"/>
        <v>0</v>
      </c>
      <c r="BL12" s="16">
        <f t="shared" si="34"/>
        <v>0</v>
      </c>
      <c r="BM12" s="16">
        <f t="shared" si="34"/>
        <v>0</v>
      </c>
      <c r="BN12" s="16">
        <f t="shared" si="34"/>
        <v>0</v>
      </c>
      <c r="BO12" s="16">
        <f t="shared" si="34"/>
        <v>0</v>
      </c>
      <c r="BP12" s="16">
        <f t="shared" si="34"/>
        <v>0</v>
      </c>
      <c r="BQ12" s="16">
        <f t="shared" si="34"/>
        <v>0</v>
      </c>
      <c r="BR12" s="16">
        <f t="shared" si="34"/>
        <v>0</v>
      </c>
      <c r="BS12" s="16">
        <f t="shared" ref="BS12:DU12" si="35">-$C12*BS38</f>
        <v>0</v>
      </c>
      <c r="BT12" s="16">
        <f t="shared" si="35"/>
        <v>0</v>
      </c>
      <c r="BU12" s="16">
        <f t="shared" si="35"/>
        <v>0</v>
      </c>
      <c r="BV12" s="16">
        <f t="shared" si="35"/>
        <v>0</v>
      </c>
      <c r="BW12" s="16">
        <f t="shared" si="35"/>
        <v>0</v>
      </c>
      <c r="BX12" s="16">
        <f t="shared" si="35"/>
        <v>0</v>
      </c>
      <c r="BY12" s="16">
        <f t="shared" si="35"/>
        <v>0</v>
      </c>
      <c r="BZ12" s="16">
        <f t="shared" si="35"/>
        <v>0</v>
      </c>
      <c r="CA12" s="16">
        <f t="shared" si="35"/>
        <v>0</v>
      </c>
      <c r="CB12" s="16">
        <f t="shared" si="35"/>
        <v>0</v>
      </c>
      <c r="CC12" s="16">
        <f t="shared" si="35"/>
        <v>0</v>
      </c>
      <c r="CD12" s="16">
        <f t="shared" si="35"/>
        <v>0</v>
      </c>
      <c r="CE12" s="16">
        <f t="shared" si="35"/>
        <v>0</v>
      </c>
      <c r="CF12" s="16">
        <f t="shared" si="35"/>
        <v>0</v>
      </c>
      <c r="CG12" s="16">
        <f t="shared" si="35"/>
        <v>0</v>
      </c>
      <c r="CH12" s="16">
        <f t="shared" si="35"/>
        <v>0</v>
      </c>
      <c r="CI12" s="16">
        <f t="shared" si="35"/>
        <v>0</v>
      </c>
      <c r="CJ12" s="16">
        <f t="shared" si="35"/>
        <v>0</v>
      </c>
      <c r="CK12" s="16">
        <f t="shared" si="35"/>
        <v>0</v>
      </c>
      <c r="CL12" s="16">
        <f t="shared" si="35"/>
        <v>0</v>
      </c>
      <c r="CM12" s="16">
        <f t="shared" si="35"/>
        <v>0</v>
      </c>
      <c r="CN12" s="16">
        <f t="shared" si="35"/>
        <v>0</v>
      </c>
      <c r="CO12" s="16">
        <f t="shared" si="35"/>
        <v>0</v>
      </c>
      <c r="CP12" s="16">
        <f t="shared" si="35"/>
        <v>0</v>
      </c>
      <c r="CQ12" s="16">
        <f t="shared" si="35"/>
        <v>0</v>
      </c>
      <c r="CR12" s="16">
        <f t="shared" si="35"/>
        <v>0</v>
      </c>
      <c r="CS12" s="16">
        <f t="shared" si="35"/>
        <v>0</v>
      </c>
      <c r="CT12" s="16">
        <f t="shared" si="35"/>
        <v>0</v>
      </c>
      <c r="CU12" s="16">
        <f t="shared" si="35"/>
        <v>0</v>
      </c>
      <c r="CV12" s="16">
        <f t="shared" si="35"/>
        <v>0</v>
      </c>
      <c r="CW12" s="16">
        <f t="shared" si="35"/>
        <v>0</v>
      </c>
      <c r="CX12" s="16">
        <f t="shared" si="35"/>
        <v>0</v>
      </c>
      <c r="CY12" s="16">
        <f t="shared" si="35"/>
        <v>0</v>
      </c>
      <c r="CZ12" s="16">
        <f t="shared" si="35"/>
        <v>0</v>
      </c>
      <c r="DA12" s="16">
        <f t="shared" si="35"/>
        <v>0</v>
      </c>
      <c r="DB12" s="16">
        <f t="shared" si="35"/>
        <v>0</v>
      </c>
      <c r="DC12" s="16">
        <f t="shared" si="35"/>
        <v>0</v>
      </c>
      <c r="DD12" s="16">
        <f t="shared" si="35"/>
        <v>0</v>
      </c>
      <c r="DE12" s="16">
        <f t="shared" si="35"/>
        <v>0</v>
      </c>
      <c r="DF12" s="16">
        <f t="shared" si="35"/>
        <v>0</v>
      </c>
      <c r="DG12" s="16">
        <f t="shared" si="35"/>
        <v>0</v>
      </c>
      <c r="DH12" s="16">
        <f t="shared" si="35"/>
        <v>0</v>
      </c>
      <c r="DI12" s="16">
        <f t="shared" si="35"/>
        <v>0</v>
      </c>
      <c r="DJ12" s="16">
        <f t="shared" si="35"/>
        <v>0</v>
      </c>
      <c r="DK12" s="16">
        <f t="shared" si="35"/>
        <v>0</v>
      </c>
      <c r="DL12" s="16">
        <f t="shared" si="35"/>
        <v>0</v>
      </c>
      <c r="DM12" s="16">
        <f t="shared" si="35"/>
        <v>0</v>
      </c>
      <c r="DN12" s="16">
        <f t="shared" si="35"/>
        <v>0</v>
      </c>
      <c r="DO12" s="16">
        <f t="shared" si="35"/>
        <v>0</v>
      </c>
      <c r="DP12" s="16">
        <f t="shared" si="35"/>
        <v>0</v>
      </c>
      <c r="DQ12" s="16">
        <f t="shared" si="35"/>
        <v>0</v>
      </c>
      <c r="DR12" s="16">
        <f t="shared" si="35"/>
        <v>0</v>
      </c>
      <c r="DS12" s="16">
        <f t="shared" si="35"/>
        <v>0</v>
      </c>
      <c r="DT12" s="16">
        <f t="shared" si="35"/>
        <v>0</v>
      </c>
      <c r="DU12" s="16">
        <f t="shared" si="35"/>
        <v>0</v>
      </c>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G12" s="16">
        <f t="shared" ref="FG12:FP14" si="36">SUMIF($F$1:$FE$1,FG$2,$F12:$FE12)</f>
        <v>-200000</v>
      </c>
      <c r="FH12" s="16">
        <f t="shared" si="36"/>
        <v>0</v>
      </c>
      <c r="FI12" s="16">
        <f t="shared" si="36"/>
        <v>0</v>
      </c>
      <c r="FJ12" s="16">
        <f t="shared" si="36"/>
        <v>0</v>
      </c>
      <c r="FK12" s="16">
        <f t="shared" si="36"/>
        <v>0</v>
      </c>
      <c r="FL12" s="16">
        <f t="shared" si="36"/>
        <v>0</v>
      </c>
      <c r="FM12" s="16">
        <f t="shared" si="36"/>
        <v>0</v>
      </c>
      <c r="FN12" s="16">
        <f t="shared" si="36"/>
        <v>0</v>
      </c>
      <c r="FO12" s="16">
        <f t="shared" si="36"/>
        <v>0</v>
      </c>
      <c r="FP12" s="16">
        <f t="shared" si="36"/>
        <v>0</v>
      </c>
      <c r="FQ12" s="16">
        <f t="shared" ref="FQ12:GC14" si="37">SUMIF($F$1:$FE$1,FQ$2,$F12:$FE12)</f>
        <v>0</v>
      </c>
      <c r="FR12" s="16">
        <f t="shared" si="37"/>
        <v>0</v>
      </c>
      <c r="FS12" s="16">
        <f t="shared" si="37"/>
        <v>0</v>
      </c>
      <c r="FT12" s="16">
        <f t="shared" si="37"/>
        <v>0</v>
      </c>
      <c r="FU12" s="16">
        <f t="shared" si="37"/>
        <v>0</v>
      </c>
      <c r="FV12" s="16">
        <f t="shared" si="37"/>
        <v>0</v>
      </c>
      <c r="FW12" s="16">
        <f t="shared" si="37"/>
        <v>0</v>
      </c>
      <c r="FX12" s="16">
        <f t="shared" si="37"/>
        <v>0</v>
      </c>
      <c r="FY12" s="16">
        <f t="shared" si="37"/>
        <v>0</v>
      </c>
      <c r="FZ12" s="16">
        <f t="shared" si="37"/>
        <v>0</v>
      </c>
      <c r="GA12" s="16">
        <f t="shared" si="37"/>
        <v>0</v>
      </c>
      <c r="GB12" s="16">
        <f t="shared" si="37"/>
        <v>0</v>
      </c>
      <c r="GC12" s="16">
        <f t="shared" si="37"/>
        <v>0</v>
      </c>
    </row>
    <row r="13" spans="1:185" ht="20.100000000000001" customHeight="1" outlineLevel="1" x14ac:dyDescent="0.25">
      <c r="A13" s="15" t="s">
        <v>22</v>
      </c>
      <c r="B13" s="16"/>
      <c r="C13" s="16">
        <v>250</v>
      </c>
      <c r="D13" s="16"/>
      <c r="E13" s="16">
        <f t="shared" ref="E13" si="38">SUM(F13:DU13)</f>
        <v>-100000</v>
      </c>
      <c r="F13" s="16">
        <f t="shared" ref="F13:BQ13" si="39">-$C13*F39</f>
        <v>-50000</v>
      </c>
      <c r="G13" s="16">
        <f t="shared" si="39"/>
        <v>-50000</v>
      </c>
      <c r="H13" s="16">
        <f t="shared" si="39"/>
        <v>0</v>
      </c>
      <c r="I13" s="16">
        <f t="shared" si="39"/>
        <v>0</v>
      </c>
      <c r="J13" s="16">
        <f t="shared" si="39"/>
        <v>0</v>
      </c>
      <c r="K13" s="16">
        <f t="shared" si="39"/>
        <v>0</v>
      </c>
      <c r="L13" s="16">
        <f t="shared" si="39"/>
        <v>0</v>
      </c>
      <c r="M13" s="16">
        <f t="shared" si="39"/>
        <v>0</v>
      </c>
      <c r="N13" s="16">
        <f t="shared" si="39"/>
        <v>0</v>
      </c>
      <c r="O13" s="16">
        <f t="shared" si="39"/>
        <v>0</v>
      </c>
      <c r="P13" s="16">
        <f t="shared" si="39"/>
        <v>0</v>
      </c>
      <c r="Q13" s="16">
        <f t="shared" si="39"/>
        <v>0</v>
      </c>
      <c r="R13" s="16">
        <f t="shared" si="39"/>
        <v>0</v>
      </c>
      <c r="S13" s="16">
        <f t="shared" si="39"/>
        <v>0</v>
      </c>
      <c r="T13" s="16">
        <f t="shared" si="39"/>
        <v>0</v>
      </c>
      <c r="U13" s="16">
        <f t="shared" si="39"/>
        <v>0</v>
      </c>
      <c r="V13" s="16">
        <f t="shared" si="39"/>
        <v>0</v>
      </c>
      <c r="W13" s="16">
        <f t="shared" si="39"/>
        <v>0</v>
      </c>
      <c r="X13" s="16">
        <f t="shared" si="39"/>
        <v>0</v>
      </c>
      <c r="Y13" s="16">
        <f t="shared" si="39"/>
        <v>0</v>
      </c>
      <c r="Z13" s="16">
        <f t="shared" si="39"/>
        <v>0</v>
      </c>
      <c r="AA13" s="16">
        <f t="shared" si="39"/>
        <v>0</v>
      </c>
      <c r="AB13" s="16">
        <f t="shared" si="39"/>
        <v>0</v>
      </c>
      <c r="AC13" s="16">
        <f t="shared" si="39"/>
        <v>0</v>
      </c>
      <c r="AD13" s="16">
        <f t="shared" si="39"/>
        <v>0</v>
      </c>
      <c r="AE13" s="16">
        <f t="shared" si="39"/>
        <v>0</v>
      </c>
      <c r="AF13" s="16">
        <f t="shared" si="39"/>
        <v>0</v>
      </c>
      <c r="AG13" s="16">
        <f t="shared" si="39"/>
        <v>0</v>
      </c>
      <c r="AH13" s="16">
        <f t="shared" si="39"/>
        <v>0</v>
      </c>
      <c r="AI13" s="16">
        <f t="shared" si="39"/>
        <v>0</v>
      </c>
      <c r="AJ13" s="16">
        <f t="shared" si="39"/>
        <v>0</v>
      </c>
      <c r="AK13" s="16">
        <f t="shared" si="39"/>
        <v>0</v>
      </c>
      <c r="AL13" s="16">
        <f t="shared" si="39"/>
        <v>0</v>
      </c>
      <c r="AM13" s="16">
        <f t="shared" si="39"/>
        <v>0</v>
      </c>
      <c r="AN13" s="16">
        <f t="shared" si="39"/>
        <v>0</v>
      </c>
      <c r="AO13" s="16">
        <f t="shared" si="39"/>
        <v>0</v>
      </c>
      <c r="AP13" s="16">
        <f t="shared" si="39"/>
        <v>0</v>
      </c>
      <c r="AQ13" s="16">
        <f t="shared" si="39"/>
        <v>0</v>
      </c>
      <c r="AR13" s="16">
        <f t="shared" si="39"/>
        <v>0</v>
      </c>
      <c r="AS13" s="16">
        <f t="shared" si="39"/>
        <v>0</v>
      </c>
      <c r="AT13" s="16">
        <f t="shared" si="39"/>
        <v>0</v>
      </c>
      <c r="AU13" s="16">
        <f t="shared" si="39"/>
        <v>0</v>
      </c>
      <c r="AV13" s="16">
        <f t="shared" si="39"/>
        <v>0</v>
      </c>
      <c r="AW13" s="16">
        <f t="shared" si="39"/>
        <v>0</v>
      </c>
      <c r="AX13" s="16">
        <f t="shared" si="39"/>
        <v>0</v>
      </c>
      <c r="AY13" s="16">
        <f t="shared" si="39"/>
        <v>0</v>
      </c>
      <c r="AZ13" s="16">
        <f t="shared" si="39"/>
        <v>0</v>
      </c>
      <c r="BA13" s="16">
        <f t="shared" si="39"/>
        <v>0</v>
      </c>
      <c r="BB13" s="16">
        <f t="shared" si="39"/>
        <v>0</v>
      </c>
      <c r="BC13" s="16">
        <f t="shared" si="39"/>
        <v>0</v>
      </c>
      <c r="BD13" s="16">
        <f t="shared" si="39"/>
        <v>0</v>
      </c>
      <c r="BE13" s="16">
        <f t="shared" si="39"/>
        <v>0</v>
      </c>
      <c r="BF13" s="16">
        <f t="shared" si="39"/>
        <v>0</v>
      </c>
      <c r="BG13" s="16">
        <f t="shared" si="39"/>
        <v>0</v>
      </c>
      <c r="BH13" s="16">
        <f t="shared" si="39"/>
        <v>0</v>
      </c>
      <c r="BI13" s="16">
        <f t="shared" si="39"/>
        <v>0</v>
      </c>
      <c r="BJ13" s="16">
        <f t="shared" si="39"/>
        <v>0</v>
      </c>
      <c r="BK13" s="16">
        <f t="shared" si="39"/>
        <v>0</v>
      </c>
      <c r="BL13" s="16">
        <f t="shared" si="39"/>
        <v>0</v>
      </c>
      <c r="BM13" s="16">
        <f t="shared" si="39"/>
        <v>0</v>
      </c>
      <c r="BN13" s="16">
        <f t="shared" si="39"/>
        <v>0</v>
      </c>
      <c r="BO13" s="16">
        <f t="shared" si="39"/>
        <v>0</v>
      </c>
      <c r="BP13" s="16">
        <f t="shared" si="39"/>
        <v>0</v>
      </c>
      <c r="BQ13" s="16">
        <f t="shared" si="39"/>
        <v>0</v>
      </c>
      <c r="BR13" s="16">
        <f t="shared" ref="BR13:DU13" si="40">-$C13*BR39</f>
        <v>0</v>
      </c>
      <c r="BS13" s="16">
        <f t="shared" si="40"/>
        <v>0</v>
      </c>
      <c r="BT13" s="16">
        <f t="shared" si="40"/>
        <v>0</v>
      </c>
      <c r="BU13" s="16">
        <f t="shared" si="40"/>
        <v>0</v>
      </c>
      <c r="BV13" s="16">
        <f t="shared" si="40"/>
        <v>0</v>
      </c>
      <c r="BW13" s="16">
        <f t="shared" si="40"/>
        <v>0</v>
      </c>
      <c r="BX13" s="16">
        <f t="shared" si="40"/>
        <v>0</v>
      </c>
      <c r="BY13" s="16">
        <f t="shared" si="40"/>
        <v>0</v>
      </c>
      <c r="BZ13" s="16">
        <f t="shared" si="40"/>
        <v>0</v>
      </c>
      <c r="CA13" s="16">
        <f t="shared" si="40"/>
        <v>0</v>
      </c>
      <c r="CB13" s="16">
        <f t="shared" si="40"/>
        <v>0</v>
      </c>
      <c r="CC13" s="16">
        <f t="shared" si="40"/>
        <v>0</v>
      </c>
      <c r="CD13" s="16">
        <f t="shared" si="40"/>
        <v>0</v>
      </c>
      <c r="CE13" s="16">
        <f t="shared" si="40"/>
        <v>0</v>
      </c>
      <c r="CF13" s="16">
        <f t="shared" si="40"/>
        <v>0</v>
      </c>
      <c r="CG13" s="16">
        <f t="shared" si="40"/>
        <v>0</v>
      </c>
      <c r="CH13" s="16">
        <f t="shared" si="40"/>
        <v>0</v>
      </c>
      <c r="CI13" s="16">
        <f t="shared" si="40"/>
        <v>0</v>
      </c>
      <c r="CJ13" s="16">
        <f t="shared" si="40"/>
        <v>0</v>
      </c>
      <c r="CK13" s="16">
        <f t="shared" si="40"/>
        <v>0</v>
      </c>
      <c r="CL13" s="16">
        <f t="shared" si="40"/>
        <v>0</v>
      </c>
      <c r="CM13" s="16">
        <f t="shared" si="40"/>
        <v>0</v>
      </c>
      <c r="CN13" s="16">
        <f t="shared" si="40"/>
        <v>0</v>
      </c>
      <c r="CO13" s="16">
        <f t="shared" si="40"/>
        <v>0</v>
      </c>
      <c r="CP13" s="16">
        <f t="shared" si="40"/>
        <v>0</v>
      </c>
      <c r="CQ13" s="16">
        <f t="shared" si="40"/>
        <v>0</v>
      </c>
      <c r="CR13" s="16">
        <f t="shared" si="40"/>
        <v>0</v>
      </c>
      <c r="CS13" s="16">
        <f t="shared" si="40"/>
        <v>0</v>
      </c>
      <c r="CT13" s="16">
        <f t="shared" si="40"/>
        <v>0</v>
      </c>
      <c r="CU13" s="16">
        <f t="shared" si="40"/>
        <v>0</v>
      </c>
      <c r="CV13" s="16">
        <f t="shared" si="40"/>
        <v>0</v>
      </c>
      <c r="CW13" s="16">
        <f t="shared" si="40"/>
        <v>0</v>
      </c>
      <c r="CX13" s="16">
        <f t="shared" si="40"/>
        <v>0</v>
      </c>
      <c r="CY13" s="16">
        <f t="shared" si="40"/>
        <v>0</v>
      </c>
      <c r="CZ13" s="16">
        <f t="shared" si="40"/>
        <v>0</v>
      </c>
      <c r="DA13" s="16">
        <f t="shared" si="40"/>
        <v>0</v>
      </c>
      <c r="DB13" s="16">
        <f t="shared" si="40"/>
        <v>0</v>
      </c>
      <c r="DC13" s="16">
        <f t="shared" si="40"/>
        <v>0</v>
      </c>
      <c r="DD13" s="16">
        <f t="shared" si="40"/>
        <v>0</v>
      </c>
      <c r="DE13" s="16">
        <f t="shared" si="40"/>
        <v>0</v>
      </c>
      <c r="DF13" s="16">
        <f t="shared" si="40"/>
        <v>0</v>
      </c>
      <c r="DG13" s="16">
        <f t="shared" si="40"/>
        <v>0</v>
      </c>
      <c r="DH13" s="16">
        <f t="shared" si="40"/>
        <v>0</v>
      </c>
      <c r="DI13" s="16">
        <f t="shared" si="40"/>
        <v>0</v>
      </c>
      <c r="DJ13" s="16">
        <f t="shared" si="40"/>
        <v>0</v>
      </c>
      <c r="DK13" s="16">
        <f t="shared" si="40"/>
        <v>0</v>
      </c>
      <c r="DL13" s="16">
        <f t="shared" si="40"/>
        <v>0</v>
      </c>
      <c r="DM13" s="16">
        <f t="shared" si="40"/>
        <v>0</v>
      </c>
      <c r="DN13" s="16">
        <f t="shared" si="40"/>
        <v>0</v>
      </c>
      <c r="DO13" s="16">
        <f t="shared" si="40"/>
        <v>0</v>
      </c>
      <c r="DP13" s="16">
        <f t="shared" si="40"/>
        <v>0</v>
      </c>
      <c r="DQ13" s="16">
        <f t="shared" si="40"/>
        <v>0</v>
      </c>
      <c r="DR13" s="16">
        <f t="shared" si="40"/>
        <v>0</v>
      </c>
      <c r="DS13" s="16">
        <f t="shared" si="40"/>
        <v>0</v>
      </c>
      <c r="DT13" s="16">
        <f t="shared" si="40"/>
        <v>0</v>
      </c>
      <c r="DU13" s="16">
        <f t="shared" si="40"/>
        <v>0</v>
      </c>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G13" s="16">
        <f t="shared" si="36"/>
        <v>-100000</v>
      </c>
      <c r="FH13" s="16">
        <f t="shared" si="36"/>
        <v>0</v>
      </c>
      <c r="FI13" s="16">
        <f t="shared" si="36"/>
        <v>0</v>
      </c>
      <c r="FJ13" s="16">
        <f t="shared" si="36"/>
        <v>0</v>
      </c>
      <c r="FK13" s="16">
        <f t="shared" si="36"/>
        <v>0</v>
      </c>
      <c r="FL13" s="16">
        <f t="shared" si="36"/>
        <v>0</v>
      </c>
      <c r="FM13" s="16">
        <f t="shared" si="36"/>
        <v>0</v>
      </c>
      <c r="FN13" s="16">
        <f t="shared" si="36"/>
        <v>0</v>
      </c>
      <c r="FO13" s="16">
        <f t="shared" si="36"/>
        <v>0</v>
      </c>
      <c r="FP13" s="16">
        <f t="shared" si="36"/>
        <v>0</v>
      </c>
      <c r="FQ13" s="16">
        <f t="shared" si="37"/>
        <v>0</v>
      </c>
      <c r="FR13" s="16">
        <f t="shared" si="37"/>
        <v>0</v>
      </c>
      <c r="FS13" s="16">
        <f t="shared" si="37"/>
        <v>0</v>
      </c>
      <c r="FT13" s="16">
        <f t="shared" si="37"/>
        <v>0</v>
      </c>
      <c r="FU13" s="16">
        <f t="shared" si="37"/>
        <v>0</v>
      </c>
      <c r="FV13" s="16">
        <f t="shared" si="37"/>
        <v>0</v>
      </c>
      <c r="FW13" s="16">
        <f t="shared" si="37"/>
        <v>0</v>
      </c>
      <c r="FX13" s="16">
        <f t="shared" si="37"/>
        <v>0</v>
      </c>
      <c r="FY13" s="16">
        <f t="shared" si="37"/>
        <v>0</v>
      </c>
      <c r="FZ13" s="16">
        <f t="shared" si="37"/>
        <v>0</v>
      </c>
      <c r="GA13" s="16">
        <f t="shared" si="37"/>
        <v>0</v>
      </c>
      <c r="GB13" s="16">
        <f t="shared" si="37"/>
        <v>0</v>
      </c>
      <c r="GC13" s="16">
        <f t="shared" si="37"/>
        <v>0</v>
      </c>
    </row>
    <row r="14" spans="1:185" ht="20.100000000000001" customHeight="1" outlineLevel="1" x14ac:dyDescent="0.25">
      <c r="A14" s="15" t="s">
        <v>138</v>
      </c>
      <c r="B14" s="16"/>
      <c r="C14" s="16">
        <f>19000*10</f>
        <v>190000</v>
      </c>
      <c r="D14" s="16"/>
      <c r="E14" s="16">
        <f t="shared" si="33"/>
        <v>-190000</v>
      </c>
      <c r="F14" s="16">
        <f t="shared" ref="F14:BQ14" si="41">-$C14*F40</f>
        <v>-190000</v>
      </c>
      <c r="G14" s="16">
        <f t="shared" si="41"/>
        <v>0</v>
      </c>
      <c r="H14" s="16">
        <f t="shared" si="41"/>
        <v>0</v>
      </c>
      <c r="I14" s="16">
        <f t="shared" si="41"/>
        <v>0</v>
      </c>
      <c r="J14" s="16">
        <f t="shared" si="41"/>
        <v>0</v>
      </c>
      <c r="K14" s="16">
        <f t="shared" si="41"/>
        <v>0</v>
      </c>
      <c r="L14" s="16">
        <f t="shared" si="41"/>
        <v>0</v>
      </c>
      <c r="M14" s="16">
        <f t="shared" si="41"/>
        <v>0</v>
      </c>
      <c r="N14" s="16">
        <f t="shared" si="41"/>
        <v>0</v>
      </c>
      <c r="O14" s="16">
        <f t="shared" si="41"/>
        <v>0</v>
      </c>
      <c r="P14" s="16">
        <f t="shared" si="41"/>
        <v>0</v>
      </c>
      <c r="Q14" s="16">
        <f t="shared" si="41"/>
        <v>0</v>
      </c>
      <c r="R14" s="16">
        <f t="shared" si="41"/>
        <v>0</v>
      </c>
      <c r="S14" s="16">
        <f t="shared" si="41"/>
        <v>0</v>
      </c>
      <c r="T14" s="16">
        <f t="shared" si="41"/>
        <v>0</v>
      </c>
      <c r="U14" s="16">
        <f t="shared" si="41"/>
        <v>0</v>
      </c>
      <c r="V14" s="16">
        <f t="shared" si="41"/>
        <v>0</v>
      </c>
      <c r="W14" s="16">
        <f t="shared" si="41"/>
        <v>0</v>
      </c>
      <c r="X14" s="16">
        <f t="shared" si="41"/>
        <v>0</v>
      </c>
      <c r="Y14" s="16">
        <f t="shared" si="41"/>
        <v>0</v>
      </c>
      <c r="Z14" s="16">
        <f t="shared" si="41"/>
        <v>0</v>
      </c>
      <c r="AA14" s="16">
        <f t="shared" si="41"/>
        <v>0</v>
      </c>
      <c r="AB14" s="16">
        <f t="shared" si="41"/>
        <v>0</v>
      </c>
      <c r="AC14" s="16">
        <f t="shared" si="41"/>
        <v>0</v>
      </c>
      <c r="AD14" s="16">
        <f t="shared" si="41"/>
        <v>0</v>
      </c>
      <c r="AE14" s="16">
        <f t="shared" si="41"/>
        <v>0</v>
      </c>
      <c r="AF14" s="16">
        <f t="shared" si="41"/>
        <v>0</v>
      </c>
      <c r="AG14" s="16">
        <f t="shared" si="41"/>
        <v>0</v>
      </c>
      <c r="AH14" s="16">
        <f t="shared" si="41"/>
        <v>0</v>
      </c>
      <c r="AI14" s="16">
        <f t="shared" si="41"/>
        <v>0</v>
      </c>
      <c r="AJ14" s="16">
        <f t="shared" si="41"/>
        <v>0</v>
      </c>
      <c r="AK14" s="16">
        <f t="shared" si="41"/>
        <v>0</v>
      </c>
      <c r="AL14" s="16">
        <f t="shared" si="41"/>
        <v>0</v>
      </c>
      <c r="AM14" s="16">
        <f t="shared" si="41"/>
        <v>0</v>
      </c>
      <c r="AN14" s="16">
        <f t="shared" si="41"/>
        <v>0</v>
      </c>
      <c r="AO14" s="16">
        <f t="shared" si="41"/>
        <v>0</v>
      </c>
      <c r="AP14" s="16">
        <f t="shared" si="41"/>
        <v>0</v>
      </c>
      <c r="AQ14" s="16">
        <f t="shared" si="41"/>
        <v>0</v>
      </c>
      <c r="AR14" s="16">
        <f t="shared" si="41"/>
        <v>0</v>
      </c>
      <c r="AS14" s="16">
        <f t="shared" si="41"/>
        <v>0</v>
      </c>
      <c r="AT14" s="16">
        <f t="shared" si="41"/>
        <v>0</v>
      </c>
      <c r="AU14" s="16">
        <f t="shared" si="41"/>
        <v>0</v>
      </c>
      <c r="AV14" s="16">
        <f t="shared" si="41"/>
        <v>0</v>
      </c>
      <c r="AW14" s="16">
        <f t="shared" si="41"/>
        <v>0</v>
      </c>
      <c r="AX14" s="16">
        <f t="shared" si="41"/>
        <v>0</v>
      </c>
      <c r="AY14" s="16">
        <f t="shared" si="41"/>
        <v>0</v>
      </c>
      <c r="AZ14" s="16">
        <f t="shared" si="41"/>
        <v>0</v>
      </c>
      <c r="BA14" s="16">
        <f t="shared" si="41"/>
        <v>0</v>
      </c>
      <c r="BB14" s="16">
        <f t="shared" si="41"/>
        <v>0</v>
      </c>
      <c r="BC14" s="16">
        <f t="shared" si="41"/>
        <v>0</v>
      </c>
      <c r="BD14" s="16">
        <f t="shared" si="41"/>
        <v>0</v>
      </c>
      <c r="BE14" s="16">
        <f t="shared" si="41"/>
        <v>0</v>
      </c>
      <c r="BF14" s="16">
        <f t="shared" si="41"/>
        <v>0</v>
      </c>
      <c r="BG14" s="16">
        <f t="shared" si="41"/>
        <v>0</v>
      </c>
      <c r="BH14" s="16">
        <f t="shared" si="41"/>
        <v>0</v>
      </c>
      <c r="BI14" s="16">
        <f t="shared" si="41"/>
        <v>0</v>
      </c>
      <c r="BJ14" s="16">
        <f t="shared" si="41"/>
        <v>0</v>
      </c>
      <c r="BK14" s="16">
        <f t="shared" si="41"/>
        <v>0</v>
      </c>
      <c r="BL14" s="16">
        <f t="shared" si="41"/>
        <v>0</v>
      </c>
      <c r="BM14" s="16">
        <f t="shared" si="41"/>
        <v>0</v>
      </c>
      <c r="BN14" s="16">
        <f t="shared" si="41"/>
        <v>0</v>
      </c>
      <c r="BO14" s="16">
        <f t="shared" si="41"/>
        <v>0</v>
      </c>
      <c r="BP14" s="16">
        <f t="shared" si="41"/>
        <v>0</v>
      </c>
      <c r="BQ14" s="16">
        <f t="shared" si="41"/>
        <v>0</v>
      </c>
      <c r="BR14" s="16">
        <f t="shared" ref="BR14:DU14" si="42">-$C14*BR40</f>
        <v>0</v>
      </c>
      <c r="BS14" s="16">
        <f t="shared" si="42"/>
        <v>0</v>
      </c>
      <c r="BT14" s="16">
        <f t="shared" si="42"/>
        <v>0</v>
      </c>
      <c r="BU14" s="16">
        <f t="shared" si="42"/>
        <v>0</v>
      </c>
      <c r="BV14" s="16">
        <f t="shared" si="42"/>
        <v>0</v>
      </c>
      <c r="BW14" s="16">
        <f t="shared" si="42"/>
        <v>0</v>
      </c>
      <c r="BX14" s="16">
        <f t="shared" si="42"/>
        <v>0</v>
      </c>
      <c r="BY14" s="16">
        <f t="shared" si="42"/>
        <v>0</v>
      </c>
      <c r="BZ14" s="16">
        <f t="shared" si="42"/>
        <v>0</v>
      </c>
      <c r="CA14" s="16">
        <f t="shared" si="42"/>
        <v>0</v>
      </c>
      <c r="CB14" s="16">
        <f t="shared" si="42"/>
        <v>0</v>
      </c>
      <c r="CC14" s="16">
        <f t="shared" si="42"/>
        <v>0</v>
      </c>
      <c r="CD14" s="16">
        <f t="shared" si="42"/>
        <v>0</v>
      </c>
      <c r="CE14" s="16">
        <f t="shared" si="42"/>
        <v>0</v>
      </c>
      <c r="CF14" s="16">
        <f t="shared" si="42"/>
        <v>0</v>
      </c>
      <c r="CG14" s="16">
        <f t="shared" si="42"/>
        <v>0</v>
      </c>
      <c r="CH14" s="16">
        <f t="shared" si="42"/>
        <v>0</v>
      </c>
      <c r="CI14" s="16">
        <f t="shared" si="42"/>
        <v>0</v>
      </c>
      <c r="CJ14" s="16">
        <f t="shared" si="42"/>
        <v>0</v>
      </c>
      <c r="CK14" s="16">
        <f t="shared" si="42"/>
        <v>0</v>
      </c>
      <c r="CL14" s="16">
        <f t="shared" si="42"/>
        <v>0</v>
      </c>
      <c r="CM14" s="16">
        <f t="shared" si="42"/>
        <v>0</v>
      </c>
      <c r="CN14" s="16">
        <f t="shared" si="42"/>
        <v>0</v>
      </c>
      <c r="CO14" s="16">
        <f t="shared" si="42"/>
        <v>0</v>
      </c>
      <c r="CP14" s="16">
        <f t="shared" si="42"/>
        <v>0</v>
      </c>
      <c r="CQ14" s="16">
        <f t="shared" si="42"/>
        <v>0</v>
      </c>
      <c r="CR14" s="16">
        <f t="shared" si="42"/>
        <v>0</v>
      </c>
      <c r="CS14" s="16">
        <f t="shared" si="42"/>
        <v>0</v>
      </c>
      <c r="CT14" s="16">
        <f t="shared" si="42"/>
        <v>0</v>
      </c>
      <c r="CU14" s="16">
        <f t="shared" si="42"/>
        <v>0</v>
      </c>
      <c r="CV14" s="16">
        <f t="shared" si="42"/>
        <v>0</v>
      </c>
      <c r="CW14" s="16">
        <f t="shared" si="42"/>
        <v>0</v>
      </c>
      <c r="CX14" s="16">
        <f t="shared" si="42"/>
        <v>0</v>
      </c>
      <c r="CY14" s="16">
        <f t="shared" si="42"/>
        <v>0</v>
      </c>
      <c r="CZ14" s="16">
        <f t="shared" si="42"/>
        <v>0</v>
      </c>
      <c r="DA14" s="16">
        <f t="shared" si="42"/>
        <v>0</v>
      </c>
      <c r="DB14" s="16">
        <f t="shared" si="42"/>
        <v>0</v>
      </c>
      <c r="DC14" s="16">
        <f t="shared" si="42"/>
        <v>0</v>
      </c>
      <c r="DD14" s="16">
        <f t="shared" si="42"/>
        <v>0</v>
      </c>
      <c r="DE14" s="16">
        <f t="shared" si="42"/>
        <v>0</v>
      </c>
      <c r="DF14" s="16">
        <f t="shared" si="42"/>
        <v>0</v>
      </c>
      <c r="DG14" s="16">
        <f t="shared" si="42"/>
        <v>0</v>
      </c>
      <c r="DH14" s="16">
        <f t="shared" si="42"/>
        <v>0</v>
      </c>
      <c r="DI14" s="16">
        <f t="shared" si="42"/>
        <v>0</v>
      </c>
      <c r="DJ14" s="16">
        <f t="shared" si="42"/>
        <v>0</v>
      </c>
      <c r="DK14" s="16">
        <f t="shared" si="42"/>
        <v>0</v>
      </c>
      <c r="DL14" s="16">
        <f t="shared" si="42"/>
        <v>0</v>
      </c>
      <c r="DM14" s="16">
        <f t="shared" si="42"/>
        <v>0</v>
      </c>
      <c r="DN14" s="16">
        <f t="shared" si="42"/>
        <v>0</v>
      </c>
      <c r="DO14" s="16">
        <f t="shared" si="42"/>
        <v>0</v>
      </c>
      <c r="DP14" s="16">
        <f t="shared" si="42"/>
        <v>0</v>
      </c>
      <c r="DQ14" s="16">
        <f t="shared" si="42"/>
        <v>0</v>
      </c>
      <c r="DR14" s="16">
        <f t="shared" si="42"/>
        <v>0</v>
      </c>
      <c r="DS14" s="16">
        <f t="shared" si="42"/>
        <v>0</v>
      </c>
      <c r="DT14" s="16">
        <f t="shared" si="42"/>
        <v>0</v>
      </c>
      <c r="DU14" s="16">
        <f t="shared" si="42"/>
        <v>0</v>
      </c>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G14" s="16">
        <f t="shared" si="36"/>
        <v>-190000</v>
      </c>
      <c r="FH14" s="16">
        <f t="shared" si="36"/>
        <v>0</v>
      </c>
      <c r="FI14" s="16">
        <f t="shared" si="36"/>
        <v>0</v>
      </c>
      <c r="FJ14" s="16">
        <f t="shared" si="36"/>
        <v>0</v>
      </c>
      <c r="FK14" s="16">
        <f t="shared" si="36"/>
        <v>0</v>
      </c>
      <c r="FL14" s="16">
        <f t="shared" si="36"/>
        <v>0</v>
      </c>
      <c r="FM14" s="16">
        <f t="shared" si="36"/>
        <v>0</v>
      </c>
      <c r="FN14" s="16">
        <f t="shared" si="36"/>
        <v>0</v>
      </c>
      <c r="FO14" s="16">
        <f t="shared" si="36"/>
        <v>0</v>
      </c>
      <c r="FP14" s="16">
        <f t="shared" si="36"/>
        <v>0</v>
      </c>
      <c r="FQ14" s="16">
        <f t="shared" si="37"/>
        <v>0</v>
      </c>
      <c r="FR14" s="16">
        <f t="shared" si="37"/>
        <v>0</v>
      </c>
      <c r="FS14" s="16">
        <f t="shared" si="37"/>
        <v>0</v>
      </c>
      <c r="FT14" s="16">
        <f t="shared" si="37"/>
        <v>0</v>
      </c>
      <c r="FU14" s="16">
        <f t="shared" si="37"/>
        <v>0</v>
      </c>
      <c r="FV14" s="16">
        <f t="shared" si="37"/>
        <v>0</v>
      </c>
      <c r="FW14" s="16">
        <f t="shared" si="37"/>
        <v>0</v>
      </c>
      <c r="FX14" s="16">
        <f t="shared" si="37"/>
        <v>0</v>
      </c>
      <c r="FY14" s="16">
        <f t="shared" si="37"/>
        <v>0</v>
      </c>
      <c r="FZ14" s="16">
        <f t="shared" si="37"/>
        <v>0</v>
      </c>
      <c r="GA14" s="16">
        <f t="shared" si="37"/>
        <v>0</v>
      </c>
      <c r="GB14" s="16">
        <f t="shared" si="37"/>
        <v>0</v>
      </c>
      <c r="GC14" s="16">
        <f t="shared" si="37"/>
        <v>0</v>
      </c>
    </row>
    <row r="15" spans="1:185" ht="20.25" customHeight="1" outlineLevel="1" x14ac:dyDescent="0.25">
      <c r="A15" s="15"/>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row>
    <row r="16" spans="1:185" ht="20.100000000000001" customHeight="1" x14ac:dyDescent="0.25">
      <c r="A16" s="13" t="s">
        <v>20</v>
      </c>
      <c r="B16" s="14"/>
      <c r="C16" s="14"/>
      <c r="D16" s="14"/>
      <c r="E16" s="14">
        <f t="shared" ref="E16" si="43">SUM(F16:DU16)</f>
        <v>-1995000</v>
      </c>
      <c r="F16" s="14">
        <f t="shared" ref="F16:AK16" si="44">SUM(F17:F18)</f>
        <v>-1900000</v>
      </c>
      <c r="G16" s="14">
        <f t="shared" si="44"/>
        <v>0</v>
      </c>
      <c r="H16" s="14">
        <f t="shared" si="44"/>
        <v>0</v>
      </c>
      <c r="I16" s="14">
        <f t="shared" si="44"/>
        <v>0</v>
      </c>
      <c r="J16" s="14">
        <f t="shared" si="44"/>
        <v>0</v>
      </c>
      <c r="K16" s="14">
        <f t="shared" si="44"/>
        <v>0</v>
      </c>
      <c r="L16" s="14">
        <f t="shared" si="44"/>
        <v>0</v>
      </c>
      <c r="M16" s="14">
        <f t="shared" si="44"/>
        <v>0</v>
      </c>
      <c r="N16" s="14">
        <f t="shared" si="44"/>
        <v>0</v>
      </c>
      <c r="O16" s="14">
        <f t="shared" si="44"/>
        <v>0</v>
      </c>
      <c r="P16" s="14">
        <f t="shared" si="44"/>
        <v>0</v>
      </c>
      <c r="Q16" s="14">
        <f t="shared" si="44"/>
        <v>0</v>
      </c>
      <c r="R16" s="14">
        <f t="shared" si="44"/>
        <v>0</v>
      </c>
      <c r="S16" s="14">
        <f t="shared" si="44"/>
        <v>0</v>
      </c>
      <c r="T16" s="14">
        <f t="shared" si="44"/>
        <v>0</v>
      </c>
      <c r="U16" s="14">
        <f t="shared" si="44"/>
        <v>0</v>
      </c>
      <c r="V16" s="14">
        <f t="shared" si="44"/>
        <v>0</v>
      </c>
      <c r="W16" s="14">
        <f t="shared" si="44"/>
        <v>0</v>
      </c>
      <c r="X16" s="14">
        <f t="shared" si="44"/>
        <v>0</v>
      </c>
      <c r="Y16" s="14">
        <f t="shared" si="44"/>
        <v>0</v>
      </c>
      <c r="Z16" s="14">
        <f t="shared" si="44"/>
        <v>0</v>
      </c>
      <c r="AA16" s="14">
        <f t="shared" si="44"/>
        <v>0</v>
      </c>
      <c r="AB16" s="14">
        <f t="shared" si="44"/>
        <v>0</v>
      </c>
      <c r="AC16" s="14">
        <f t="shared" si="44"/>
        <v>0</v>
      </c>
      <c r="AD16" s="14">
        <f t="shared" si="44"/>
        <v>0</v>
      </c>
      <c r="AE16" s="14">
        <f t="shared" si="44"/>
        <v>0</v>
      </c>
      <c r="AF16" s="14">
        <f t="shared" si="44"/>
        <v>0</v>
      </c>
      <c r="AG16" s="14">
        <f t="shared" si="44"/>
        <v>0</v>
      </c>
      <c r="AH16" s="14">
        <f t="shared" si="44"/>
        <v>0</v>
      </c>
      <c r="AI16" s="14">
        <f t="shared" si="44"/>
        <v>0</v>
      </c>
      <c r="AJ16" s="14">
        <f t="shared" si="44"/>
        <v>0</v>
      </c>
      <c r="AK16" s="14">
        <f t="shared" si="44"/>
        <v>0</v>
      </c>
      <c r="AL16" s="14">
        <f t="shared" ref="AL16:BQ16" si="45">SUM(AL17:AL18)</f>
        <v>0</v>
      </c>
      <c r="AM16" s="14">
        <f t="shared" si="45"/>
        <v>0</v>
      </c>
      <c r="AN16" s="14">
        <f t="shared" si="45"/>
        <v>0</v>
      </c>
      <c r="AO16" s="14">
        <f t="shared" si="45"/>
        <v>0</v>
      </c>
      <c r="AP16" s="14">
        <f t="shared" si="45"/>
        <v>0</v>
      </c>
      <c r="AQ16" s="14">
        <f t="shared" si="45"/>
        <v>0</v>
      </c>
      <c r="AR16" s="14">
        <f t="shared" si="45"/>
        <v>0</v>
      </c>
      <c r="AS16" s="14">
        <f t="shared" si="45"/>
        <v>0</v>
      </c>
      <c r="AT16" s="14">
        <f t="shared" si="45"/>
        <v>0</v>
      </c>
      <c r="AU16" s="14">
        <f t="shared" si="45"/>
        <v>0</v>
      </c>
      <c r="AV16" s="14">
        <f t="shared" si="45"/>
        <v>0</v>
      </c>
      <c r="AW16" s="14">
        <f t="shared" si="45"/>
        <v>0</v>
      </c>
      <c r="AX16" s="14">
        <f t="shared" si="45"/>
        <v>0</v>
      </c>
      <c r="AY16" s="14">
        <f t="shared" si="45"/>
        <v>0</v>
      </c>
      <c r="AZ16" s="14">
        <f t="shared" si="45"/>
        <v>0</v>
      </c>
      <c r="BA16" s="14">
        <f t="shared" si="45"/>
        <v>0</v>
      </c>
      <c r="BB16" s="14">
        <f t="shared" si="45"/>
        <v>0</v>
      </c>
      <c r="BC16" s="14">
        <f t="shared" si="45"/>
        <v>0</v>
      </c>
      <c r="BD16" s="14">
        <f t="shared" si="45"/>
        <v>0</v>
      </c>
      <c r="BE16" s="14">
        <f t="shared" si="45"/>
        <v>0</v>
      </c>
      <c r="BF16" s="14">
        <f t="shared" si="45"/>
        <v>0</v>
      </c>
      <c r="BG16" s="14">
        <f t="shared" si="45"/>
        <v>0</v>
      </c>
      <c r="BH16" s="14">
        <f t="shared" si="45"/>
        <v>0</v>
      </c>
      <c r="BI16" s="14">
        <f t="shared" si="45"/>
        <v>0</v>
      </c>
      <c r="BJ16" s="14">
        <f t="shared" si="45"/>
        <v>0</v>
      </c>
      <c r="BK16" s="14">
        <f t="shared" si="45"/>
        <v>0</v>
      </c>
      <c r="BL16" s="14">
        <f t="shared" si="45"/>
        <v>0</v>
      </c>
      <c r="BM16" s="14">
        <f t="shared" si="45"/>
        <v>0</v>
      </c>
      <c r="BN16" s="14">
        <f t="shared" si="45"/>
        <v>-95000</v>
      </c>
      <c r="BO16" s="14">
        <f t="shared" si="45"/>
        <v>0</v>
      </c>
      <c r="BP16" s="14">
        <f t="shared" si="45"/>
        <v>0</v>
      </c>
      <c r="BQ16" s="14">
        <f t="shared" si="45"/>
        <v>0</v>
      </c>
      <c r="BR16" s="14">
        <f t="shared" ref="BR16:CW16" si="46">SUM(BR17:BR18)</f>
        <v>0</v>
      </c>
      <c r="BS16" s="14">
        <f t="shared" si="46"/>
        <v>0</v>
      </c>
      <c r="BT16" s="14">
        <f t="shared" si="46"/>
        <v>0</v>
      </c>
      <c r="BU16" s="14">
        <f t="shared" si="46"/>
        <v>0</v>
      </c>
      <c r="BV16" s="14">
        <f t="shared" si="46"/>
        <v>0</v>
      </c>
      <c r="BW16" s="14">
        <f t="shared" si="46"/>
        <v>0</v>
      </c>
      <c r="BX16" s="14">
        <f t="shared" si="46"/>
        <v>0</v>
      </c>
      <c r="BY16" s="14">
        <f t="shared" si="46"/>
        <v>0</v>
      </c>
      <c r="BZ16" s="14">
        <f t="shared" si="46"/>
        <v>0</v>
      </c>
      <c r="CA16" s="14">
        <f t="shared" si="46"/>
        <v>0</v>
      </c>
      <c r="CB16" s="14">
        <f t="shared" si="46"/>
        <v>0</v>
      </c>
      <c r="CC16" s="14">
        <f t="shared" si="46"/>
        <v>0</v>
      </c>
      <c r="CD16" s="14">
        <f t="shared" si="46"/>
        <v>0</v>
      </c>
      <c r="CE16" s="14">
        <f t="shared" si="46"/>
        <v>0</v>
      </c>
      <c r="CF16" s="14">
        <f t="shared" si="46"/>
        <v>0</v>
      </c>
      <c r="CG16" s="14">
        <f t="shared" si="46"/>
        <v>0</v>
      </c>
      <c r="CH16" s="14">
        <f t="shared" si="46"/>
        <v>0</v>
      </c>
      <c r="CI16" s="14">
        <f t="shared" si="46"/>
        <v>0</v>
      </c>
      <c r="CJ16" s="14">
        <f t="shared" si="46"/>
        <v>0</v>
      </c>
      <c r="CK16" s="14">
        <f t="shared" si="46"/>
        <v>0</v>
      </c>
      <c r="CL16" s="14">
        <f t="shared" si="46"/>
        <v>0</v>
      </c>
      <c r="CM16" s="14">
        <f t="shared" si="46"/>
        <v>0</v>
      </c>
      <c r="CN16" s="14">
        <f t="shared" si="46"/>
        <v>0</v>
      </c>
      <c r="CO16" s="14">
        <f t="shared" si="46"/>
        <v>0</v>
      </c>
      <c r="CP16" s="14">
        <f t="shared" si="46"/>
        <v>0</v>
      </c>
      <c r="CQ16" s="14">
        <f t="shared" si="46"/>
        <v>0</v>
      </c>
      <c r="CR16" s="14">
        <f t="shared" si="46"/>
        <v>0</v>
      </c>
      <c r="CS16" s="14">
        <f t="shared" si="46"/>
        <v>0</v>
      </c>
      <c r="CT16" s="14">
        <f t="shared" si="46"/>
        <v>0</v>
      </c>
      <c r="CU16" s="14">
        <f t="shared" si="46"/>
        <v>0</v>
      </c>
      <c r="CV16" s="14">
        <f t="shared" si="46"/>
        <v>0</v>
      </c>
      <c r="CW16" s="14">
        <f t="shared" si="46"/>
        <v>0</v>
      </c>
      <c r="CX16" s="14">
        <f t="shared" ref="CX16:DU16" si="47">SUM(CX17:CX18)</f>
        <v>0</v>
      </c>
      <c r="CY16" s="14">
        <f t="shared" si="47"/>
        <v>0</v>
      </c>
      <c r="CZ16" s="14">
        <f t="shared" si="47"/>
        <v>0</v>
      </c>
      <c r="DA16" s="14">
        <f t="shared" si="47"/>
        <v>0</v>
      </c>
      <c r="DB16" s="14">
        <f t="shared" si="47"/>
        <v>0</v>
      </c>
      <c r="DC16" s="14">
        <f t="shared" si="47"/>
        <v>0</v>
      </c>
      <c r="DD16" s="14">
        <f t="shared" si="47"/>
        <v>0</v>
      </c>
      <c r="DE16" s="14">
        <f t="shared" si="47"/>
        <v>0</v>
      </c>
      <c r="DF16" s="14">
        <f t="shared" si="47"/>
        <v>0</v>
      </c>
      <c r="DG16" s="14">
        <f t="shared" si="47"/>
        <v>0</v>
      </c>
      <c r="DH16" s="14">
        <f t="shared" si="47"/>
        <v>0</v>
      </c>
      <c r="DI16" s="14">
        <f t="shared" si="47"/>
        <v>0</v>
      </c>
      <c r="DJ16" s="14">
        <f t="shared" si="47"/>
        <v>0</v>
      </c>
      <c r="DK16" s="14">
        <f t="shared" si="47"/>
        <v>0</v>
      </c>
      <c r="DL16" s="14">
        <f t="shared" si="47"/>
        <v>0</v>
      </c>
      <c r="DM16" s="14">
        <f t="shared" si="47"/>
        <v>0</v>
      </c>
      <c r="DN16" s="14">
        <f t="shared" si="47"/>
        <v>0</v>
      </c>
      <c r="DO16" s="14">
        <f t="shared" si="47"/>
        <v>0</v>
      </c>
      <c r="DP16" s="14">
        <f t="shared" si="47"/>
        <v>0</v>
      </c>
      <c r="DQ16" s="14">
        <f t="shared" si="47"/>
        <v>0</v>
      </c>
      <c r="DR16" s="14">
        <f t="shared" si="47"/>
        <v>0</v>
      </c>
      <c r="DS16" s="14">
        <f t="shared" si="47"/>
        <v>0</v>
      </c>
      <c r="DT16" s="14">
        <f t="shared" si="47"/>
        <v>0</v>
      </c>
      <c r="DU16" s="14">
        <f t="shared" si="47"/>
        <v>0</v>
      </c>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G16" s="14">
        <f t="shared" ref="FG16:GC16" si="48">SUM(FG17:FG18)</f>
        <v>-1900000</v>
      </c>
      <c r="FH16" s="14">
        <f t="shared" si="48"/>
        <v>0</v>
      </c>
      <c r="FI16" s="14">
        <f t="shared" si="48"/>
        <v>0</v>
      </c>
      <c r="FJ16" s="14">
        <f t="shared" si="48"/>
        <v>0</v>
      </c>
      <c r="FK16" s="14">
        <f t="shared" si="48"/>
        <v>0</v>
      </c>
      <c r="FL16" s="14">
        <f t="shared" si="48"/>
        <v>-95000</v>
      </c>
      <c r="FM16" s="14">
        <f t="shared" si="48"/>
        <v>0</v>
      </c>
      <c r="FN16" s="14">
        <f t="shared" si="48"/>
        <v>0</v>
      </c>
      <c r="FO16" s="14">
        <f t="shared" si="48"/>
        <v>0</v>
      </c>
      <c r="FP16" s="14">
        <f t="shared" si="48"/>
        <v>0</v>
      </c>
      <c r="FQ16" s="14">
        <f t="shared" si="48"/>
        <v>0</v>
      </c>
      <c r="FR16" s="14">
        <f t="shared" si="48"/>
        <v>0</v>
      </c>
      <c r="FS16" s="14">
        <f t="shared" si="48"/>
        <v>0</v>
      </c>
      <c r="FT16" s="14">
        <f t="shared" si="48"/>
        <v>0</v>
      </c>
      <c r="FU16" s="14">
        <f t="shared" si="48"/>
        <v>0</v>
      </c>
      <c r="FV16" s="14">
        <f t="shared" si="48"/>
        <v>0</v>
      </c>
      <c r="FW16" s="14">
        <f t="shared" si="48"/>
        <v>0</v>
      </c>
      <c r="FX16" s="14">
        <f t="shared" si="48"/>
        <v>0</v>
      </c>
      <c r="FY16" s="14">
        <f t="shared" si="48"/>
        <v>0</v>
      </c>
      <c r="FZ16" s="14">
        <f t="shared" si="48"/>
        <v>0</v>
      </c>
      <c r="GA16" s="14">
        <f t="shared" si="48"/>
        <v>0</v>
      </c>
      <c r="GB16" s="14">
        <f t="shared" si="48"/>
        <v>0</v>
      </c>
      <c r="GC16" s="14">
        <f t="shared" si="48"/>
        <v>0</v>
      </c>
    </row>
    <row r="17" spans="1:185" ht="20.100000000000001" customHeight="1" outlineLevel="1" x14ac:dyDescent="0.25">
      <c r="A17" s="15" t="s">
        <v>23</v>
      </c>
      <c r="B17" s="16"/>
      <c r="C17" s="16">
        <v>87000</v>
      </c>
      <c r="D17" s="16"/>
      <c r="E17" s="16">
        <f t="shared" ref="E17:E18" si="49">SUM(F17:DU17)</f>
        <v>-1827000</v>
      </c>
      <c r="F17" s="16">
        <f t="shared" ref="F17:AK17" si="50">-$C17*F43</f>
        <v>-1740000</v>
      </c>
      <c r="G17" s="16">
        <f t="shared" si="50"/>
        <v>0</v>
      </c>
      <c r="H17" s="16">
        <f t="shared" si="50"/>
        <v>0</v>
      </c>
      <c r="I17" s="16">
        <f t="shared" si="50"/>
        <v>0</v>
      </c>
      <c r="J17" s="16">
        <f t="shared" si="50"/>
        <v>0</v>
      </c>
      <c r="K17" s="16">
        <f t="shared" si="50"/>
        <v>0</v>
      </c>
      <c r="L17" s="16">
        <f t="shared" si="50"/>
        <v>0</v>
      </c>
      <c r="M17" s="16">
        <f t="shared" si="50"/>
        <v>0</v>
      </c>
      <c r="N17" s="16">
        <f t="shared" si="50"/>
        <v>0</v>
      </c>
      <c r="O17" s="16">
        <f t="shared" si="50"/>
        <v>0</v>
      </c>
      <c r="P17" s="16">
        <f t="shared" si="50"/>
        <v>0</v>
      </c>
      <c r="Q17" s="16">
        <f t="shared" si="50"/>
        <v>0</v>
      </c>
      <c r="R17" s="16">
        <f t="shared" si="50"/>
        <v>0</v>
      </c>
      <c r="S17" s="16">
        <f t="shared" si="50"/>
        <v>0</v>
      </c>
      <c r="T17" s="16">
        <f t="shared" si="50"/>
        <v>0</v>
      </c>
      <c r="U17" s="16">
        <f t="shared" si="50"/>
        <v>0</v>
      </c>
      <c r="V17" s="16">
        <f t="shared" si="50"/>
        <v>0</v>
      </c>
      <c r="W17" s="16">
        <f t="shared" si="50"/>
        <v>0</v>
      </c>
      <c r="X17" s="16">
        <f t="shared" si="50"/>
        <v>0</v>
      </c>
      <c r="Y17" s="16">
        <f t="shared" si="50"/>
        <v>0</v>
      </c>
      <c r="Z17" s="16">
        <f t="shared" si="50"/>
        <v>0</v>
      </c>
      <c r="AA17" s="16">
        <f t="shared" si="50"/>
        <v>0</v>
      </c>
      <c r="AB17" s="16">
        <f t="shared" si="50"/>
        <v>0</v>
      </c>
      <c r="AC17" s="16">
        <f t="shared" si="50"/>
        <v>0</v>
      </c>
      <c r="AD17" s="16">
        <f t="shared" si="50"/>
        <v>0</v>
      </c>
      <c r="AE17" s="16">
        <f t="shared" si="50"/>
        <v>0</v>
      </c>
      <c r="AF17" s="16">
        <f t="shared" si="50"/>
        <v>0</v>
      </c>
      <c r="AG17" s="16">
        <f t="shared" si="50"/>
        <v>0</v>
      </c>
      <c r="AH17" s="16">
        <f t="shared" si="50"/>
        <v>0</v>
      </c>
      <c r="AI17" s="16">
        <f t="shared" si="50"/>
        <v>0</v>
      </c>
      <c r="AJ17" s="16">
        <f t="shared" si="50"/>
        <v>0</v>
      </c>
      <c r="AK17" s="16">
        <f t="shared" si="50"/>
        <v>0</v>
      </c>
      <c r="AL17" s="16">
        <f t="shared" ref="AL17:BQ17" si="51">-$C17*AL43</f>
        <v>0</v>
      </c>
      <c r="AM17" s="16">
        <f t="shared" si="51"/>
        <v>0</v>
      </c>
      <c r="AN17" s="16">
        <f t="shared" si="51"/>
        <v>0</v>
      </c>
      <c r="AO17" s="16">
        <f t="shared" si="51"/>
        <v>0</v>
      </c>
      <c r="AP17" s="16">
        <f t="shared" si="51"/>
        <v>0</v>
      </c>
      <c r="AQ17" s="16">
        <f t="shared" si="51"/>
        <v>0</v>
      </c>
      <c r="AR17" s="16">
        <f t="shared" si="51"/>
        <v>0</v>
      </c>
      <c r="AS17" s="16">
        <f t="shared" si="51"/>
        <v>0</v>
      </c>
      <c r="AT17" s="16">
        <f t="shared" si="51"/>
        <v>0</v>
      </c>
      <c r="AU17" s="16">
        <f t="shared" si="51"/>
        <v>0</v>
      </c>
      <c r="AV17" s="16">
        <f t="shared" si="51"/>
        <v>0</v>
      </c>
      <c r="AW17" s="16">
        <f t="shared" si="51"/>
        <v>0</v>
      </c>
      <c r="AX17" s="16">
        <f t="shared" si="51"/>
        <v>0</v>
      </c>
      <c r="AY17" s="16">
        <f t="shared" si="51"/>
        <v>0</v>
      </c>
      <c r="AZ17" s="16">
        <f t="shared" si="51"/>
        <v>0</v>
      </c>
      <c r="BA17" s="16">
        <f t="shared" si="51"/>
        <v>0</v>
      </c>
      <c r="BB17" s="16">
        <f t="shared" si="51"/>
        <v>0</v>
      </c>
      <c r="BC17" s="16">
        <f t="shared" si="51"/>
        <v>0</v>
      </c>
      <c r="BD17" s="16">
        <f t="shared" si="51"/>
        <v>0</v>
      </c>
      <c r="BE17" s="16">
        <f t="shared" si="51"/>
        <v>0</v>
      </c>
      <c r="BF17" s="16">
        <f t="shared" si="51"/>
        <v>0</v>
      </c>
      <c r="BG17" s="16">
        <f t="shared" si="51"/>
        <v>0</v>
      </c>
      <c r="BH17" s="16">
        <f t="shared" si="51"/>
        <v>0</v>
      </c>
      <c r="BI17" s="16">
        <f t="shared" si="51"/>
        <v>0</v>
      </c>
      <c r="BJ17" s="16">
        <f t="shared" si="51"/>
        <v>0</v>
      </c>
      <c r="BK17" s="16">
        <f t="shared" si="51"/>
        <v>0</v>
      </c>
      <c r="BL17" s="16">
        <f t="shared" si="51"/>
        <v>0</v>
      </c>
      <c r="BM17" s="16">
        <f t="shared" si="51"/>
        <v>0</v>
      </c>
      <c r="BN17" s="16">
        <f t="shared" si="51"/>
        <v>-87000</v>
      </c>
      <c r="BO17" s="16">
        <f t="shared" si="51"/>
        <v>0</v>
      </c>
      <c r="BP17" s="16">
        <f t="shared" si="51"/>
        <v>0</v>
      </c>
      <c r="BQ17" s="16">
        <f t="shared" si="51"/>
        <v>0</v>
      </c>
      <c r="BR17" s="16">
        <f t="shared" ref="BR17:CW17" si="52">-$C17*BR43</f>
        <v>0</v>
      </c>
      <c r="BS17" s="16">
        <f t="shared" si="52"/>
        <v>0</v>
      </c>
      <c r="BT17" s="16">
        <f t="shared" si="52"/>
        <v>0</v>
      </c>
      <c r="BU17" s="16">
        <f t="shared" si="52"/>
        <v>0</v>
      </c>
      <c r="BV17" s="16">
        <f t="shared" si="52"/>
        <v>0</v>
      </c>
      <c r="BW17" s="16">
        <f t="shared" si="52"/>
        <v>0</v>
      </c>
      <c r="BX17" s="16">
        <f t="shared" si="52"/>
        <v>0</v>
      </c>
      <c r="BY17" s="16">
        <f t="shared" si="52"/>
        <v>0</v>
      </c>
      <c r="BZ17" s="16">
        <f t="shared" si="52"/>
        <v>0</v>
      </c>
      <c r="CA17" s="16">
        <f t="shared" si="52"/>
        <v>0</v>
      </c>
      <c r="CB17" s="16">
        <f t="shared" si="52"/>
        <v>0</v>
      </c>
      <c r="CC17" s="16">
        <f t="shared" si="52"/>
        <v>0</v>
      </c>
      <c r="CD17" s="16">
        <f t="shared" si="52"/>
        <v>0</v>
      </c>
      <c r="CE17" s="16">
        <f t="shared" si="52"/>
        <v>0</v>
      </c>
      <c r="CF17" s="16">
        <f t="shared" si="52"/>
        <v>0</v>
      </c>
      <c r="CG17" s="16">
        <f t="shared" si="52"/>
        <v>0</v>
      </c>
      <c r="CH17" s="16">
        <f t="shared" si="52"/>
        <v>0</v>
      </c>
      <c r="CI17" s="16">
        <f t="shared" si="52"/>
        <v>0</v>
      </c>
      <c r="CJ17" s="16">
        <f t="shared" si="52"/>
        <v>0</v>
      </c>
      <c r="CK17" s="16">
        <f t="shared" si="52"/>
        <v>0</v>
      </c>
      <c r="CL17" s="16">
        <f t="shared" si="52"/>
        <v>0</v>
      </c>
      <c r="CM17" s="16">
        <f t="shared" si="52"/>
        <v>0</v>
      </c>
      <c r="CN17" s="16">
        <f t="shared" si="52"/>
        <v>0</v>
      </c>
      <c r="CO17" s="16">
        <f t="shared" si="52"/>
        <v>0</v>
      </c>
      <c r="CP17" s="16">
        <f t="shared" si="52"/>
        <v>0</v>
      </c>
      <c r="CQ17" s="16">
        <f t="shared" si="52"/>
        <v>0</v>
      </c>
      <c r="CR17" s="16">
        <f t="shared" si="52"/>
        <v>0</v>
      </c>
      <c r="CS17" s="16">
        <f t="shared" si="52"/>
        <v>0</v>
      </c>
      <c r="CT17" s="16">
        <f t="shared" si="52"/>
        <v>0</v>
      </c>
      <c r="CU17" s="16">
        <f t="shared" si="52"/>
        <v>0</v>
      </c>
      <c r="CV17" s="16">
        <f t="shared" si="52"/>
        <v>0</v>
      </c>
      <c r="CW17" s="16">
        <f t="shared" si="52"/>
        <v>0</v>
      </c>
      <c r="CX17" s="16">
        <f t="shared" ref="CX17:DU17" si="53">-$C17*CX43</f>
        <v>0</v>
      </c>
      <c r="CY17" s="16">
        <f t="shared" si="53"/>
        <v>0</v>
      </c>
      <c r="CZ17" s="16">
        <f t="shared" si="53"/>
        <v>0</v>
      </c>
      <c r="DA17" s="16">
        <f t="shared" si="53"/>
        <v>0</v>
      </c>
      <c r="DB17" s="16">
        <f t="shared" si="53"/>
        <v>0</v>
      </c>
      <c r="DC17" s="16">
        <f t="shared" si="53"/>
        <v>0</v>
      </c>
      <c r="DD17" s="16">
        <f t="shared" si="53"/>
        <v>0</v>
      </c>
      <c r="DE17" s="16">
        <f t="shared" si="53"/>
        <v>0</v>
      </c>
      <c r="DF17" s="16">
        <f t="shared" si="53"/>
        <v>0</v>
      </c>
      <c r="DG17" s="16">
        <f t="shared" si="53"/>
        <v>0</v>
      </c>
      <c r="DH17" s="16">
        <f t="shared" si="53"/>
        <v>0</v>
      </c>
      <c r="DI17" s="16">
        <f t="shared" si="53"/>
        <v>0</v>
      </c>
      <c r="DJ17" s="16">
        <f t="shared" si="53"/>
        <v>0</v>
      </c>
      <c r="DK17" s="16">
        <f t="shared" si="53"/>
        <v>0</v>
      </c>
      <c r="DL17" s="16">
        <f t="shared" si="53"/>
        <v>0</v>
      </c>
      <c r="DM17" s="16">
        <f t="shared" si="53"/>
        <v>0</v>
      </c>
      <c r="DN17" s="16">
        <f t="shared" si="53"/>
        <v>0</v>
      </c>
      <c r="DO17" s="16">
        <f t="shared" si="53"/>
        <v>0</v>
      </c>
      <c r="DP17" s="16">
        <f t="shared" si="53"/>
        <v>0</v>
      </c>
      <c r="DQ17" s="16">
        <f t="shared" si="53"/>
        <v>0</v>
      </c>
      <c r="DR17" s="16">
        <f t="shared" si="53"/>
        <v>0</v>
      </c>
      <c r="DS17" s="16">
        <f t="shared" si="53"/>
        <v>0</v>
      </c>
      <c r="DT17" s="16">
        <f t="shared" si="53"/>
        <v>0</v>
      </c>
      <c r="DU17" s="16">
        <f t="shared" si="53"/>
        <v>0</v>
      </c>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G17" s="16">
        <f t="shared" ref="FG17:GC17" si="54">SUMIF($F$1:$FE$1,FG$2,$F17:$FE17)</f>
        <v>-1740000</v>
      </c>
      <c r="FH17" s="16">
        <f t="shared" si="54"/>
        <v>0</v>
      </c>
      <c r="FI17" s="16">
        <f t="shared" si="54"/>
        <v>0</v>
      </c>
      <c r="FJ17" s="16">
        <f t="shared" si="54"/>
        <v>0</v>
      </c>
      <c r="FK17" s="16">
        <f t="shared" si="54"/>
        <v>0</v>
      </c>
      <c r="FL17" s="16">
        <f t="shared" si="54"/>
        <v>-87000</v>
      </c>
      <c r="FM17" s="16">
        <f t="shared" si="54"/>
        <v>0</v>
      </c>
      <c r="FN17" s="16">
        <f t="shared" si="54"/>
        <v>0</v>
      </c>
      <c r="FO17" s="16">
        <f t="shared" si="54"/>
        <v>0</v>
      </c>
      <c r="FP17" s="16">
        <f t="shared" si="54"/>
        <v>0</v>
      </c>
      <c r="FQ17" s="16">
        <f t="shared" si="54"/>
        <v>0</v>
      </c>
      <c r="FR17" s="16">
        <f t="shared" si="54"/>
        <v>0</v>
      </c>
      <c r="FS17" s="16">
        <f t="shared" si="54"/>
        <v>0</v>
      </c>
      <c r="FT17" s="16">
        <f t="shared" si="54"/>
        <v>0</v>
      </c>
      <c r="FU17" s="16">
        <f t="shared" si="54"/>
        <v>0</v>
      </c>
      <c r="FV17" s="16">
        <f t="shared" si="54"/>
        <v>0</v>
      </c>
      <c r="FW17" s="16">
        <f t="shared" si="54"/>
        <v>0</v>
      </c>
      <c r="FX17" s="16">
        <f t="shared" si="54"/>
        <v>0</v>
      </c>
      <c r="FY17" s="16">
        <f t="shared" si="54"/>
        <v>0</v>
      </c>
      <c r="FZ17" s="16">
        <f t="shared" si="54"/>
        <v>0</v>
      </c>
      <c r="GA17" s="16">
        <f t="shared" si="54"/>
        <v>0</v>
      </c>
      <c r="GB17" s="16">
        <f t="shared" si="54"/>
        <v>0</v>
      </c>
      <c r="GC17" s="16">
        <f t="shared" si="54"/>
        <v>0</v>
      </c>
    </row>
    <row r="18" spans="1:185" ht="20.100000000000001" customHeight="1" outlineLevel="1" x14ac:dyDescent="0.25">
      <c r="A18" s="15" t="s">
        <v>140</v>
      </c>
      <c r="B18" s="16"/>
      <c r="C18" s="16">
        <v>8000</v>
      </c>
      <c r="D18" s="16"/>
      <c r="E18" s="16">
        <f t="shared" si="49"/>
        <v>-168000</v>
      </c>
      <c r="F18" s="16">
        <f t="shared" ref="F18:AK18" si="55">-$C18*F44</f>
        <v>-160000</v>
      </c>
      <c r="G18" s="16">
        <f t="shared" si="55"/>
        <v>0</v>
      </c>
      <c r="H18" s="16">
        <f t="shared" si="55"/>
        <v>0</v>
      </c>
      <c r="I18" s="16">
        <f t="shared" si="55"/>
        <v>0</v>
      </c>
      <c r="J18" s="16">
        <f t="shared" si="55"/>
        <v>0</v>
      </c>
      <c r="K18" s="16">
        <f t="shared" si="55"/>
        <v>0</v>
      </c>
      <c r="L18" s="16">
        <f t="shared" si="55"/>
        <v>0</v>
      </c>
      <c r="M18" s="16">
        <f t="shared" si="55"/>
        <v>0</v>
      </c>
      <c r="N18" s="16">
        <f t="shared" si="55"/>
        <v>0</v>
      </c>
      <c r="O18" s="16">
        <f t="shared" si="55"/>
        <v>0</v>
      </c>
      <c r="P18" s="16">
        <f t="shared" si="55"/>
        <v>0</v>
      </c>
      <c r="Q18" s="16">
        <f t="shared" si="55"/>
        <v>0</v>
      </c>
      <c r="R18" s="16">
        <f t="shared" si="55"/>
        <v>0</v>
      </c>
      <c r="S18" s="16">
        <f t="shared" si="55"/>
        <v>0</v>
      </c>
      <c r="T18" s="16">
        <f t="shared" si="55"/>
        <v>0</v>
      </c>
      <c r="U18" s="16">
        <f t="shared" si="55"/>
        <v>0</v>
      </c>
      <c r="V18" s="16">
        <f t="shared" si="55"/>
        <v>0</v>
      </c>
      <c r="W18" s="16">
        <f t="shared" si="55"/>
        <v>0</v>
      </c>
      <c r="X18" s="16">
        <f t="shared" si="55"/>
        <v>0</v>
      </c>
      <c r="Y18" s="16">
        <f t="shared" si="55"/>
        <v>0</v>
      </c>
      <c r="Z18" s="16">
        <f t="shared" si="55"/>
        <v>0</v>
      </c>
      <c r="AA18" s="16">
        <f t="shared" si="55"/>
        <v>0</v>
      </c>
      <c r="AB18" s="16">
        <f t="shared" si="55"/>
        <v>0</v>
      </c>
      <c r="AC18" s="16">
        <f t="shared" si="55"/>
        <v>0</v>
      </c>
      <c r="AD18" s="16">
        <f t="shared" si="55"/>
        <v>0</v>
      </c>
      <c r="AE18" s="16">
        <f t="shared" si="55"/>
        <v>0</v>
      </c>
      <c r="AF18" s="16">
        <f t="shared" si="55"/>
        <v>0</v>
      </c>
      <c r="AG18" s="16">
        <f t="shared" si="55"/>
        <v>0</v>
      </c>
      <c r="AH18" s="16">
        <f t="shared" si="55"/>
        <v>0</v>
      </c>
      <c r="AI18" s="16">
        <f t="shared" si="55"/>
        <v>0</v>
      </c>
      <c r="AJ18" s="16">
        <f t="shared" si="55"/>
        <v>0</v>
      </c>
      <c r="AK18" s="16">
        <f t="shared" si="55"/>
        <v>0</v>
      </c>
      <c r="AL18" s="16">
        <f t="shared" ref="AL18:BQ18" si="56">-$C18*AL44</f>
        <v>0</v>
      </c>
      <c r="AM18" s="16">
        <f t="shared" si="56"/>
        <v>0</v>
      </c>
      <c r="AN18" s="16">
        <f t="shared" si="56"/>
        <v>0</v>
      </c>
      <c r="AO18" s="16">
        <f t="shared" si="56"/>
        <v>0</v>
      </c>
      <c r="AP18" s="16">
        <f t="shared" si="56"/>
        <v>0</v>
      </c>
      <c r="AQ18" s="16">
        <f t="shared" si="56"/>
        <v>0</v>
      </c>
      <c r="AR18" s="16">
        <f t="shared" si="56"/>
        <v>0</v>
      </c>
      <c r="AS18" s="16">
        <f t="shared" si="56"/>
        <v>0</v>
      </c>
      <c r="AT18" s="16">
        <f t="shared" si="56"/>
        <v>0</v>
      </c>
      <c r="AU18" s="16">
        <f t="shared" si="56"/>
        <v>0</v>
      </c>
      <c r="AV18" s="16">
        <f t="shared" si="56"/>
        <v>0</v>
      </c>
      <c r="AW18" s="16">
        <f t="shared" si="56"/>
        <v>0</v>
      </c>
      <c r="AX18" s="16">
        <f t="shared" si="56"/>
        <v>0</v>
      </c>
      <c r="AY18" s="16">
        <f t="shared" si="56"/>
        <v>0</v>
      </c>
      <c r="AZ18" s="16">
        <f t="shared" si="56"/>
        <v>0</v>
      </c>
      <c r="BA18" s="16">
        <f t="shared" si="56"/>
        <v>0</v>
      </c>
      <c r="BB18" s="16">
        <f t="shared" si="56"/>
        <v>0</v>
      </c>
      <c r="BC18" s="16">
        <f t="shared" si="56"/>
        <v>0</v>
      </c>
      <c r="BD18" s="16">
        <f t="shared" si="56"/>
        <v>0</v>
      </c>
      <c r="BE18" s="16">
        <f t="shared" si="56"/>
        <v>0</v>
      </c>
      <c r="BF18" s="16">
        <f t="shared" si="56"/>
        <v>0</v>
      </c>
      <c r="BG18" s="16">
        <f t="shared" si="56"/>
        <v>0</v>
      </c>
      <c r="BH18" s="16">
        <f t="shared" si="56"/>
        <v>0</v>
      </c>
      <c r="BI18" s="16">
        <f t="shared" si="56"/>
        <v>0</v>
      </c>
      <c r="BJ18" s="16">
        <f t="shared" si="56"/>
        <v>0</v>
      </c>
      <c r="BK18" s="16">
        <f t="shared" si="56"/>
        <v>0</v>
      </c>
      <c r="BL18" s="16">
        <f t="shared" si="56"/>
        <v>0</v>
      </c>
      <c r="BM18" s="16">
        <f t="shared" si="56"/>
        <v>0</v>
      </c>
      <c r="BN18" s="16">
        <f t="shared" si="56"/>
        <v>-8000</v>
      </c>
      <c r="BO18" s="16">
        <f t="shared" si="56"/>
        <v>0</v>
      </c>
      <c r="BP18" s="16">
        <f t="shared" si="56"/>
        <v>0</v>
      </c>
      <c r="BQ18" s="16">
        <f t="shared" si="56"/>
        <v>0</v>
      </c>
      <c r="BR18" s="16">
        <f t="shared" ref="BR18:CW18" si="57">-$C18*BR44</f>
        <v>0</v>
      </c>
      <c r="BS18" s="16">
        <f t="shared" si="57"/>
        <v>0</v>
      </c>
      <c r="BT18" s="16">
        <f t="shared" si="57"/>
        <v>0</v>
      </c>
      <c r="BU18" s="16">
        <f t="shared" si="57"/>
        <v>0</v>
      </c>
      <c r="BV18" s="16">
        <f t="shared" si="57"/>
        <v>0</v>
      </c>
      <c r="BW18" s="16">
        <f t="shared" si="57"/>
        <v>0</v>
      </c>
      <c r="BX18" s="16">
        <f t="shared" si="57"/>
        <v>0</v>
      </c>
      <c r="BY18" s="16">
        <f t="shared" si="57"/>
        <v>0</v>
      </c>
      <c r="BZ18" s="16">
        <f t="shared" si="57"/>
        <v>0</v>
      </c>
      <c r="CA18" s="16">
        <f t="shared" si="57"/>
        <v>0</v>
      </c>
      <c r="CB18" s="16">
        <f t="shared" si="57"/>
        <v>0</v>
      </c>
      <c r="CC18" s="16">
        <f t="shared" si="57"/>
        <v>0</v>
      </c>
      <c r="CD18" s="16">
        <f t="shared" si="57"/>
        <v>0</v>
      </c>
      <c r="CE18" s="16">
        <f t="shared" si="57"/>
        <v>0</v>
      </c>
      <c r="CF18" s="16">
        <f t="shared" si="57"/>
        <v>0</v>
      </c>
      <c r="CG18" s="16">
        <f t="shared" si="57"/>
        <v>0</v>
      </c>
      <c r="CH18" s="16">
        <f t="shared" si="57"/>
        <v>0</v>
      </c>
      <c r="CI18" s="16">
        <f t="shared" si="57"/>
        <v>0</v>
      </c>
      <c r="CJ18" s="16">
        <f t="shared" si="57"/>
        <v>0</v>
      </c>
      <c r="CK18" s="16">
        <f t="shared" si="57"/>
        <v>0</v>
      </c>
      <c r="CL18" s="16">
        <f t="shared" si="57"/>
        <v>0</v>
      </c>
      <c r="CM18" s="16">
        <f t="shared" si="57"/>
        <v>0</v>
      </c>
      <c r="CN18" s="16">
        <f t="shared" si="57"/>
        <v>0</v>
      </c>
      <c r="CO18" s="16">
        <f t="shared" si="57"/>
        <v>0</v>
      </c>
      <c r="CP18" s="16">
        <f t="shared" si="57"/>
        <v>0</v>
      </c>
      <c r="CQ18" s="16">
        <f t="shared" si="57"/>
        <v>0</v>
      </c>
      <c r="CR18" s="16">
        <f t="shared" si="57"/>
        <v>0</v>
      </c>
      <c r="CS18" s="16">
        <f t="shared" si="57"/>
        <v>0</v>
      </c>
      <c r="CT18" s="16">
        <f t="shared" si="57"/>
        <v>0</v>
      </c>
      <c r="CU18" s="16">
        <f t="shared" si="57"/>
        <v>0</v>
      </c>
      <c r="CV18" s="16">
        <f t="shared" si="57"/>
        <v>0</v>
      </c>
      <c r="CW18" s="16">
        <f t="shared" si="57"/>
        <v>0</v>
      </c>
      <c r="CX18" s="16">
        <f t="shared" ref="CX18:DU18" si="58">-$C18*CX44</f>
        <v>0</v>
      </c>
      <c r="CY18" s="16">
        <f t="shared" si="58"/>
        <v>0</v>
      </c>
      <c r="CZ18" s="16">
        <f t="shared" si="58"/>
        <v>0</v>
      </c>
      <c r="DA18" s="16">
        <f t="shared" si="58"/>
        <v>0</v>
      </c>
      <c r="DB18" s="16">
        <f t="shared" si="58"/>
        <v>0</v>
      </c>
      <c r="DC18" s="16">
        <f t="shared" si="58"/>
        <v>0</v>
      </c>
      <c r="DD18" s="16">
        <f t="shared" si="58"/>
        <v>0</v>
      </c>
      <c r="DE18" s="16">
        <f t="shared" si="58"/>
        <v>0</v>
      </c>
      <c r="DF18" s="16">
        <f t="shared" si="58"/>
        <v>0</v>
      </c>
      <c r="DG18" s="16">
        <f t="shared" si="58"/>
        <v>0</v>
      </c>
      <c r="DH18" s="16">
        <f t="shared" si="58"/>
        <v>0</v>
      </c>
      <c r="DI18" s="16">
        <f t="shared" si="58"/>
        <v>0</v>
      </c>
      <c r="DJ18" s="16">
        <f t="shared" si="58"/>
        <v>0</v>
      </c>
      <c r="DK18" s="16">
        <f t="shared" si="58"/>
        <v>0</v>
      </c>
      <c r="DL18" s="16">
        <f t="shared" si="58"/>
        <v>0</v>
      </c>
      <c r="DM18" s="16">
        <f t="shared" si="58"/>
        <v>0</v>
      </c>
      <c r="DN18" s="16">
        <f t="shared" si="58"/>
        <v>0</v>
      </c>
      <c r="DO18" s="16">
        <f t="shared" si="58"/>
        <v>0</v>
      </c>
      <c r="DP18" s="16">
        <f t="shared" si="58"/>
        <v>0</v>
      </c>
      <c r="DQ18" s="16">
        <f t="shared" si="58"/>
        <v>0</v>
      </c>
      <c r="DR18" s="16">
        <f t="shared" si="58"/>
        <v>0</v>
      </c>
      <c r="DS18" s="16">
        <f t="shared" si="58"/>
        <v>0</v>
      </c>
      <c r="DT18" s="16">
        <f t="shared" si="58"/>
        <v>0</v>
      </c>
      <c r="DU18" s="16">
        <f t="shared" si="58"/>
        <v>0</v>
      </c>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G18" s="16">
        <f t="shared" ref="FG18:FV18" si="59">SUMIF($F$1:$FE$1,FG$2,$F18:$FE18)</f>
        <v>-160000</v>
      </c>
      <c r="FH18" s="16">
        <f t="shared" si="59"/>
        <v>0</v>
      </c>
      <c r="FI18" s="16">
        <f t="shared" si="59"/>
        <v>0</v>
      </c>
      <c r="FJ18" s="16">
        <f t="shared" si="59"/>
        <v>0</v>
      </c>
      <c r="FK18" s="16">
        <f t="shared" si="59"/>
        <v>0</v>
      </c>
      <c r="FL18" s="16">
        <f t="shared" si="59"/>
        <v>-8000</v>
      </c>
      <c r="FM18" s="16">
        <f t="shared" si="59"/>
        <v>0</v>
      </c>
      <c r="FN18" s="16">
        <f t="shared" si="59"/>
        <v>0</v>
      </c>
      <c r="FO18" s="16">
        <f t="shared" si="59"/>
        <v>0</v>
      </c>
      <c r="FP18" s="16">
        <f t="shared" si="59"/>
        <v>0</v>
      </c>
      <c r="FQ18" s="16">
        <f t="shared" si="59"/>
        <v>0</v>
      </c>
      <c r="FR18" s="16">
        <f t="shared" si="59"/>
        <v>0</v>
      </c>
      <c r="FS18" s="16">
        <f t="shared" si="59"/>
        <v>0</v>
      </c>
      <c r="FT18" s="16">
        <f t="shared" si="59"/>
        <v>0</v>
      </c>
      <c r="FU18" s="16">
        <f t="shared" si="59"/>
        <v>0</v>
      </c>
      <c r="FV18" s="16">
        <f t="shared" si="59"/>
        <v>0</v>
      </c>
      <c r="FW18" s="16">
        <f t="shared" ref="FW18:GC18" si="60">SUMIF($F$1:$FE$1,FW$2,$F18:$FE18)</f>
        <v>0</v>
      </c>
      <c r="FX18" s="16">
        <f t="shared" si="60"/>
        <v>0</v>
      </c>
      <c r="FY18" s="16">
        <f t="shared" si="60"/>
        <v>0</v>
      </c>
      <c r="FZ18" s="16">
        <f t="shared" si="60"/>
        <v>0</v>
      </c>
      <c r="GA18" s="16">
        <f t="shared" si="60"/>
        <v>0</v>
      </c>
      <c r="GB18" s="16">
        <f t="shared" si="60"/>
        <v>0</v>
      </c>
      <c r="GC18" s="16">
        <f t="shared" si="60"/>
        <v>0</v>
      </c>
    </row>
    <row r="19" spans="1:185" ht="20.25" customHeight="1" outlineLevel="1" x14ac:dyDescent="0.25">
      <c r="A19" s="15"/>
      <c r="B19" s="16"/>
      <c r="C19" s="16"/>
      <c r="D19" s="16"/>
      <c r="E19" s="15"/>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row>
    <row r="20" spans="1:185" ht="20.100000000000001" customHeight="1" x14ac:dyDescent="0.25">
      <c r="A20" s="13" t="s">
        <v>24</v>
      </c>
      <c r="B20" s="14"/>
      <c r="C20" s="14"/>
      <c r="D20" s="14"/>
      <c r="E20" s="14">
        <f t="shared" ref="E20:E28" si="61">SUM(F20:DU20)</f>
        <v>-1234000</v>
      </c>
      <c r="F20" s="14">
        <f>SUM(F21:F28)</f>
        <v>-623000</v>
      </c>
      <c r="G20" s="14">
        <f t="shared" ref="G20" si="62">SUM(G21:G28)</f>
        <v>0</v>
      </c>
      <c r="H20" s="14">
        <f t="shared" ref="H20" si="63">SUM(H21:H28)</f>
        <v>0</v>
      </c>
      <c r="I20" s="14">
        <f t="shared" ref="I20" si="64">SUM(I21:I28)</f>
        <v>0</v>
      </c>
      <c r="J20" s="14">
        <f t="shared" ref="J20" si="65">SUM(J21:J28)</f>
        <v>0</v>
      </c>
      <c r="K20" s="14">
        <f t="shared" ref="K20" si="66">SUM(K21:K28)</f>
        <v>0</v>
      </c>
      <c r="L20" s="14">
        <f t="shared" ref="L20" si="67">SUM(L21:L28)</f>
        <v>0</v>
      </c>
      <c r="M20" s="14">
        <f t="shared" ref="M20" si="68">SUM(M21:M28)</f>
        <v>0</v>
      </c>
      <c r="N20" s="14">
        <f t="shared" ref="N20" si="69">SUM(N21:N28)</f>
        <v>0</v>
      </c>
      <c r="O20" s="14">
        <f t="shared" ref="O20" si="70">SUM(O21:O28)</f>
        <v>0</v>
      </c>
      <c r="P20" s="14">
        <f t="shared" ref="P20" si="71">SUM(P21:P28)</f>
        <v>0</v>
      </c>
      <c r="Q20" s="14">
        <f t="shared" ref="Q20" si="72">SUM(Q21:Q28)</f>
        <v>0</v>
      </c>
      <c r="R20" s="14">
        <f t="shared" ref="R20" si="73">SUM(R21:R28)</f>
        <v>0</v>
      </c>
      <c r="S20" s="14">
        <f t="shared" ref="S20" si="74">SUM(S21:S28)</f>
        <v>0</v>
      </c>
      <c r="T20" s="14">
        <f t="shared" ref="T20" si="75">SUM(T21:T28)</f>
        <v>0</v>
      </c>
      <c r="U20" s="14">
        <f t="shared" ref="U20" si="76">SUM(U21:U28)</f>
        <v>0</v>
      </c>
      <c r="V20" s="14">
        <f t="shared" ref="V20" si="77">SUM(V21:V28)</f>
        <v>0</v>
      </c>
      <c r="W20" s="14">
        <f t="shared" ref="W20" si="78">SUM(W21:W28)</f>
        <v>0</v>
      </c>
      <c r="X20" s="14">
        <f t="shared" ref="X20" si="79">SUM(X21:X28)</f>
        <v>0</v>
      </c>
      <c r="Y20" s="14">
        <f t="shared" ref="Y20" si="80">SUM(Y21:Y28)</f>
        <v>0</v>
      </c>
      <c r="Z20" s="14">
        <f t="shared" ref="Z20" si="81">SUM(Z21:Z28)</f>
        <v>0</v>
      </c>
      <c r="AA20" s="14">
        <f t="shared" ref="AA20" si="82">SUM(AA21:AA28)</f>
        <v>0</v>
      </c>
      <c r="AB20" s="14">
        <f t="shared" ref="AB20" si="83">SUM(AB21:AB28)</f>
        <v>0</v>
      </c>
      <c r="AC20" s="14">
        <f t="shared" ref="AC20" si="84">SUM(AC21:AC28)</f>
        <v>0</v>
      </c>
      <c r="AD20" s="14">
        <f t="shared" ref="AD20" si="85">SUM(AD21:AD28)</f>
        <v>0</v>
      </c>
      <c r="AE20" s="14">
        <f t="shared" ref="AE20" si="86">SUM(AE21:AE28)</f>
        <v>0</v>
      </c>
      <c r="AF20" s="14">
        <f t="shared" ref="AF20" si="87">SUM(AF21:AF28)</f>
        <v>0</v>
      </c>
      <c r="AG20" s="14">
        <f t="shared" ref="AG20" si="88">SUM(AG21:AG28)</f>
        <v>0</v>
      </c>
      <c r="AH20" s="14">
        <f t="shared" ref="AH20" si="89">SUM(AH21:AH28)</f>
        <v>0</v>
      </c>
      <c r="AI20" s="14">
        <f t="shared" ref="AI20" si="90">SUM(AI21:AI28)</f>
        <v>0</v>
      </c>
      <c r="AJ20" s="14">
        <f t="shared" ref="AJ20" si="91">SUM(AJ21:AJ28)</f>
        <v>0</v>
      </c>
      <c r="AK20" s="14">
        <f t="shared" ref="AK20" si="92">SUM(AK21:AK28)</f>
        <v>0</v>
      </c>
      <c r="AL20" s="14">
        <f t="shared" ref="AL20" si="93">SUM(AL21:AL28)</f>
        <v>0</v>
      </c>
      <c r="AM20" s="14">
        <f t="shared" ref="AM20" si="94">SUM(AM21:AM28)</f>
        <v>0</v>
      </c>
      <c r="AN20" s="14">
        <f t="shared" ref="AN20" si="95">SUM(AN21:AN28)</f>
        <v>0</v>
      </c>
      <c r="AO20" s="14">
        <f t="shared" ref="AO20" si="96">SUM(AO21:AO28)</f>
        <v>0</v>
      </c>
      <c r="AP20" s="14">
        <f t="shared" ref="AP20" si="97">SUM(AP21:AP28)</f>
        <v>0</v>
      </c>
      <c r="AQ20" s="14">
        <f t="shared" ref="AQ20" si="98">SUM(AQ21:AQ28)</f>
        <v>0</v>
      </c>
      <c r="AR20" s="14">
        <f t="shared" ref="AR20" si="99">SUM(AR21:AR28)</f>
        <v>0</v>
      </c>
      <c r="AS20" s="14">
        <f t="shared" ref="AS20" si="100">SUM(AS21:AS28)</f>
        <v>0</v>
      </c>
      <c r="AT20" s="14">
        <f t="shared" ref="AT20" si="101">SUM(AT21:AT28)</f>
        <v>0</v>
      </c>
      <c r="AU20" s="14">
        <f t="shared" ref="AU20" si="102">SUM(AU21:AU28)</f>
        <v>0</v>
      </c>
      <c r="AV20" s="14">
        <f t="shared" ref="AV20" si="103">SUM(AV21:AV28)</f>
        <v>0</v>
      </c>
      <c r="AW20" s="14">
        <f t="shared" ref="AW20" si="104">SUM(AW21:AW28)</f>
        <v>0</v>
      </c>
      <c r="AX20" s="14">
        <f t="shared" ref="AX20" si="105">SUM(AX21:AX28)</f>
        <v>0</v>
      </c>
      <c r="AY20" s="14">
        <f t="shared" ref="AY20" si="106">SUM(AY21:AY28)</f>
        <v>0</v>
      </c>
      <c r="AZ20" s="14">
        <f t="shared" ref="AZ20" si="107">SUM(AZ21:AZ28)</f>
        <v>0</v>
      </c>
      <c r="BA20" s="14">
        <f t="shared" ref="BA20" si="108">SUM(BA21:BA28)</f>
        <v>0</v>
      </c>
      <c r="BB20" s="14">
        <f t="shared" ref="BB20" si="109">SUM(BB21:BB28)</f>
        <v>0</v>
      </c>
      <c r="BC20" s="14">
        <f t="shared" ref="BC20" si="110">SUM(BC21:BC28)</f>
        <v>0</v>
      </c>
      <c r="BD20" s="14">
        <f t="shared" ref="BD20" si="111">SUM(BD21:BD28)</f>
        <v>0</v>
      </c>
      <c r="BE20" s="14">
        <f t="shared" ref="BE20" si="112">SUM(BE21:BE28)</f>
        <v>0</v>
      </c>
      <c r="BF20" s="14">
        <f t="shared" ref="BF20" si="113">SUM(BF21:BF28)</f>
        <v>0</v>
      </c>
      <c r="BG20" s="14">
        <f t="shared" ref="BG20" si="114">SUM(BG21:BG28)</f>
        <v>0</v>
      </c>
      <c r="BH20" s="14">
        <f t="shared" ref="BH20" si="115">SUM(BH21:BH28)</f>
        <v>0</v>
      </c>
      <c r="BI20" s="14">
        <f t="shared" ref="BI20" si="116">SUM(BI21:BI28)</f>
        <v>0</v>
      </c>
      <c r="BJ20" s="14">
        <f t="shared" ref="BJ20" si="117">SUM(BJ21:BJ28)</f>
        <v>0</v>
      </c>
      <c r="BK20" s="14">
        <f t="shared" ref="BK20" si="118">SUM(BK21:BK28)</f>
        <v>0</v>
      </c>
      <c r="BL20" s="14">
        <f t="shared" ref="BL20" si="119">SUM(BL21:BL28)</f>
        <v>0</v>
      </c>
      <c r="BM20" s="14">
        <f t="shared" ref="BM20" si="120">SUM(BM21:BM28)</f>
        <v>0</v>
      </c>
      <c r="BN20" s="14">
        <f>SUM(BN21:BN28)</f>
        <v>-611000</v>
      </c>
      <c r="BO20" s="14">
        <f t="shared" ref="BO20:DU20" si="121">SUM(BO21:BO28)</f>
        <v>0</v>
      </c>
      <c r="BP20" s="14">
        <f t="shared" si="121"/>
        <v>0</v>
      </c>
      <c r="BQ20" s="14">
        <f t="shared" si="121"/>
        <v>0</v>
      </c>
      <c r="BR20" s="14">
        <f t="shared" si="121"/>
        <v>0</v>
      </c>
      <c r="BS20" s="14">
        <f t="shared" si="121"/>
        <v>0</v>
      </c>
      <c r="BT20" s="14">
        <f t="shared" si="121"/>
        <v>0</v>
      </c>
      <c r="BU20" s="14">
        <f t="shared" si="121"/>
        <v>0</v>
      </c>
      <c r="BV20" s="14">
        <f t="shared" si="121"/>
        <v>0</v>
      </c>
      <c r="BW20" s="14">
        <f t="shared" si="121"/>
        <v>0</v>
      </c>
      <c r="BX20" s="14">
        <f t="shared" si="121"/>
        <v>0</v>
      </c>
      <c r="BY20" s="14">
        <f t="shared" si="121"/>
        <v>0</v>
      </c>
      <c r="BZ20" s="14">
        <f t="shared" si="121"/>
        <v>0</v>
      </c>
      <c r="CA20" s="14">
        <f t="shared" si="121"/>
        <v>0</v>
      </c>
      <c r="CB20" s="14">
        <f t="shared" si="121"/>
        <v>0</v>
      </c>
      <c r="CC20" s="14">
        <f t="shared" si="121"/>
        <v>0</v>
      </c>
      <c r="CD20" s="14">
        <f t="shared" si="121"/>
        <v>0</v>
      </c>
      <c r="CE20" s="14">
        <f t="shared" si="121"/>
        <v>0</v>
      </c>
      <c r="CF20" s="14">
        <f t="shared" si="121"/>
        <v>0</v>
      </c>
      <c r="CG20" s="14">
        <f t="shared" si="121"/>
        <v>0</v>
      </c>
      <c r="CH20" s="14">
        <f t="shared" si="121"/>
        <v>0</v>
      </c>
      <c r="CI20" s="14">
        <f t="shared" si="121"/>
        <v>0</v>
      </c>
      <c r="CJ20" s="14">
        <f t="shared" si="121"/>
        <v>0</v>
      </c>
      <c r="CK20" s="14">
        <f t="shared" si="121"/>
        <v>0</v>
      </c>
      <c r="CL20" s="14">
        <f t="shared" si="121"/>
        <v>0</v>
      </c>
      <c r="CM20" s="14">
        <f t="shared" si="121"/>
        <v>0</v>
      </c>
      <c r="CN20" s="14">
        <f t="shared" si="121"/>
        <v>0</v>
      </c>
      <c r="CO20" s="14">
        <f t="shared" si="121"/>
        <v>0</v>
      </c>
      <c r="CP20" s="14">
        <f t="shared" si="121"/>
        <v>0</v>
      </c>
      <c r="CQ20" s="14">
        <f t="shared" si="121"/>
        <v>0</v>
      </c>
      <c r="CR20" s="14">
        <f t="shared" si="121"/>
        <v>0</v>
      </c>
      <c r="CS20" s="14">
        <f t="shared" si="121"/>
        <v>0</v>
      </c>
      <c r="CT20" s="14">
        <f t="shared" si="121"/>
        <v>0</v>
      </c>
      <c r="CU20" s="14">
        <f t="shared" si="121"/>
        <v>0</v>
      </c>
      <c r="CV20" s="14">
        <f t="shared" si="121"/>
        <v>0</v>
      </c>
      <c r="CW20" s="14">
        <f t="shared" si="121"/>
        <v>0</v>
      </c>
      <c r="CX20" s="14">
        <f t="shared" si="121"/>
        <v>0</v>
      </c>
      <c r="CY20" s="14">
        <f t="shared" si="121"/>
        <v>0</v>
      </c>
      <c r="CZ20" s="14">
        <f t="shared" si="121"/>
        <v>0</v>
      </c>
      <c r="DA20" s="14">
        <f t="shared" si="121"/>
        <v>0</v>
      </c>
      <c r="DB20" s="14">
        <f t="shared" si="121"/>
        <v>0</v>
      </c>
      <c r="DC20" s="14">
        <f t="shared" si="121"/>
        <v>0</v>
      </c>
      <c r="DD20" s="14">
        <f t="shared" si="121"/>
        <v>0</v>
      </c>
      <c r="DE20" s="14">
        <f t="shared" si="121"/>
        <v>0</v>
      </c>
      <c r="DF20" s="14">
        <f t="shared" si="121"/>
        <v>0</v>
      </c>
      <c r="DG20" s="14">
        <f t="shared" si="121"/>
        <v>0</v>
      </c>
      <c r="DH20" s="14">
        <f t="shared" si="121"/>
        <v>0</v>
      </c>
      <c r="DI20" s="14">
        <f t="shared" si="121"/>
        <v>0</v>
      </c>
      <c r="DJ20" s="14">
        <f t="shared" si="121"/>
        <v>0</v>
      </c>
      <c r="DK20" s="14">
        <f t="shared" si="121"/>
        <v>0</v>
      </c>
      <c r="DL20" s="14">
        <f t="shared" si="121"/>
        <v>0</v>
      </c>
      <c r="DM20" s="14">
        <f t="shared" si="121"/>
        <v>0</v>
      </c>
      <c r="DN20" s="14">
        <f t="shared" si="121"/>
        <v>0</v>
      </c>
      <c r="DO20" s="14">
        <f t="shared" si="121"/>
        <v>0</v>
      </c>
      <c r="DP20" s="14">
        <f t="shared" si="121"/>
        <v>0</v>
      </c>
      <c r="DQ20" s="14">
        <f t="shared" si="121"/>
        <v>0</v>
      </c>
      <c r="DR20" s="14">
        <f t="shared" si="121"/>
        <v>0</v>
      </c>
      <c r="DS20" s="14">
        <f t="shared" si="121"/>
        <v>0</v>
      </c>
      <c r="DT20" s="14">
        <f t="shared" si="121"/>
        <v>0</v>
      </c>
      <c r="DU20" s="14">
        <f t="shared" si="121"/>
        <v>0</v>
      </c>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G20" s="14">
        <f t="shared" ref="FG20:GC20" si="122">SUM(FG21:FG28)</f>
        <v>-623000</v>
      </c>
      <c r="FH20" s="14">
        <f t="shared" si="122"/>
        <v>0</v>
      </c>
      <c r="FI20" s="14">
        <f t="shared" si="122"/>
        <v>0</v>
      </c>
      <c r="FJ20" s="14">
        <f t="shared" si="122"/>
        <v>0</v>
      </c>
      <c r="FK20" s="14">
        <f t="shared" si="122"/>
        <v>0</v>
      </c>
      <c r="FL20" s="14">
        <f t="shared" si="122"/>
        <v>-611000</v>
      </c>
      <c r="FM20" s="14">
        <f t="shared" si="122"/>
        <v>0</v>
      </c>
      <c r="FN20" s="14">
        <f t="shared" si="122"/>
        <v>0</v>
      </c>
      <c r="FO20" s="14">
        <f t="shared" si="122"/>
        <v>0</v>
      </c>
      <c r="FP20" s="14">
        <f t="shared" si="122"/>
        <v>0</v>
      </c>
      <c r="FQ20" s="14">
        <f t="shared" si="122"/>
        <v>0</v>
      </c>
      <c r="FR20" s="14">
        <f t="shared" si="122"/>
        <v>0</v>
      </c>
      <c r="FS20" s="14">
        <f t="shared" si="122"/>
        <v>0</v>
      </c>
      <c r="FT20" s="14">
        <f t="shared" si="122"/>
        <v>0</v>
      </c>
      <c r="FU20" s="14">
        <f t="shared" si="122"/>
        <v>0</v>
      </c>
      <c r="FV20" s="14">
        <f t="shared" si="122"/>
        <v>0</v>
      </c>
      <c r="FW20" s="14">
        <f t="shared" si="122"/>
        <v>0</v>
      </c>
      <c r="FX20" s="14">
        <f t="shared" si="122"/>
        <v>0</v>
      </c>
      <c r="FY20" s="14">
        <f t="shared" si="122"/>
        <v>0</v>
      </c>
      <c r="FZ20" s="14">
        <f t="shared" si="122"/>
        <v>0</v>
      </c>
      <c r="GA20" s="14">
        <f t="shared" si="122"/>
        <v>0</v>
      </c>
      <c r="GB20" s="14">
        <f t="shared" si="122"/>
        <v>0</v>
      </c>
      <c r="GC20" s="14">
        <f t="shared" si="122"/>
        <v>0</v>
      </c>
    </row>
    <row r="21" spans="1:185" ht="20.100000000000001" customHeight="1" outlineLevel="1" x14ac:dyDescent="0.25">
      <c r="A21" s="15" t="s">
        <v>143</v>
      </c>
      <c r="B21" s="16"/>
      <c r="C21" s="16">
        <v>3000</v>
      </c>
      <c r="D21" s="16"/>
      <c r="E21" s="16">
        <f t="shared" si="61"/>
        <v>-24000</v>
      </c>
      <c r="F21" s="16">
        <f t="shared" ref="F21:AK21" si="123">-$C21*F47</f>
        <v>-18000</v>
      </c>
      <c r="G21" s="16">
        <f t="shared" si="123"/>
        <v>0</v>
      </c>
      <c r="H21" s="16">
        <f t="shared" si="123"/>
        <v>0</v>
      </c>
      <c r="I21" s="16">
        <f t="shared" si="123"/>
        <v>0</v>
      </c>
      <c r="J21" s="16">
        <f t="shared" si="123"/>
        <v>0</v>
      </c>
      <c r="K21" s="16">
        <f t="shared" si="123"/>
        <v>0</v>
      </c>
      <c r="L21" s="16">
        <f t="shared" si="123"/>
        <v>0</v>
      </c>
      <c r="M21" s="16">
        <f t="shared" si="123"/>
        <v>0</v>
      </c>
      <c r="N21" s="16">
        <f t="shared" si="123"/>
        <v>0</v>
      </c>
      <c r="O21" s="16">
        <f t="shared" si="123"/>
        <v>0</v>
      </c>
      <c r="P21" s="16">
        <f t="shared" si="123"/>
        <v>0</v>
      </c>
      <c r="Q21" s="16">
        <f t="shared" si="123"/>
        <v>0</v>
      </c>
      <c r="R21" s="16">
        <f t="shared" si="123"/>
        <v>0</v>
      </c>
      <c r="S21" s="16">
        <f t="shared" si="123"/>
        <v>0</v>
      </c>
      <c r="T21" s="16">
        <f t="shared" si="123"/>
        <v>0</v>
      </c>
      <c r="U21" s="16">
        <f t="shared" si="123"/>
        <v>0</v>
      </c>
      <c r="V21" s="16">
        <f t="shared" si="123"/>
        <v>0</v>
      </c>
      <c r="W21" s="16">
        <f t="shared" si="123"/>
        <v>0</v>
      </c>
      <c r="X21" s="16">
        <f t="shared" si="123"/>
        <v>0</v>
      </c>
      <c r="Y21" s="16">
        <f t="shared" si="123"/>
        <v>0</v>
      </c>
      <c r="Z21" s="16">
        <f t="shared" si="123"/>
        <v>0</v>
      </c>
      <c r="AA21" s="16">
        <f t="shared" si="123"/>
        <v>0</v>
      </c>
      <c r="AB21" s="16">
        <f t="shared" si="123"/>
        <v>0</v>
      </c>
      <c r="AC21" s="16">
        <f t="shared" si="123"/>
        <v>0</v>
      </c>
      <c r="AD21" s="16">
        <f t="shared" si="123"/>
        <v>0</v>
      </c>
      <c r="AE21" s="16">
        <f t="shared" si="123"/>
        <v>0</v>
      </c>
      <c r="AF21" s="16">
        <f t="shared" si="123"/>
        <v>0</v>
      </c>
      <c r="AG21" s="16">
        <f t="shared" si="123"/>
        <v>0</v>
      </c>
      <c r="AH21" s="16">
        <f t="shared" si="123"/>
        <v>0</v>
      </c>
      <c r="AI21" s="16">
        <f t="shared" si="123"/>
        <v>0</v>
      </c>
      <c r="AJ21" s="16">
        <f t="shared" si="123"/>
        <v>0</v>
      </c>
      <c r="AK21" s="16">
        <f t="shared" si="123"/>
        <v>0</v>
      </c>
      <c r="AL21" s="16">
        <f t="shared" ref="AL21:BQ21" si="124">-$C21*AL47</f>
        <v>0</v>
      </c>
      <c r="AM21" s="16">
        <f t="shared" si="124"/>
        <v>0</v>
      </c>
      <c r="AN21" s="16">
        <f t="shared" si="124"/>
        <v>0</v>
      </c>
      <c r="AO21" s="16">
        <f t="shared" si="124"/>
        <v>0</v>
      </c>
      <c r="AP21" s="16">
        <f t="shared" si="124"/>
        <v>0</v>
      </c>
      <c r="AQ21" s="16">
        <f t="shared" si="124"/>
        <v>0</v>
      </c>
      <c r="AR21" s="16">
        <f t="shared" si="124"/>
        <v>0</v>
      </c>
      <c r="AS21" s="16">
        <f t="shared" si="124"/>
        <v>0</v>
      </c>
      <c r="AT21" s="16">
        <f t="shared" si="124"/>
        <v>0</v>
      </c>
      <c r="AU21" s="16">
        <f t="shared" si="124"/>
        <v>0</v>
      </c>
      <c r="AV21" s="16">
        <f t="shared" si="124"/>
        <v>0</v>
      </c>
      <c r="AW21" s="16">
        <f t="shared" si="124"/>
        <v>0</v>
      </c>
      <c r="AX21" s="16">
        <f t="shared" si="124"/>
        <v>0</v>
      </c>
      <c r="AY21" s="16">
        <f t="shared" si="124"/>
        <v>0</v>
      </c>
      <c r="AZ21" s="16">
        <f t="shared" si="124"/>
        <v>0</v>
      </c>
      <c r="BA21" s="16">
        <f t="shared" si="124"/>
        <v>0</v>
      </c>
      <c r="BB21" s="16">
        <f t="shared" si="124"/>
        <v>0</v>
      </c>
      <c r="BC21" s="16">
        <f t="shared" si="124"/>
        <v>0</v>
      </c>
      <c r="BD21" s="16">
        <f t="shared" si="124"/>
        <v>0</v>
      </c>
      <c r="BE21" s="16">
        <f t="shared" si="124"/>
        <v>0</v>
      </c>
      <c r="BF21" s="16">
        <f t="shared" si="124"/>
        <v>0</v>
      </c>
      <c r="BG21" s="16">
        <f t="shared" si="124"/>
        <v>0</v>
      </c>
      <c r="BH21" s="16">
        <f t="shared" si="124"/>
        <v>0</v>
      </c>
      <c r="BI21" s="16">
        <f t="shared" si="124"/>
        <v>0</v>
      </c>
      <c r="BJ21" s="16">
        <f t="shared" si="124"/>
        <v>0</v>
      </c>
      <c r="BK21" s="16">
        <f t="shared" si="124"/>
        <v>0</v>
      </c>
      <c r="BL21" s="16">
        <f t="shared" si="124"/>
        <v>0</v>
      </c>
      <c r="BM21" s="16">
        <f t="shared" si="124"/>
        <v>0</v>
      </c>
      <c r="BN21" s="16">
        <f t="shared" si="124"/>
        <v>-6000</v>
      </c>
      <c r="BO21" s="16">
        <f t="shared" si="124"/>
        <v>0</v>
      </c>
      <c r="BP21" s="16">
        <f t="shared" si="124"/>
        <v>0</v>
      </c>
      <c r="BQ21" s="16">
        <f t="shared" si="124"/>
        <v>0</v>
      </c>
      <c r="BR21" s="16">
        <f t="shared" ref="BR21:CW21" si="125">-$C21*BR47</f>
        <v>0</v>
      </c>
      <c r="BS21" s="16">
        <f t="shared" si="125"/>
        <v>0</v>
      </c>
      <c r="BT21" s="16">
        <f t="shared" si="125"/>
        <v>0</v>
      </c>
      <c r="BU21" s="16">
        <f t="shared" si="125"/>
        <v>0</v>
      </c>
      <c r="BV21" s="16">
        <f t="shared" si="125"/>
        <v>0</v>
      </c>
      <c r="BW21" s="16">
        <f t="shared" si="125"/>
        <v>0</v>
      </c>
      <c r="BX21" s="16">
        <f t="shared" si="125"/>
        <v>0</v>
      </c>
      <c r="BY21" s="16">
        <f t="shared" si="125"/>
        <v>0</v>
      </c>
      <c r="BZ21" s="16">
        <f t="shared" si="125"/>
        <v>0</v>
      </c>
      <c r="CA21" s="16">
        <f t="shared" si="125"/>
        <v>0</v>
      </c>
      <c r="CB21" s="16">
        <f t="shared" si="125"/>
        <v>0</v>
      </c>
      <c r="CC21" s="16">
        <f t="shared" si="125"/>
        <v>0</v>
      </c>
      <c r="CD21" s="16">
        <f t="shared" si="125"/>
        <v>0</v>
      </c>
      <c r="CE21" s="16">
        <f t="shared" si="125"/>
        <v>0</v>
      </c>
      <c r="CF21" s="16">
        <f t="shared" si="125"/>
        <v>0</v>
      </c>
      <c r="CG21" s="16">
        <f t="shared" si="125"/>
        <v>0</v>
      </c>
      <c r="CH21" s="16">
        <f t="shared" si="125"/>
        <v>0</v>
      </c>
      <c r="CI21" s="16">
        <f t="shared" si="125"/>
        <v>0</v>
      </c>
      <c r="CJ21" s="16">
        <f t="shared" si="125"/>
        <v>0</v>
      </c>
      <c r="CK21" s="16">
        <f t="shared" si="125"/>
        <v>0</v>
      </c>
      <c r="CL21" s="16">
        <f t="shared" si="125"/>
        <v>0</v>
      </c>
      <c r="CM21" s="16">
        <f t="shared" si="125"/>
        <v>0</v>
      </c>
      <c r="CN21" s="16">
        <f t="shared" si="125"/>
        <v>0</v>
      </c>
      <c r="CO21" s="16">
        <f t="shared" si="125"/>
        <v>0</v>
      </c>
      <c r="CP21" s="16">
        <f t="shared" si="125"/>
        <v>0</v>
      </c>
      <c r="CQ21" s="16">
        <f t="shared" si="125"/>
        <v>0</v>
      </c>
      <c r="CR21" s="16">
        <f t="shared" si="125"/>
        <v>0</v>
      </c>
      <c r="CS21" s="16">
        <f t="shared" si="125"/>
        <v>0</v>
      </c>
      <c r="CT21" s="16">
        <f t="shared" si="125"/>
        <v>0</v>
      </c>
      <c r="CU21" s="16">
        <f t="shared" si="125"/>
        <v>0</v>
      </c>
      <c r="CV21" s="16">
        <f t="shared" si="125"/>
        <v>0</v>
      </c>
      <c r="CW21" s="16">
        <f t="shared" si="125"/>
        <v>0</v>
      </c>
      <c r="CX21" s="16">
        <f t="shared" ref="CX21:DU21" si="126">-$C21*CX47</f>
        <v>0</v>
      </c>
      <c r="CY21" s="16">
        <f t="shared" si="126"/>
        <v>0</v>
      </c>
      <c r="CZ21" s="16">
        <f t="shared" si="126"/>
        <v>0</v>
      </c>
      <c r="DA21" s="16">
        <f t="shared" si="126"/>
        <v>0</v>
      </c>
      <c r="DB21" s="16">
        <f t="shared" si="126"/>
        <v>0</v>
      </c>
      <c r="DC21" s="16">
        <f t="shared" si="126"/>
        <v>0</v>
      </c>
      <c r="DD21" s="16">
        <f t="shared" si="126"/>
        <v>0</v>
      </c>
      <c r="DE21" s="16">
        <f t="shared" si="126"/>
        <v>0</v>
      </c>
      <c r="DF21" s="16">
        <f t="shared" si="126"/>
        <v>0</v>
      </c>
      <c r="DG21" s="16">
        <f t="shared" si="126"/>
        <v>0</v>
      </c>
      <c r="DH21" s="16">
        <f t="shared" si="126"/>
        <v>0</v>
      </c>
      <c r="DI21" s="16">
        <f t="shared" si="126"/>
        <v>0</v>
      </c>
      <c r="DJ21" s="16">
        <f t="shared" si="126"/>
        <v>0</v>
      </c>
      <c r="DK21" s="16">
        <f t="shared" si="126"/>
        <v>0</v>
      </c>
      <c r="DL21" s="16">
        <f t="shared" si="126"/>
        <v>0</v>
      </c>
      <c r="DM21" s="16">
        <f t="shared" si="126"/>
        <v>0</v>
      </c>
      <c r="DN21" s="16">
        <f t="shared" si="126"/>
        <v>0</v>
      </c>
      <c r="DO21" s="16">
        <f t="shared" si="126"/>
        <v>0</v>
      </c>
      <c r="DP21" s="16">
        <f t="shared" si="126"/>
        <v>0</v>
      </c>
      <c r="DQ21" s="16">
        <f t="shared" si="126"/>
        <v>0</v>
      </c>
      <c r="DR21" s="16">
        <f t="shared" si="126"/>
        <v>0</v>
      </c>
      <c r="DS21" s="16">
        <f t="shared" si="126"/>
        <v>0</v>
      </c>
      <c r="DT21" s="16">
        <f t="shared" si="126"/>
        <v>0</v>
      </c>
      <c r="DU21" s="16">
        <f t="shared" si="126"/>
        <v>0</v>
      </c>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G21" s="16">
        <f t="shared" ref="FG21:FP29" si="127">SUMIF($F$1:$FE$1,FG$2,$F21:$FE21)</f>
        <v>-18000</v>
      </c>
      <c r="FH21" s="16">
        <f t="shared" si="127"/>
        <v>0</v>
      </c>
      <c r="FI21" s="16">
        <f t="shared" si="127"/>
        <v>0</v>
      </c>
      <c r="FJ21" s="16">
        <f t="shared" si="127"/>
        <v>0</v>
      </c>
      <c r="FK21" s="16">
        <f t="shared" si="127"/>
        <v>0</v>
      </c>
      <c r="FL21" s="16">
        <f t="shared" si="127"/>
        <v>-6000</v>
      </c>
      <c r="FM21" s="16">
        <f t="shared" si="127"/>
        <v>0</v>
      </c>
      <c r="FN21" s="16">
        <f t="shared" si="127"/>
        <v>0</v>
      </c>
      <c r="FO21" s="16">
        <f t="shared" si="127"/>
        <v>0</v>
      </c>
      <c r="FP21" s="16">
        <f t="shared" si="127"/>
        <v>0</v>
      </c>
      <c r="FQ21" s="16">
        <f t="shared" ref="FQ21:GC29" si="128">SUMIF($F$1:$FE$1,FQ$2,$F21:$FE21)</f>
        <v>0</v>
      </c>
      <c r="FR21" s="16">
        <f t="shared" si="128"/>
        <v>0</v>
      </c>
      <c r="FS21" s="16">
        <f t="shared" si="128"/>
        <v>0</v>
      </c>
      <c r="FT21" s="16">
        <f t="shared" si="128"/>
        <v>0</v>
      </c>
      <c r="FU21" s="16">
        <f t="shared" si="128"/>
        <v>0</v>
      </c>
      <c r="FV21" s="16">
        <f t="shared" si="128"/>
        <v>0</v>
      </c>
      <c r="FW21" s="16">
        <f t="shared" si="128"/>
        <v>0</v>
      </c>
      <c r="FX21" s="16">
        <f t="shared" si="128"/>
        <v>0</v>
      </c>
      <c r="FY21" s="16">
        <f t="shared" si="128"/>
        <v>0</v>
      </c>
      <c r="FZ21" s="16">
        <f t="shared" si="128"/>
        <v>0</v>
      </c>
      <c r="GA21" s="16">
        <f t="shared" si="128"/>
        <v>0</v>
      </c>
      <c r="GB21" s="16">
        <f t="shared" si="128"/>
        <v>0</v>
      </c>
      <c r="GC21" s="16">
        <f t="shared" si="128"/>
        <v>0</v>
      </c>
    </row>
    <row r="22" spans="1:185" ht="20.100000000000001" customHeight="1" outlineLevel="1" x14ac:dyDescent="0.25">
      <c r="A22" s="15" t="s">
        <v>25</v>
      </c>
      <c r="B22" s="16"/>
      <c r="C22" s="16">
        <v>4500</v>
      </c>
      <c r="D22" s="16"/>
      <c r="E22" s="16">
        <f t="shared" si="61"/>
        <v>-135000</v>
      </c>
      <c r="F22" s="16">
        <f t="shared" ref="F22:AK22" si="129">-$C22*F48</f>
        <v>-67500</v>
      </c>
      <c r="G22" s="16">
        <f t="shared" si="129"/>
        <v>0</v>
      </c>
      <c r="H22" s="16">
        <f t="shared" si="129"/>
        <v>0</v>
      </c>
      <c r="I22" s="16">
        <f t="shared" si="129"/>
        <v>0</v>
      </c>
      <c r="J22" s="16">
        <f t="shared" si="129"/>
        <v>0</v>
      </c>
      <c r="K22" s="16">
        <f t="shared" si="129"/>
        <v>0</v>
      </c>
      <c r="L22" s="16">
        <f t="shared" si="129"/>
        <v>0</v>
      </c>
      <c r="M22" s="16">
        <f t="shared" si="129"/>
        <v>0</v>
      </c>
      <c r="N22" s="16">
        <f t="shared" si="129"/>
        <v>0</v>
      </c>
      <c r="O22" s="16">
        <f t="shared" si="129"/>
        <v>0</v>
      </c>
      <c r="P22" s="16">
        <f t="shared" si="129"/>
        <v>0</v>
      </c>
      <c r="Q22" s="16">
        <f t="shared" si="129"/>
        <v>0</v>
      </c>
      <c r="R22" s="16">
        <f t="shared" si="129"/>
        <v>0</v>
      </c>
      <c r="S22" s="16">
        <f t="shared" si="129"/>
        <v>0</v>
      </c>
      <c r="T22" s="16">
        <f t="shared" si="129"/>
        <v>0</v>
      </c>
      <c r="U22" s="16">
        <f t="shared" si="129"/>
        <v>0</v>
      </c>
      <c r="V22" s="16">
        <f t="shared" si="129"/>
        <v>0</v>
      </c>
      <c r="W22" s="16">
        <f t="shared" si="129"/>
        <v>0</v>
      </c>
      <c r="X22" s="16">
        <f t="shared" si="129"/>
        <v>0</v>
      </c>
      <c r="Y22" s="16">
        <f t="shared" si="129"/>
        <v>0</v>
      </c>
      <c r="Z22" s="16">
        <f t="shared" si="129"/>
        <v>0</v>
      </c>
      <c r="AA22" s="16">
        <f t="shared" si="129"/>
        <v>0</v>
      </c>
      <c r="AB22" s="16">
        <f t="shared" si="129"/>
        <v>0</v>
      </c>
      <c r="AC22" s="16">
        <f t="shared" si="129"/>
        <v>0</v>
      </c>
      <c r="AD22" s="16">
        <f t="shared" si="129"/>
        <v>0</v>
      </c>
      <c r="AE22" s="16">
        <f t="shared" si="129"/>
        <v>0</v>
      </c>
      <c r="AF22" s="16">
        <f t="shared" si="129"/>
        <v>0</v>
      </c>
      <c r="AG22" s="16">
        <f t="shared" si="129"/>
        <v>0</v>
      </c>
      <c r="AH22" s="16">
        <f t="shared" si="129"/>
        <v>0</v>
      </c>
      <c r="AI22" s="16">
        <f t="shared" si="129"/>
        <v>0</v>
      </c>
      <c r="AJ22" s="16">
        <f t="shared" si="129"/>
        <v>0</v>
      </c>
      <c r="AK22" s="16">
        <f t="shared" si="129"/>
        <v>0</v>
      </c>
      <c r="AL22" s="16">
        <f t="shared" ref="AL22:BQ22" si="130">-$C22*AL48</f>
        <v>0</v>
      </c>
      <c r="AM22" s="16">
        <f t="shared" si="130"/>
        <v>0</v>
      </c>
      <c r="AN22" s="16">
        <f t="shared" si="130"/>
        <v>0</v>
      </c>
      <c r="AO22" s="16">
        <f t="shared" si="130"/>
        <v>0</v>
      </c>
      <c r="AP22" s="16">
        <f t="shared" si="130"/>
        <v>0</v>
      </c>
      <c r="AQ22" s="16">
        <f t="shared" si="130"/>
        <v>0</v>
      </c>
      <c r="AR22" s="16">
        <f t="shared" si="130"/>
        <v>0</v>
      </c>
      <c r="AS22" s="16">
        <f t="shared" si="130"/>
        <v>0</v>
      </c>
      <c r="AT22" s="16">
        <f t="shared" si="130"/>
        <v>0</v>
      </c>
      <c r="AU22" s="16">
        <f t="shared" si="130"/>
        <v>0</v>
      </c>
      <c r="AV22" s="16">
        <f t="shared" si="130"/>
        <v>0</v>
      </c>
      <c r="AW22" s="16">
        <f t="shared" si="130"/>
        <v>0</v>
      </c>
      <c r="AX22" s="16">
        <f t="shared" si="130"/>
        <v>0</v>
      </c>
      <c r="AY22" s="16">
        <f t="shared" si="130"/>
        <v>0</v>
      </c>
      <c r="AZ22" s="16">
        <f t="shared" si="130"/>
        <v>0</v>
      </c>
      <c r="BA22" s="16">
        <f t="shared" si="130"/>
        <v>0</v>
      </c>
      <c r="BB22" s="16">
        <f t="shared" si="130"/>
        <v>0</v>
      </c>
      <c r="BC22" s="16">
        <f t="shared" si="130"/>
        <v>0</v>
      </c>
      <c r="BD22" s="16">
        <f t="shared" si="130"/>
        <v>0</v>
      </c>
      <c r="BE22" s="16">
        <f t="shared" si="130"/>
        <v>0</v>
      </c>
      <c r="BF22" s="16">
        <f t="shared" si="130"/>
        <v>0</v>
      </c>
      <c r="BG22" s="16">
        <f t="shared" si="130"/>
        <v>0</v>
      </c>
      <c r="BH22" s="16">
        <f t="shared" si="130"/>
        <v>0</v>
      </c>
      <c r="BI22" s="16">
        <f t="shared" si="130"/>
        <v>0</v>
      </c>
      <c r="BJ22" s="16">
        <f t="shared" si="130"/>
        <v>0</v>
      </c>
      <c r="BK22" s="16">
        <f t="shared" si="130"/>
        <v>0</v>
      </c>
      <c r="BL22" s="16">
        <f t="shared" si="130"/>
        <v>0</v>
      </c>
      <c r="BM22" s="16">
        <f t="shared" si="130"/>
        <v>0</v>
      </c>
      <c r="BN22" s="16">
        <f t="shared" si="130"/>
        <v>-67500</v>
      </c>
      <c r="BO22" s="16">
        <f t="shared" si="130"/>
        <v>0</v>
      </c>
      <c r="BP22" s="16">
        <f t="shared" si="130"/>
        <v>0</v>
      </c>
      <c r="BQ22" s="16">
        <f t="shared" si="130"/>
        <v>0</v>
      </c>
      <c r="BR22" s="16">
        <f t="shared" ref="BR22:CW22" si="131">-$C22*BR48</f>
        <v>0</v>
      </c>
      <c r="BS22" s="16">
        <f t="shared" si="131"/>
        <v>0</v>
      </c>
      <c r="BT22" s="16">
        <f t="shared" si="131"/>
        <v>0</v>
      </c>
      <c r="BU22" s="16">
        <f t="shared" si="131"/>
        <v>0</v>
      </c>
      <c r="BV22" s="16">
        <f t="shared" si="131"/>
        <v>0</v>
      </c>
      <c r="BW22" s="16">
        <f t="shared" si="131"/>
        <v>0</v>
      </c>
      <c r="BX22" s="16">
        <f t="shared" si="131"/>
        <v>0</v>
      </c>
      <c r="BY22" s="16">
        <f t="shared" si="131"/>
        <v>0</v>
      </c>
      <c r="BZ22" s="16">
        <f t="shared" si="131"/>
        <v>0</v>
      </c>
      <c r="CA22" s="16">
        <f t="shared" si="131"/>
        <v>0</v>
      </c>
      <c r="CB22" s="16">
        <f t="shared" si="131"/>
        <v>0</v>
      </c>
      <c r="CC22" s="16">
        <f t="shared" si="131"/>
        <v>0</v>
      </c>
      <c r="CD22" s="16">
        <f t="shared" si="131"/>
        <v>0</v>
      </c>
      <c r="CE22" s="16">
        <f t="shared" si="131"/>
        <v>0</v>
      </c>
      <c r="CF22" s="16">
        <f t="shared" si="131"/>
        <v>0</v>
      </c>
      <c r="CG22" s="16">
        <f t="shared" si="131"/>
        <v>0</v>
      </c>
      <c r="CH22" s="16">
        <f t="shared" si="131"/>
        <v>0</v>
      </c>
      <c r="CI22" s="16">
        <f t="shared" si="131"/>
        <v>0</v>
      </c>
      <c r="CJ22" s="16">
        <f t="shared" si="131"/>
        <v>0</v>
      </c>
      <c r="CK22" s="16">
        <f t="shared" si="131"/>
        <v>0</v>
      </c>
      <c r="CL22" s="16">
        <f t="shared" si="131"/>
        <v>0</v>
      </c>
      <c r="CM22" s="16">
        <f t="shared" si="131"/>
        <v>0</v>
      </c>
      <c r="CN22" s="16">
        <f t="shared" si="131"/>
        <v>0</v>
      </c>
      <c r="CO22" s="16">
        <f t="shared" si="131"/>
        <v>0</v>
      </c>
      <c r="CP22" s="16">
        <f t="shared" si="131"/>
        <v>0</v>
      </c>
      <c r="CQ22" s="16">
        <f t="shared" si="131"/>
        <v>0</v>
      </c>
      <c r="CR22" s="16">
        <f t="shared" si="131"/>
        <v>0</v>
      </c>
      <c r="CS22" s="16">
        <f t="shared" si="131"/>
        <v>0</v>
      </c>
      <c r="CT22" s="16">
        <f t="shared" si="131"/>
        <v>0</v>
      </c>
      <c r="CU22" s="16">
        <f t="shared" si="131"/>
        <v>0</v>
      </c>
      <c r="CV22" s="16">
        <f t="shared" si="131"/>
        <v>0</v>
      </c>
      <c r="CW22" s="16">
        <f t="shared" si="131"/>
        <v>0</v>
      </c>
      <c r="CX22" s="16">
        <f t="shared" ref="CX22:DU22" si="132">-$C22*CX48</f>
        <v>0</v>
      </c>
      <c r="CY22" s="16">
        <f t="shared" si="132"/>
        <v>0</v>
      </c>
      <c r="CZ22" s="16">
        <f t="shared" si="132"/>
        <v>0</v>
      </c>
      <c r="DA22" s="16">
        <f t="shared" si="132"/>
        <v>0</v>
      </c>
      <c r="DB22" s="16">
        <f t="shared" si="132"/>
        <v>0</v>
      </c>
      <c r="DC22" s="16">
        <f t="shared" si="132"/>
        <v>0</v>
      </c>
      <c r="DD22" s="16">
        <f t="shared" si="132"/>
        <v>0</v>
      </c>
      <c r="DE22" s="16">
        <f t="shared" si="132"/>
        <v>0</v>
      </c>
      <c r="DF22" s="16">
        <f t="shared" si="132"/>
        <v>0</v>
      </c>
      <c r="DG22" s="16">
        <f t="shared" si="132"/>
        <v>0</v>
      </c>
      <c r="DH22" s="16">
        <f t="shared" si="132"/>
        <v>0</v>
      </c>
      <c r="DI22" s="16">
        <f t="shared" si="132"/>
        <v>0</v>
      </c>
      <c r="DJ22" s="16">
        <f t="shared" si="132"/>
        <v>0</v>
      </c>
      <c r="DK22" s="16">
        <f t="shared" si="132"/>
        <v>0</v>
      </c>
      <c r="DL22" s="16">
        <f t="shared" si="132"/>
        <v>0</v>
      </c>
      <c r="DM22" s="16">
        <f t="shared" si="132"/>
        <v>0</v>
      </c>
      <c r="DN22" s="16">
        <f t="shared" si="132"/>
        <v>0</v>
      </c>
      <c r="DO22" s="16">
        <f t="shared" si="132"/>
        <v>0</v>
      </c>
      <c r="DP22" s="16">
        <f t="shared" si="132"/>
        <v>0</v>
      </c>
      <c r="DQ22" s="16">
        <f t="shared" si="132"/>
        <v>0</v>
      </c>
      <c r="DR22" s="16">
        <f t="shared" si="132"/>
        <v>0</v>
      </c>
      <c r="DS22" s="16">
        <f t="shared" si="132"/>
        <v>0</v>
      </c>
      <c r="DT22" s="16">
        <f t="shared" si="132"/>
        <v>0</v>
      </c>
      <c r="DU22" s="16">
        <f t="shared" si="132"/>
        <v>0</v>
      </c>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G22" s="16">
        <f t="shared" si="127"/>
        <v>-67500</v>
      </c>
      <c r="FH22" s="16">
        <f t="shared" si="127"/>
        <v>0</v>
      </c>
      <c r="FI22" s="16">
        <f t="shared" si="127"/>
        <v>0</v>
      </c>
      <c r="FJ22" s="16">
        <f t="shared" si="127"/>
        <v>0</v>
      </c>
      <c r="FK22" s="16">
        <f t="shared" si="127"/>
        <v>0</v>
      </c>
      <c r="FL22" s="16">
        <f t="shared" si="127"/>
        <v>-67500</v>
      </c>
      <c r="FM22" s="16">
        <f t="shared" si="127"/>
        <v>0</v>
      </c>
      <c r="FN22" s="16">
        <f t="shared" si="127"/>
        <v>0</v>
      </c>
      <c r="FO22" s="16">
        <f t="shared" si="127"/>
        <v>0</v>
      </c>
      <c r="FP22" s="16">
        <f t="shared" si="127"/>
        <v>0</v>
      </c>
      <c r="FQ22" s="16">
        <f t="shared" si="128"/>
        <v>0</v>
      </c>
      <c r="FR22" s="16">
        <f t="shared" si="128"/>
        <v>0</v>
      </c>
      <c r="FS22" s="16">
        <f t="shared" si="128"/>
        <v>0</v>
      </c>
      <c r="FT22" s="16">
        <f t="shared" si="128"/>
        <v>0</v>
      </c>
      <c r="FU22" s="16">
        <f t="shared" si="128"/>
        <v>0</v>
      </c>
      <c r="FV22" s="16">
        <f t="shared" si="128"/>
        <v>0</v>
      </c>
      <c r="FW22" s="16">
        <f t="shared" si="128"/>
        <v>0</v>
      </c>
      <c r="FX22" s="16">
        <f t="shared" si="128"/>
        <v>0</v>
      </c>
      <c r="FY22" s="16">
        <f t="shared" si="128"/>
        <v>0</v>
      </c>
      <c r="FZ22" s="16">
        <f t="shared" si="128"/>
        <v>0</v>
      </c>
      <c r="GA22" s="16">
        <f t="shared" si="128"/>
        <v>0</v>
      </c>
      <c r="GB22" s="16">
        <f t="shared" si="128"/>
        <v>0</v>
      </c>
      <c r="GC22" s="16">
        <f t="shared" si="128"/>
        <v>0</v>
      </c>
    </row>
    <row r="23" spans="1:185" ht="20.100000000000001" customHeight="1" outlineLevel="1" x14ac:dyDescent="0.25">
      <c r="A23" s="15" t="s">
        <v>26</v>
      </c>
      <c r="B23" s="16"/>
      <c r="C23" s="16">
        <v>3500</v>
      </c>
      <c r="D23" s="16"/>
      <c r="E23" s="16">
        <f t="shared" si="61"/>
        <v>-105000</v>
      </c>
      <c r="F23" s="16">
        <f t="shared" ref="F23:AK23" si="133">-$C23*F49</f>
        <v>-52500</v>
      </c>
      <c r="G23" s="16">
        <f t="shared" si="133"/>
        <v>0</v>
      </c>
      <c r="H23" s="16">
        <f t="shared" si="133"/>
        <v>0</v>
      </c>
      <c r="I23" s="16">
        <f t="shared" si="133"/>
        <v>0</v>
      </c>
      <c r="J23" s="16">
        <f t="shared" si="133"/>
        <v>0</v>
      </c>
      <c r="K23" s="16">
        <f t="shared" si="133"/>
        <v>0</v>
      </c>
      <c r="L23" s="16">
        <f t="shared" si="133"/>
        <v>0</v>
      </c>
      <c r="M23" s="16">
        <f t="shared" si="133"/>
        <v>0</v>
      </c>
      <c r="N23" s="16">
        <f t="shared" si="133"/>
        <v>0</v>
      </c>
      <c r="O23" s="16">
        <f t="shared" si="133"/>
        <v>0</v>
      </c>
      <c r="P23" s="16">
        <f t="shared" si="133"/>
        <v>0</v>
      </c>
      <c r="Q23" s="16">
        <f t="shared" si="133"/>
        <v>0</v>
      </c>
      <c r="R23" s="16">
        <f t="shared" si="133"/>
        <v>0</v>
      </c>
      <c r="S23" s="16">
        <f t="shared" si="133"/>
        <v>0</v>
      </c>
      <c r="T23" s="16">
        <f t="shared" si="133"/>
        <v>0</v>
      </c>
      <c r="U23" s="16">
        <f t="shared" si="133"/>
        <v>0</v>
      </c>
      <c r="V23" s="16">
        <f t="shared" si="133"/>
        <v>0</v>
      </c>
      <c r="W23" s="16">
        <f t="shared" si="133"/>
        <v>0</v>
      </c>
      <c r="X23" s="16">
        <f t="shared" si="133"/>
        <v>0</v>
      </c>
      <c r="Y23" s="16">
        <f t="shared" si="133"/>
        <v>0</v>
      </c>
      <c r="Z23" s="16">
        <f t="shared" si="133"/>
        <v>0</v>
      </c>
      <c r="AA23" s="16">
        <f t="shared" si="133"/>
        <v>0</v>
      </c>
      <c r="AB23" s="16">
        <f t="shared" si="133"/>
        <v>0</v>
      </c>
      <c r="AC23" s="16">
        <f t="shared" si="133"/>
        <v>0</v>
      </c>
      <c r="AD23" s="16">
        <f t="shared" si="133"/>
        <v>0</v>
      </c>
      <c r="AE23" s="16">
        <f t="shared" si="133"/>
        <v>0</v>
      </c>
      <c r="AF23" s="16">
        <f t="shared" si="133"/>
        <v>0</v>
      </c>
      <c r="AG23" s="16">
        <f t="shared" si="133"/>
        <v>0</v>
      </c>
      <c r="AH23" s="16">
        <f t="shared" si="133"/>
        <v>0</v>
      </c>
      <c r="AI23" s="16">
        <f t="shared" si="133"/>
        <v>0</v>
      </c>
      <c r="AJ23" s="16">
        <f t="shared" si="133"/>
        <v>0</v>
      </c>
      <c r="AK23" s="16">
        <f t="shared" si="133"/>
        <v>0</v>
      </c>
      <c r="AL23" s="16">
        <f t="shared" ref="AL23:BQ23" si="134">-$C23*AL49</f>
        <v>0</v>
      </c>
      <c r="AM23" s="16">
        <f t="shared" si="134"/>
        <v>0</v>
      </c>
      <c r="AN23" s="16">
        <f t="shared" si="134"/>
        <v>0</v>
      </c>
      <c r="AO23" s="16">
        <f t="shared" si="134"/>
        <v>0</v>
      </c>
      <c r="AP23" s="16">
        <f t="shared" si="134"/>
        <v>0</v>
      </c>
      <c r="AQ23" s="16">
        <f t="shared" si="134"/>
        <v>0</v>
      </c>
      <c r="AR23" s="16">
        <f t="shared" si="134"/>
        <v>0</v>
      </c>
      <c r="AS23" s="16">
        <f t="shared" si="134"/>
        <v>0</v>
      </c>
      <c r="AT23" s="16">
        <f t="shared" si="134"/>
        <v>0</v>
      </c>
      <c r="AU23" s="16">
        <f t="shared" si="134"/>
        <v>0</v>
      </c>
      <c r="AV23" s="16">
        <f t="shared" si="134"/>
        <v>0</v>
      </c>
      <c r="AW23" s="16">
        <f t="shared" si="134"/>
        <v>0</v>
      </c>
      <c r="AX23" s="16">
        <f t="shared" si="134"/>
        <v>0</v>
      </c>
      <c r="AY23" s="16">
        <f t="shared" si="134"/>
        <v>0</v>
      </c>
      <c r="AZ23" s="16">
        <f t="shared" si="134"/>
        <v>0</v>
      </c>
      <c r="BA23" s="16">
        <f t="shared" si="134"/>
        <v>0</v>
      </c>
      <c r="BB23" s="16">
        <f t="shared" si="134"/>
        <v>0</v>
      </c>
      <c r="BC23" s="16">
        <f t="shared" si="134"/>
        <v>0</v>
      </c>
      <c r="BD23" s="16">
        <f t="shared" si="134"/>
        <v>0</v>
      </c>
      <c r="BE23" s="16">
        <f t="shared" si="134"/>
        <v>0</v>
      </c>
      <c r="BF23" s="16">
        <f t="shared" si="134"/>
        <v>0</v>
      </c>
      <c r="BG23" s="16">
        <f t="shared" si="134"/>
        <v>0</v>
      </c>
      <c r="BH23" s="16">
        <f t="shared" si="134"/>
        <v>0</v>
      </c>
      <c r="BI23" s="16">
        <f t="shared" si="134"/>
        <v>0</v>
      </c>
      <c r="BJ23" s="16">
        <f t="shared" si="134"/>
        <v>0</v>
      </c>
      <c r="BK23" s="16">
        <f t="shared" si="134"/>
        <v>0</v>
      </c>
      <c r="BL23" s="16">
        <f t="shared" si="134"/>
        <v>0</v>
      </c>
      <c r="BM23" s="16">
        <f t="shared" si="134"/>
        <v>0</v>
      </c>
      <c r="BN23" s="16">
        <f t="shared" si="134"/>
        <v>-52500</v>
      </c>
      <c r="BO23" s="16">
        <f t="shared" si="134"/>
        <v>0</v>
      </c>
      <c r="BP23" s="16">
        <f t="shared" si="134"/>
        <v>0</v>
      </c>
      <c r="BQ23" s="16">
        <f t="shared" si="134"/>
        <v>0</v>
      </c>
      <c r="BR23" s="16">
        <f t="shared" ref="BR23:CW23" si="135">-$C23*BR49</f>
        <v>0</v>
      </c>
      <c r="BS23" s="16">
        <f t="shared" si="135"/>
        <v>0</v>
      </c>
      <c r="BT23" s="16">
        <f t="shared" si="135"/>
        <v>0</v>
      </c>
      <c r="BU23" s="16">
        <f t="shared" si="135"/>
        <v>0</v>
      </c>
      <c r="BV23" s="16">
        <f t="shared" si="135"/>
        <v>0</v>
      </c>
      <c r="BW23" s="16">
        <f t="shared" si="135"/>
        <v>0</v>
      </c>
      <c r="BX23" s="16">
        <f t="shared" si="135"/>
        <v>0</v>
      </c>
      <c r="BY23" s="16">
        <f t="shared" si="135"/>
        <v>0</v>
      </c>
      <c r="BZ23" s="16">
        <f t="shared" si="135"/>
        <v>0</v>
      </c>
      <c r="CA23" s="16">
        <f t="shared" si="135"/>
        <v>0</v>
      </c>
      <c r="CB23" s="16">
        <f t="shared" si="135"/>
        <v>0</v>
      </c>
      <c r="CC23" s="16">
        <f t="shared" si="135"/>
        <v>0</v>
      </c>
      <c r="CD23" s="16">
        <f t="shared" si="135"/>
        <v>0</v>
      </c>
      <c r="CE23" s="16">
        <f t="shared" si="135"/>
        <v>0</v>
      </c>
      <c r="CF23" s="16">
        <f t="shared" si="135"/>
        <v>0</v>
      </c>
      <c r="CG23" s="16">
        <f t="shared" si="135"/>
        <v>0</v>
      </c>
      <c r="CH23" s="16">
        <f t="shared" si="135"/>
        <v>0</v>
      </c>
      <c r="CI23" s="16">
        <f t="shared" si="135"/>
        <v>0</v>
      </c>
      <c r="CJ23" s="16">
        <f t="shared" si="135"/>
        <v>0</v>
      </c>
      <c r="CK23" s="16">
        <f t="shared" si="135"/>
        <v>0</v>
      </c>
      <c r="CL23" s="16">
        <f t="shared" si="135"/>
        <v>0</v>
      </c>
      <c r="CM23" s="16">
        <f t="shared" si="135"/>
        <v>0</v>
      </c>
      <c r="CN23" s="16">
        <f t="shared" si="135"/>
        <v>0</v>
      </c>
      <c r="CO23" s="16">
        <f t="shared" si="135"/>
        <v>0</v>
      </c>
      <c r="CP23" s="16">
        <f t="shared" si="135"/>
        <v>0</v>
      </c>
      <c r="CQ23" s="16">
        <f t="shared" si="135"/>
        <v>0</v>
      </c>
      <c r="CR23" s="16">
        <f t="shared" si="135"/>
        <v>0</v>
      </c>
      <c r="CS23" s="16">
        <f t="shared" si="135"/>
        <v>0</v>
      </c>
      <c r="CT23" s="16">
        <f t="shared" si="135"/>
        <v>0</v>
      </c>
      <c r="CU23" s="16">
        <f t="shared" si="135"/>
        <v>0</v>
      </c>
      <c r="CV23" s="16">
        <f t="shared" si="135"/>
        <v>0</v>
      </c>
      <c r="CW23" s="16">
        <f t="shared" si="135"/>
        <v>0</v>
      </c>
      <c r="CX23" s="16">
        <f t="shared" ref="CX23:DU23" si="136">-$C23*CX49</f>
        <v>0</v>
      </c>
      <c r="CY23" s="16">
        <f t="shared" si="136"/>
        <v>0</v>
      </c>
      <c r="CZ23" s="16">
        <f t="shared" si="136"/>
        <v>0</v>
      </c>
      <c r="DA23" s="16">
        <f t="shared" si="136"/>
        <v>0</v>
      </c>
      <c r="DB23" s="16">
        <f t="shared" si="136"/>
        <v>0</v>
      </c>
      <c r="DC23" s="16">
        <f t="shared" si="136"/>
        <v>0</v>
      </c>
      <c r="DD23" s="16">
        <f t="shared" si="136"/>
        <v>0</v>
      </c>
      <c r="DE23" s="16">
        <f t="shared" si="136"/>
        <v>0</v>
      </c>
      <c r="DF23" s="16">
        <f t="shared" si="136"/>
        <v>0</v>
      </c>
      <c r="DG23" s="16">
        <f t="shared" si="136"/>
        <v>0</v>
      </c>
      <c r="DH23" s="16">
        <f t="shared" si="136"/>
        <v>0</v>
      </c>
      <c r="DI23" s="16">
        <f t="shared" si="136"/>
        <v>0</v>
      </c>
      <c r="DJ23" s="16">
        <f t="shared" si="136"/>
        <v>0</v>
      </c>
      <c r="DK23" s="16">
        <f t="shared" si="136"/>
        <v>0</v>
      </c>
      <c r="DL23" s="16">
        <f t="shared" si="136"/>
        <v>0</v>
      </c>
      <c r="DM23" s="16">
        <f t="shared" si="136"/>
        <v>0</v>
      </c>
      <c r="DN23" s="16">
        <f t="shared" si="136"/>
        <v>0</v>
      </c>
      <c r="DO23" s="16">
        <f t="shared" si="136"/>
        <v>0</v>
      </c>
      <c r="DP23" s="16">
        <f t="shared" si="136"/>
        <v>0</v>
      </c>
      <c r="DQ23" s="16">
        <f t="shared" si="136"/>
        <v>0</v>
      </c>
      <c r="DR23" s="16">
        <f t="shared" si="136"/>
        <v>0</v>
      </c>
      <c r="DS23" s="16">
        <f t="shared" si="136"/>
        <v>0</v>
      </c>
      <c r="DT23" s="16">
        <f t="shared" si="136"/>
        <v>0</v>
      </c>
      <c r="DU23" s="16">
        <f t="shared" si="136"/>
        <v>0</v>
      </c>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G23" s="16">
        <f t="shared" si="127"/>
        <v>-52500</v>
      </c>
      <c r="FH23" s="16">
        <f t="shared" si="127"/>
        <v>0</v>
      </c>
      <c r="FI23" s="16">
        <f t="shared" si="127"/>
        <v>0</v>
      </c>
      <c r="FJ23" s="16">
        <f t="shared" si="127"/>
        <v>0</v>
      </c>
      <c r="FK23" s="16">
        <f t="shared" si="127"/>
        <v>0</v>
      </c>
      <c r="FL23" s="16">
        <f t="shared" si="127"/>
        <v>-52500</v>
      </c>
      <c r="FM23" s="16">
        <f t="shared" si="127"/>
        <v>0</v>
      </c>
      <c r="FN23" s="16">
        <f t="shared" si="127"/>
        <v>0</v>
      </c>
      <c r="FO23" s="16">
        <f t="shared" si="127"/>
        <v>0</v>
      </c>
      <c r="FP23" s="16">
        <f t="shared" si="127"/>
        <v>0</v>
      </c>
      <c r="FQ23" s="16">
        <f t="shared" si="128"/>
        <v>0</v>
      </c>
      <c r="FR23" s="16">
        <f t="shared" si="128"/>
        <v>0</v>
      </c>
      <c r="FS23" s="16">
        <f t="shared" si="128"/>
        <v>0</v>
      </c>
      <c r="FT23" s="16">
        <f t="shared" si="128"/>
        <v>0</v>
      </c>
      <c r="FU23" s="16">
        <f t="shared" si="128"/>
        <v>0</v>
      </c>
      <c r="FV23" s="16">
        <f t="shared" si="128"/>
        <v>0</v>
      </c>
      <c r="FW23" s="16">
        <f t="shared" si="128"/>
        <v>0</v>
      </c>
      <c r="FX23" s="16">
        <f t="shared" si="128"/>
        <v>0</v>
      </c>
      <c r="FY23" s="16">
        <f t="shared" si="128"/>
        <v>0</v>
      </c>
      <c r="FZ23" s="16">
        <f t="shared" si="128"/>
        <v>0</v>
      </c>
      <c r="GA23" s="16">
        <f t="shared" si="128"/>
        <v>0</v>
      </c>
      <c r="GB23" s="16">
        <f t="shared" si="128"/>
        <v>0</v>
      </c>
      <c r="GC23" s="16">
        <f t="shared" si="128"/>
        <v>0</v>
      </c>
    </row>
    <row r="24" spans="1:185" ht="20.100000000000001" customHeight="1" outlineLevel="1" x14ac:dyDescent="0.25">
      <c r="A24" s="15" t="s">
        <v>133</v>
      </c>
      <c r="B24" s="16"/>
      <c r="C24" s="16">
        <v>15000</v>
      </c>
      <c r="D24" s="16"/>
      <c r="E24" s="16">
        <f t="shared" ref="E24" si="137">SUM(F24:DU24)</f>
        <v>-450000</v>
      </c>
      <c r="F24" s="16">
        <f t="shared" ref="F24:AK24" si="138">-$C24*F49</f>
        <v>-225000</v>
      </c>
      <c r="G24" s="16">
        <f t="shared" si="138"/>
        <v>0</v>
      </c>
      <c r="H24" s="16">
        <f t="shared" si="138"/>
        <v>0</v>
      </c>
      <c r="I24" s="16">
        <f t="shared" si="138"/>
        <v>0</v>
      </c>
      <c r="J24" s="16">
        <f t="shared" si="138"/>
        <v>0</v>
      </c>
      <c r="K24" s="16">
        <f t="shared" si="138"/>
        <v>0</v>
      </c>
      <c r="L24" s="16">
        <f t="shared" si="138"/>
        <v>0</v>
      </c>
      <c r="M24" s="16">
        <f t="shared" si="138"/>
        <v>0</v>
      </c>
      <c r="N24" s="16">
        <f t="shared" si="138"/>
        <v>0</v>
      </c>
      <c r="O24" s="16">
        <f t="shared" si="138"/>
        <v>0</v>
      </c>
      <c r="P24" s="16">
        <f t="shared" si="138"/>
        <v>0</v>
      </c>
      <c r="Q24" s="16">
        <f t="shared" si="138"/>
        <v>0</v>
      </c>
      <c r="R24" s="16">
        <f t="shared" si="138"/>
        <v>0</v>
      </c>
      <c r="S24" s="16">
        <f t="shared" si="138"/>
        <v>0</v>
      </c>
      <c r="T24" s="16">
        <f t="shared" si="138"/>
        <v>0</v>
      </c>
      <c r="U24" s="16">
        <f t="shared" si="138"/>
        <v>0</v>
      </c>
      <c r="V24" s="16">
        <f t="shared" si="138"/>
        <v>0</v>
      </c>
      <c r="W24" s="16">
        <f t="shared" si="138"/>
        <v>0</v>
      </c>
      <c r="X24" s="16">
        <f t="shared" si="138"/>
        <v>0</v>
      </c>
      <c r="Y24" s="16">
        <f t="shared" si="138"/>
        <v>0</v>
      </c>
      <c r="Z24" s="16">
        <f t="shared" si="138"/>
        <v>0</v>
      </c>
      <c r="AA24" s="16">
        <f t="shared" si="138"/>
        <v>0</v>
      </c>
      <c r="AB24" s="16">
        <f t="shared" si="138"/>
        <v>0</v>
      </c>
      <c r="AC24" s="16">
        <f t="shared" si="138"/>
        <v>0</v>
      </c>
      <c r="AD24" s="16">
        <f t="shared" si="138"/>
        <v>0</v>
      </c>
      <c r="AE24" s="16">
        <f t="shared" si="138"/>
        <v>0</v>
      </c>
      <c r="AF24" s="16">
        <f t="shared" si="138"/>
        <v>0</v>
      </c>
      <c r="AG24" s="16">
        <f t="shared" si="138"/>
        <v>0</v>
      </c>
      <c r="AH24" s="16">
        <f t="shared" si="138"/>
        <v>0</v>
      </c>
      <c r="AI24" s="16">
        <f t="shared" si="138"/>
        <v>0</v>
      </c>
      <c r="AJ24" s="16">
        <f t="shared" si="138"/>
        <v>0</v>
      </c>
      <c r="AK24" s="16">
        <f t="shared" si="138"/>
        <v>0</v>
      </c>
      <c r="AL24" s="16">
        <f t="shared" ref="AL24:BQ24" si="139">-$C24*AL49</f>
        <v>0</v>
      </c>
      <c r="AM24" s="16">
        <f t="shared" si="139"/>
        <v>0</v>
      </c>
      <c r="AN24" s="16">
        <f t="shared" si="139"/>
        <v>0</v>
      </c>
      <c r="AO24" s="16">
        <f t="shared" si="139"/>
        <v>0</v>
      </c>
      <c r="AP24" s="16">
        <f t="shared" si="139"/>
        <v>0</v>
      </c>
      <c r="AQ24" s="16">
        <f t="shared" si="139"/>
        <v>0</v>
      </c>
      <c r="AR24" s="16">
        <f t="shared" si="139"/>
        <v>0</v>
      </c>
      <c r="AS24" s="16">
        <f t="shared" si="139"/>
        <v>0</v>
      </c>
      <c r="AT24" s="16">
        <f t="shared" si="139"/>
        <v>0</v>
      </c>
      <c r="AU24" s="16">
        <f t="shared" si="139"/>
        <v>0</v>
      </c>
      <c r="AV24" s="16">
        <f t="shared" si="139"/>
        <v>0</v>
      </c>
      <c r="AW24" s="16">
        <f t="shared" si="139"/>
        <v>0</v>
      </c>
      <c r="AX24" s="16">
        <f t="shared" si="139"/>
        <v>0</v>
      </c>
      <c r="AY24" s="16">
        <f t="shared" si="139"/>
        <v>0</v>
      </c>
      <c r="AZ24" s="16">
        <f t="shared" si="139"/>
        <v>0</v>
      </c>
      <c r="BA24" s="16">
        <f t="shared" si="139"/>
        <v>0</v>
      </c>
      <c r="BB24" s="16">
        <f t="shared" si="139"/>
        <v>0</v>
      </c>
      <c r="BC24" s="16">
        <f t="shared" si="139"/>
        <v>0</v>
      </c>
      <c r="BD24" s="16">
        <f t="shared" si="139"/>
        <v>0</v>
      </c>
      <c r="BE24" s="16">
        <f t="shared" si="139"/>
        <v>0</v>
      </c>
      <c r="BF24" s="16">
        <f t="shared" si="139"/>
        <v>0</v>
      </c>
      <c r="BG24" s="16">
        <f t="shared" si="139"/>
        <v>0</v>
      </c>
      <c r="BH24" s="16">
        <f t="shared" si="139"/>
        <v>0</v>
      </c>
      <c r="BI24" s="16">
        <f t="shared" si="139"/>
        <v>0</v>
      </c>
      <c r="BJ24" s="16">
        <f t="shared" si="139"/>
        <v>0</v>
      </c>
      <c r="BK24" s="16">
        <f t="shared" si="139"/>
        <v>0</v>
      </c>
      <c r="BL24" s="16">
        <f t="shared" si="139"/>
        <v>0</v>
      </c>
      <c r="BM24" s="16">
        <f t="shared" si="139"/>
        <v>0</v>
      </c>
      <c r="BN24" s="16">
        <f t="shared" si="139"/>
        <v>-225000</v>
      </c>
      <c r="BO24" s="16">
        <f t="shared" si="139"/>
        <v>0</v>
      </c>
      <c r="BP24" s="16">
        <f t="shared" si="139"/>
        <v>0</v>
      </c>
      <c r="BQ24" s="16">
        <f t="shared" si="139"/>
        <v>0</v>
      </c>
      <c r="BR24" s="16">
        <f t="shared" ref="BR24:CW24" si="140">-$C24*BR49</f>
        <v>0</v>
      </c>
      <c r="BS24" s="16">
        <f t="shared" si="140"/>
        <v>0</v>
      </c>
      <c r="BT24" s="16">
        <f t="shared" si="140"/>
        <v>0</v>
      </c>
      <c r="BU24" s="16">
        <f t="shared" si="140"/>
        <v>0</v>
      </c>
      <c r="BV24" s="16">
        <f t="shared" si="140"/>
        <v>0</v>
      </c>
      <c r="BW24" s="16">
        <f t="shared" si="140"/>
        <v>0</v>
      </c>
      <c r="BX24" s="16">
        <f t="shared" si="140"/>
        <v>0</v>
      </c>
      <c r="BY24" s="16">
        <f t="shared" si="140"/>
        <v>0</v>
      </c>
      <c r="BZ24" s="16">
        <f t="shared" si="140"/>
        <v>0</v>
      </c>
      <c r="CA24" s="16">
        <f t="shared" si="140"/>
        <v>0</v>
      </c>
      <c r="CB24" s="16">
        <f t="shared" si="140"/>
        <v>0</v>
      </c>
      <c r="CC24" s="16">
        <f t="shared" si="140"/>
        <v>0</v>
      </c>
      <c r="CD24" s="16">
        <f t="shared" si="140"/>
        <v>0</v>
      </c>
      <c r="CE24" s="16">
        <f t="shared" si="140"/>
        <v>0</v>
      </c>
      <c r="CF24" s="16">
        <f t="shared" si="140"/>
        <v>0</v>
      </c>
      <c r="CG24" s="16">
        <f t="shared" si="140"/>
        <v>0</v>
      </c>
      <c r="CH24" s="16">
        <f t="shared" si="140"/>
        <v>0</v>
      </c>
      <c r="CI24" s="16">
        <f t="shared" si="140"/>
        <v>0</v>
      </c>
      <c r="CJ24" s="16">
        <f t="shared" si="140"/>
        <v>0</v>
      </c>
      <c r="CK24" s="16">
        <f t="shared" si="140"/>
        <v>0</v>
      </c>
      <c r="CL24" s="16">
        <f t="shared" si="140"/>
        <v>0</v>
      </c>
      <c r="CM24" s="16">
        <f t="shared" si="140"/>
        <v>0</v>
      </c>
      <c r="CN24" s="16">
        <f t="shared" si="140"/>
        <v>0</v>
      </c>
      <c r="CO24" s="16">
        <f t="shared" si="140"/>
        <v>0</v>
      </c>
      <c r="CP24" s="16">
        <f t="shared" si="140"/>
        <v>0</v>
      </c>
      <c r="CQ24" s="16">
        <f t="shared" si="140"/>
        <v>0</v>
      </c>
      <c r="CR24" s="16">
        <f t="shared" si="140"/>
        <v>0</v>
      </c>
      <c r="CS24" s="16">
        <f t="shared" si="140"/>
        <v>0</v>
      </c>
      <c r="CT24" s="16">
        <f t="shared" si="140"/>
        <v>0</v>
      </c>
      <c r="CU24" s="16">
        <f t="shared" si="140"/>
        <v>0</v>
      </c>
      <c r="CV24" s="16">
        <f t="shared" si="140"/>
        <v>0</v>
      </c>
      <c r="CW24" s="16">
        <f t="shared" si="140"/>
        <v>0</v>
      </c>
      <c r="CX24" s="16">
        <f t="shared" ref="CX24:DU24" si="141">-$C24*CX49</f>
        <v>0</v>
      </c>
      <c r="CY24" s="16">
        <f t="shared" si="141"/>
        <v>0</v>
      </c>
      <c r="CZ24" s="16">
        <f t="shared" si="141"/>
        <v>0</v>
      </c>
      <c r="DA24" s="16">
        <f t="shared" si="141"/>
        <v>0</v>
      </c>
      <c r="DB24" s="16">
        <f t="shared" si="141"/>
        <v>0</v>
      </c>
      <c r="DC24" s="16">
        <f t="shared" si="141"/>
        <v>0</v>
      </c>
      <c r="DD24" s="16">
        <f t="shared" si="141"/>
        <v>0</v>
      </c>
      <c r="DE24" s="16">
        <f t="shared" si="141"/>
        <v>0</v>
      </c>
      <c r="DF24" s="16">
        <f t="shared" si="141"/>
        <v>0</v>
      </c>
      <c r="DG24" s="16">
        <f t="shared" si="141"/>
        <v>0</v>
      </c>
      <c r="DH24" s="16">
        <f t="shared" si="141"/>
        <v>0</v>
      </c>
      <c r="DI24" s="16">
        <f t="shared" si="141"/>
        <v>0</v>
      </c>
      <c r="DJ24" s="16">
        <f t="shared" si="141"/>
        <v>0</v>
      </c>
      <c r="DK24" s="16">
        <f t="shared" si="141"/>
        <v>0</v>
      </c>
      <c r="DL24" s="16">
        <f t="shared" si="141"/>
        <v>0</v>
      </c>
      <c r="DM24" s="16">
        <f t="shared" si="141"/>
        <v>0</v>
      </c>
      <c r="DN24" s="16">
        <f t="shared" si="141"/>
        <v>0</v>
      </c>
      <c r="DO24" s="16">
        <f t="shared" si="141"/>
        <v>0</v>
      </c>
      <c r="DP24" s="16">
        <f t="shared" si="141"/>
        <v>0</v>
      </c>
      <c r="DQ24" s="16">
        <f t="shared" si="141"/>
        <v>0</v>
      </c>
      <c r="DR24" s="16">
        <f t="shared" si="141"/>
        <v>0</v>
      </c>
      <c r="DS24" s="16">
        <f t="shared" si="141"/>
        <v>0</v>
      </c>
      <c r="DT24" s="16">
        <f t="shared" si="141"/>
        <v>0</v>
      </c>
      <c r="DU24" s="16">
        <f t="shared" si="141"/>
        <v>0</v>
      </c>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G24" s="16">
        <f t="shared" si="127"/>
        <v>-225000</v>
      </c>
      <c r="FH24" s="16">
        <f t="shared" si="127"/>
        <v>0</v>
      </c>
      <c r="FI24" s="16">
        <f t="shared" si="127"/>
        <v>0</v>
      </c>
      <c r="FJ24" s="16">
        <f t="shared" si="127"/>
        <v>0</v>
      </c>
      <c r="FK24" s="16">
        <f t="shared" si="127"/>
        <v>0</v>
      </c>
      <c r="FL24" s="16">
        <f t="shared" si="127"/>
        <v>-225000</v>
      </c>
      <c r="FM24" s="16">
        <f t="shared" si="127"/>
        <v>0</v>
      </c>
      <c r="FN24" s="16">
        <f t="shared" si="127"/>
        <v>0</v>
      </c>
      <c r="FO24" s="16">
        <f t="shared" si="127"/>
        <v>0</v>
      </c>
      <c r="FP24" s="16">
        <f t="shared" si="127"/>
        <v>0</v>
      </c>
      <c r="FQ24" s="16">
        <f t="shared" si="128"/>
        <v>0</v>
      </c>
      <c r="FR24" s="16">
        <f t="shared" si="128"/>
        <v>0</v>
      </c>
      <c r="FS24" s="16">
        <f t="shared" si="128"/>
        <v>0</v>
      </c>
      <c r="FT24" s="16">
        <f t="shared" si="128"/>
        <v>0</v>
      </c>
      <c r="FU24" s="16">
        <f t="shared" si="128"/>
        <v>0</v>
      </c>
      <c r="FV24" s="16">
        <f t="shared" si="128"/>
        <v>0</v>
      </c>
      <c r="FW24" s="16">
        <f t="shared" si="128"/>
        <v>0</v>
      </c>
      <c r="FX24" s="16">
        <f t="shared" si="128"/>
        <v>0</v>
      </c>
      <c r="FY24" s="16">
        <f t="shared" si="128"/>
        <v>0</v>
      </c>
      <c r="FZ24" s="16">
        <f t="shared" si="128"/>
        <v>0</v>
      </c>
      <c r="GA24" s="16">
        <f t="shared" si="128"/>
        <v>0</v>
      </c>
      <c r="GB24" s="16">
        <f t="shared" si="128"/>
        <v>0</v>
      </c>
      <c r="GC24" s="16">
        <f t="shared" si="128"/>
        <v>0</v>
      </c>
    </row>
    <row r="25" spans="1:185" ht="20.100000000000001" customHeight="1" outlineLevel="1" x14ac:dyDescent="0.25">
      <c r="A25" s="15" t="s">
        <v>132</v>
      </c>
      <c r="B25" s="16"/>
      <c r="C25" s="16">
        <v>40000</v>
      </c>
      <c r="D25" s="16"/>
      <c r="E25" s="16">
        <f t="shared" si="61"/>
        <v>-80000</v>
      </c>
      <c r="F25" s="16">
        <f t="shared" ref="F25:AK25" si="142">-$C25*F50</f>
        <v>-40000</v>
      </c>
      <c r="G25" s="16">
        <f t="shared" si="142"/>
        <v>0</v>
      </c>
      <c r="H25" s="16">
        <f t="shared" si="142"/>
        <v>0</v>
      </c>
      <c r="I25" s="16">
        <f t="shared" si="142"/>
        <v>0</v>
      </c>
      <c r="J25" s="16">
        <f t="shared" si="142"/>
        <v>0</v>
      </c>
      <c r="K25" s="16">
        <f t="shared" si="142"/>
        <v>0</v>
      </c>
      <c r="L25" s="16">
        <f t="shared" si="142"/>
        <v>0</v>
      </c>
      <c r="M25" s="16">
        <f t="shared" si="142"/>
        <v>0</v>
      </c>
      <c r="N25" s="16">
        <f t="shared" si="142"/>
        <v>0</v>
      </c>
      <c r="O25" s="16">
        <f t="shared" si="142"/>
        <v>0</v>
      </c>
      <c r="P25" s="16">
        <f t="shared" si="142"/>
        <v>0</v>
      </c>
      <c r="Q25" s="16">
        <f t="shared" si="142"/>
        <v>0</v>
      </c>
      <c r="R25" s="16">
        <f t="shared" si="142"/>
        <v>0</v>
      </c>
      <c r="S25" s="16">
        <f t="shared" si="142"/>
        <v>0</v>
      </c>
      <c r="T25" s="16">
        <f t="shared" si="142"/>
        <v>0</v>
      </c>
      <c r="U25" s="16">
        <f t="shared" si="142"/>
        <v>0</v>
      </c>
      <c r="V25" s="16">
        <f t="shared" si="142"/>
        <v>0</v>
      </c>
      <c r="W25" s="16">
        <f t="shared" si="142"/>
        <v>0</v>
      </c>
      <c r="X25" s="16">
        <f t="shared" si="142"/>
        <v>0</v>
      </c>
      <c r="Y25" s="16">
        <f t="shared" si="142"/>
        <v>0</v>
      </c>
      <c r="Z25" s="16">
        <f t="shared" si="142"/>
        <v>0</v>
      </c>
      <c r="AA25" s="16">
        <f t="shared" si="142"/>
        <v>0</v>
      </c>
      <c r="AB25" s="16">
        <f t="shared" si="142"/>
        <v>0</v>
      </c>
      <c r="AC25" s="16">
        <f t="shared" si="142"/>
        <v>0</v>
      </c>
      <c r="AD25" s="16">
        <f t="shared" si="142"/>
        <v>0</v>
      </c>
      <c r="AE25" s="16">
        <f t="shared" si="142"/>
        <v>0</v>
      </c>
      <c r="AF25" s="16">
        <f t="shared" si="142"/>
        <v>0</v>
      </c>
      <c r="AG25" s="16">
        <f t="shared" si="142"/>
        <v>0</v>
      </c>
      <c r="AH25" s="16">
        <f t="shared" si="142"/>
        <v>0</v>
      </c>
      <c r="AI25" s="16">
        <f t="shared" si="142"/>
        <v>0</v>
      </c>
      <c r="AJ25" s="16">
        <f t="shared" si="142"/>
        <v>0</v>
      </c>
      <c r="AK25" s="16">
        <f t="shared" si="142"/>
        <v>0</v>
      </c>
      <c r="AL25" s="16">
        <f t="shared" ref="AL25:BQ25" si="143">-$C25*AL50</f>
        <v>0</v>
      </c>
      <c r="AM25" s="16">
        <f t="shared" si="143"/>
        <v>0</v>
      </c>
      <c r="AN25" s="16">
        <f t="shared" si="143"/>
        <v>0</v>
      </c>
      <c r="AO25" s="16">
        <f t="shared" si="143"/>
        <v>0</v>
      </c>
      <c r="AP25" s="16">
        <f t="shared" si="143"/>
        <v>0</v>
      </c>
      <c r="AQ25" s="16">
        <f t="shared" si="143"/>
        <v>0</v>
      </c>
      <c r="AR25" s="16">
        <f t="shared" si="143"/>
        <v>0</v>
      </c>
      <c r="AS25" s="16">
        <f t="shared" si="143"/>
        <v>0</v>
      </c>
      <c r="AT25" s="16">
        <f t="shared" si="143"/>
        <v>0</v>
      </c>
      <c r="AU25" s="16">
        <f t="shared" si="143"/>
        <v>0</v>
      </c>
      <c r="AV25" s="16">
        <f t="shared" si="143"/>
        <v>0</v>
      </c>
      <c r="AW25" s="16">
        <f t="shared" si="143"/>
        <v>0</v>
      </c>
      <c r="AX25" s="16">
        <f t="shared" si="143"/>
        <v>0</v>
      </c>
      <c r="AY25" s="16">
        <f t="shared" si="143"/>
        <v>0</v>
      </c>
      <c r="AZ25" s="16">
        <f t="shared" si="143"/>
        <v>0</v>
      </c>
      <c r="BA25" s="16">
        <f t="shared" si="143"/>
        <v>0</v>
      </c>
      <c r="BB25" s="16">
        <f t="shared" si="143"/>
        <v>0</v>
      </c>
      <c r="BC25" s="16">
        <f t="shared" si="143"/>
        <v>0</v>
      </c>
      <c r="BD25" s="16">
        <f t="shared" si="143"/>
        <v>0</v>
      </c>
      <c r="BE25" s="16">
        <f t="shared" si="143"/>
        <v>0</v>
      </c>
      <c r="BF25" s="16">
        <f t="shared" si="143"/>
        <v>0</v>
      </c>
      <c r="BG25" s="16">
        <f t="shared" si="143"/>
        <v>0</v>
      </c>
      <c r="BH25" s="16">
        <f t="shared" si="143"/>
        <v>0</v>
      </c>
      <c r="BI25" s="16">
        <f t="shared" si="143"/>
        <v>0</v>
      </c>
      <c r="BJ25" s="16">
        <f t="shared" si="143"/>
        <v>0</v>
      </c>
      <c r="BK25" s="16">
        <f t="shared" si="143"/>
        <v>0</v>
      </c>
      <c r="BL25" s="16">
        <f t="shared" si="143"/>
        <v>0</v>
      </c>
      <c r="BM25" s="16">
        <f t="shared" si="143"/>
        <v>0</v>
      </c>
      <c r="BN25" s="16">
        <f t="shared" si="143"/>
        <v>-40000</v>
      </c>
      <c r="BO25" s="16">
        <f t="shared" si="143"/>
        <v>0</v>
      </c>
      <c r="BP25" s="16">
        <f t="shared" si="143"/>
        <v>0</v>
      </c>
      <c r="BQ25" s="16">
        <f t="shared" si="143"/>
        <v>0</v>
      </c>
      <c r="BR25" s="16">
        <f t="shared" ref="BR25:CW25" si="144">-$C25*BR50</f>
        <v>0</v>
      </c>
      <c r="BS25" s="16">
        <f t="shared" si="144"/>
        <v>0</v>
      </c>
      <c r="BT25" s="16">
        <f t="shared" si="144"/>
        <v>0</v>
      </c>
      <c r="BU25" s="16">
        <f t="shared" si="144"/>
        <v>0</v>
      </c>
      <c r="BV25" s="16">
        <f t="shared" si="144"/>
        <v>0</v>
      </c>
      <c r="BW25" s="16">
        <f t="shared" si="144"/>
        <v>0</v>
      </c>
      <c r="BX25" s="16">
        <f t="shared" si="144"/>
        <v>0</v>
      </c>
      <c r="BY25" s="16">
        <f t="shared" si="144"/>
        <v>0</v>
      </c>
      <c r="BZ25" s="16">
        <f t="shared" si="144"/>
        <v>0</v>
      </c>
      <c r="CA25" s="16">
        <f t="shared" si="144"/>
        <v>0</v>
      </c>
      <c r="CB25" s="16">
        <f t="shared" si="144"/>
        <v>0</v>
      </c>
      <c r="CC25" s="16">
        <f t="shared" si="144"/>
        <v>0</v>
      </c>
      <c r="CD25" s="16">
        <f t="shared" si="144"/>
        <v>0</v>
      </c>
      <c r="CE25" s="16">
        <f t="shared" si="144"/>
        <v>0</v>
      </c>
      <c r="CF25" s="16">
        <f t="shared" si="144"/>
        <v>0</v>
      </c>
      <c r="CG25" s="16">
        <f t="shared" si="144"/>
        <v>0</v>
      </c>
      <c r="CH25" s="16">
        <f t="shared" si="144"/>
        <v>0</v>
      </c>
      <c r="CI25" s="16">
        <f t="shared" si="144"/>
        <v>0</v>
      </c>
      <c r="CJ25" s="16">
        <f t="shared" si="144"/>
        <v>0</v>
      </c>
      <c r="CK25" s="16">
        <f t="shared" si="144"/>
        <v>0</v>
      </c>
      <c r="CL25" s="16">
        <f t="shared" si="144"/>
        <v>0</v>
      </c>
      <c r="CM25" s="16">
        <f t="shared" si="144"/>
        <v>0</v>
      </c>
      <c r="CN25" s="16">
        <f t="shared" si="144"/>
        <v>0</v>
      </c>
      <c r="CO25" s="16">
        <f t="shared" si="144"/>
        <v>0</v>
      </c>
      <c r="CP25" s="16">
        <f t="shared" si="144"/>
        <v>0</v>
      </c>
      <c r="CQ25" s="16">
        <f t="shared" si="144"/>
        <v>0</v>
      </c>
      <c r="CR25" s="16">
        <f t="shared" si="144"/>
        <v>0</v>
      </c>
      <c r="CS25" s="16">
        <f t="shared" si="144"/>
        <v>0</v>
      </c>
      <c r="CT25" s="16">
        <f t="shared" si="144"/>
        <v>0</v>
      </c>
      <c r="CU25" s="16">
        <f t="shared" si="144"/>
        <v>0</v>
      </c>
      <c r="CV25" s="16">
        <f t="shared" si="144"/>
        <v>0</v>
      </c>
      <c r="CW25" s="16">
        <f t="shared" si="144"/>
        <v>0</v>
      </c>
      <c r="CX25" s="16">
        <f t="shared" ref="CX25:DU25" si="145">-$C25*CX50</f>
        <v>0</v>
      </c>
      <c r="CY25" s="16">
        <f t="shared" si="145"/>
        <v>0</v>
      </c>
      <c r="CZ25" s="16">
        <f t="shared" si="145"/>
        <v>0</v>
      </c>
      <c r="DA25" s="16">
        <f t="shared" si="145"/>
        <v>0</v>
      </c>
      <c r="DB25" s="16">
        <f t="shared" si="145"/>
        <v>0</v>
      </c>
      <c r="DC25" s="16">
        <f t="shared" si="145"/>
        <v>0</v>
      </c>
      <c r="DD25" s="16">
        <f t="shared" si="145"/>
        <v>0</v>
      </c>
      <c r="DE25" s="16">
        <f t="shared" si="145"/>
        <v>0</v>
      </c>
      <c r="DF25" s="16">
        <f t="shared" si="145"/>
        <v>0</v>
      </c>
      <c r="DG25" s="16">
        <f t="shared" si="145"/>
        <v>0</v>
      </c>
      <c r="DH25" s="16">
        <f t="shared" si="145"/>
        <v>0</v>
      </c>
      <c r="DI25" s="16">
        <f t="shared" si="145"/>
        <v>0</v>
      </c>
      <c r="DJ25" s="16">
        <f t="shared" si="145"/>
        <v>0</v>
      </c>
      <c r="DK25" s="16">
        <f t="shared" si="145"/>
        <v>0</v>
      </c>
      <c r="DL25" s="16">
        <f t="shared" si="145"/>
        <v>0</v>
      </c>
      <c r="DM25" s="16">
        <f t="shared" si="145"/>
        <v>0</v>
      </c>
      <c r="DN25" s="16">
        <f t="shared" si="145"/>
        <v>0</v>
      </c>
      <c r="DO25" s="16">
        <f t="shared" si="145"/>
        <v>0</v>
      </c>
      <c r="DP25" s="16">
        <f t="shared" si="145"/>
        <v>0</v>
      </c>
      <c r="DQ25" s="16">
        <f t="shared" si="145"/>
        <v>0</v>
      </c>
      <c r="DR25" s="16">
        <f t="shared" si="145"/>
        <v>0</v>
      </c>
      <c r="DS25" s="16">
        <f t="shared" si="145"/>
        <v>0</v>
      </c>
      <c r="DT25" s="16">
        <f t="shared" si="145"/>
        <v>0</v>
      </c>
      <c r="DU25" s="16">
        <f t="shared" si="145"/>
        <v>0</v>
      </c>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G25" s="16">
        <f t="shared" si="127"/>
        <v>-40000</v>
      </c>
      <c r="FH25" s="16">
        <f t="shared" si="127"/>
        <v>0</v>
      </c>
      <c r="FI25" s="16">
        <f t="shared" si="127"/>
        <v>0</v>
      </c>
      <c r="FJ25" s="16">
        <f t="shared" si="127"/>
        <v>0</v>
      </c>
      <c r="FK25" s="16">
        <f t="shared" si="127"/>
        <v>0</v>
      </c>
      <c r="FL25" s="16">
        <f t="shared" si="127"/>
        <v>-40000</v>
      </c>
      <c r="FM25" s="16">
        <f t="shared" si="127"/>
        <v>0</v>
      </c>
      <c r="FN25" s="16">
        <f t="shared" si="127"/>
        <v>0</v>
      </c>
      <c r="FO25" s="16">
        <f t="shared" si="127"/>
        <v>0</v>
      </c>
      <c r="FP25" s="16">
        <f t="shared" si="127"/>
        <v>0</v>
      </c>
      <c r="FQ25" s="16">
        <f t="shared" si="128"/>
        <v>0</v>
      </c>
      <c r="FR25" s="16">
        <f t="shared" si="128"/>
        <v>0</v>
      </c>
      <c r="FS25" s="16">
        <f t="shared" si="128"/>
        <v>0</v>
      </c>
      <c r="FT25" s="16">
        <f t="shared" si="128"/>
        <v>0</v>
      </c>
      <c r="FU25" s="16">
        <f t="shared" si="128"/>
        <v>0</v>
      </c>
      <c r="FV25" s="16">
        <f t="shared" si="128"/>
        <v>0</v>
      </c>
      <c r="FW25" s="16">
        <f t="shared" si="128"/>
        <v>0</v>
      </c>
      <c r="FX25" s="16">
        <f t="shared" si="128"/>
        <v>0</v>
      </c>
      <c r="FY25" s="16">
        <f t="shared" si="128"/>
        <v>0</v>
      </c>
      <c r="FZ25" s="16">
        <f t="shared" si="128"/>
        <v>0</v>
      </c>
      <c r="GA25" s="16">
        <f t="shared" si="128"/>
        <v>0</v>
      </c>
      <c r="GB25" s="16">
        <f t="shared" si="128"/>
        <v>0</v>
      </c>
      <c r="GC25" s="16">
        <f t="shared" si="128"/>
        <v>0</v>
      </c>
    </row>
    <row r="26" spans="1:185" ht="20.100000000000001" customHeight="1" outlineLevel="1" x14ac:dyDescent="0.25">
      <c r="A26" s="15" t="s">
        <v>142</v>
      </c>
      <c r="B26" s="16"/>
      <c r="C26" s="16">
        <v>25000</v>
      </c>
      <c r="D26" s="16"/>
      <c r="E26" s="16">
        <f t="shared" ref="E26:E27" si="146">SUM(F26:DU26)</f>
        <v>-50000</v>
      </c>
      <c r="F26" s="16">
        <f t="shared" ref="F26:AK26" si="147">-$C26*F51</f>
        <v>-25000</v>
      </c>
      <c r="G26" s="16">
        <f t="shared" si="147"/>
        <v>0</v>
      </c>
      <c r="H26" s="16">
        <f t="shared" si="147"/>
        <v>0</v>
      </c>
      <c r="I26" s="16">
        <f t="shared" si="147"/>
        <v>0</v>
      </c>
      <c r="J26" s="16">
        <f t="shared" si="147"/>
        <v>0</v>
      </c>
      <c r="K26" s="16">
        <f t="shared" si="147"/>
        <v>0</v>
      </c>
      <c r="L26" s="16">
        <f t="shared" si="147"/>
        <v>0</v>
      </c>
      <c r="M26" s="16">
        <f t="shared" si="147"/>
        <v>0</v>
      </c>
      <c r="N26" s="16">
        <f t="shared" si="147"/>
        <v>0</v>
      </c>
      <c r="O26" s="16">
        <f t="shared" si="147"/>
        <v>0</v>
      </c>
      <c r="P26" s="16">
        <f t="shared" si="147"/>
        <v>0</v>
      </c>
      <c r="Q26" s="16">
        <f t="shared" si="147"/>
        <v>0</v>
      </c>
      <c r="R26" s="16">
        <f t="shared" si="147"/>
        <v>0</v>
      </c>
      <c r="S26" s="16">
        <f t="shared" si="147"/>
        <v>0</v>
      </c>
      <c r="T26" s="16">
        <f t="shared" si="147"/>
        <v>0</v>
      </c>
      <c r="U26" s="16">
        <f t="shared" si="147"/>
        <v>0</v>
      </c>
      <c r="V26" s="16">
        <f t="shared" si="147"/>
        <v>0</v>
      </c>
      <c r="W26" s="16">
        <f t="shared" si="147"/>
        <v>0</v>
      </c>
      <c r="X26" s="16">
        <f t="shared" si="147"/>
        <v>0</v>
      </c>
      <c r="Y26" s="16">
        <f t="shared" si="147"/>
        <v>0</v>
      </c>
      <c r="Z26" s="16">
        <f t="shared" si="147"/>
        <v>0</v>
      </c>
      <c r="AA26" s="16">
        <f t="shared" si="147"/>
        <v>0</v>
      </c>
      <c r="AB26" s="16">
        <f t="shared" si="147"/>
        <v>0</v>
      </c>
      <c r="AC26" s="16">
        <f t="shared" si="147"/>
        <v>0</v>
      </c>
      <c r="AD26" s="16">
        <f t="shared" si="147"/>
        <v>0</v>
      </c>
      <c r="AE26" s="16">
        <f t="shared" si="147"/>
        <v>0</v>
      </c>
      <c r="AF26" s="16">
        <f t="shared" si="147"/>
        <v>0</v>
      </c>
      <c r="AG26" s="16">
        <f t="shared" si="147"/>
        <v>0</v>
      </c>
      <c r="AH26" s="16">
        <f t="shared" si="147"/>
        <v>0</v>
      </c>
      <c r="AI26" s="16">
        <f t="shared" si="147"/>
        <v>0</v>
      </c>
      <c r="AJ26" s="16">
        <f t="shared" si="147"/>
        <v>0</v>
      </c>
      <c r="AK26" s="16">
        <f t="shared" si="147"/>
        <v>0</v>
      </c>
      <c r="AL26" s="16">
        <f t="shared" ref="AL26:BQ26" si="148">-$C26*AL51</f>
        <v>0</v>
      </c>
      <c r="AM26" s="16">
        <f t="shared" si="148"/>
        <v>0</v>
      </c>
      <c r="AN26" s="16">
        <f t="shared" si="148"/>
        <v>0</v>
      </c>
      <c r="AO26" s="16">
        <f t="shared" si="148"/>
        <v>0</v>
      </c>
      <c r="AP26" s="16">
        <f t="shared" si="148"/>
        <v>0</v>
      </c>
      <c r="AQ26" s="16">
        <f t="shared" si="148"/>
        <v>0</v>
      </c>
      <c r="AR26" s="16">
        <f t="shared" si="148"/>
        <v>0</v>
      </c>
      <c r="AS26" s="16">
        <f t="shared" si="148"/>
        <v>0</v>
      </c>
      <c r="AT26" s="16">
        <f t="shared" si="148"/>
        <v>0</v>
      </c>
      <c r="AU26" s="16">
        <f t="shared" si="148"/>
        <v>0</v>
      </c>
      <c r="AV26" s="16">
        <f t="shared" si="148"/>
        <v>0</v>
      </c>
      <c r="AW26" s="16">
        <f t="shared" si="148"/>
        <v>0</v>
      </c>
      <c r="AX26" s="16">
        <f t="shared" si="148"/>
        <v>0</v>
      </c>
      <c r="AY26" s="16">
        <f t="shared" si="148"/>
        <v>0</v>
      </c>
      <c r="AZ26" s="16">
        <f t="shared" si="148"/>
        <v>0</v>
      </c>
      <c r="BA26" s="16">
        <f t="shared" si="148"/>
        <v>0</v>
      </c>
      <c r="BB26" s="16">
        <f t="shared" si="148"/>
        <v>0</v>
      </c>
      <c r="BC26" s="16">
        <f t="shared" si="148"/>
        <v>0</v>
      </c>
      <c r="BD26" s="16">
        <f t="shared" si="148"/>
        <v>0</v>
      </c>
      <c r="BE26" s="16">
        <f t="shared" si="148"/>
        <v>0</v>
      </c>
      <c r="BF26" s="16">
        <f t="shared" si="148"/>
        <v>0</v>
      </c>
      <c r="BG26" s="16">
        <f t="shared" si="148"/>
        <v>0</v>
      </c>
      <c r="BH26" s="16">
        <f t="shared" si="148"/>
        <v>0</v>
      </c>
      <c r="BI26" s="16">
        <f t="shared" si="148"/>
        <v>0</v>
      </c>
      <c r="BJ26" s="16">
        <f t="shared" si="148"/>
        <v>0</v>
      </c>
      <c r="BK26" s="16">
        <f t="shared" si="148"/>
        <v>0</v>
      </c>
      <c r="BL26" s="16">
        <f t="shared" si="148"/>
        <v>0</v>
      </c>
      <c r="BM26" s="16">
        <f t="shared" si="148"/>
        <v>0</v>
      </c>
      <c r="BN26" s="16">
        <f t="shared" si="148"/>
        <v>-25000</v>
      </c>
      <c r="BO26" s="16">
        <f t="shared" si="148"/>
        <v>0</v>
      </c>
      <c r="BP26" s="16">
        <f t="shared" si="148"/>
        <v>0</v>
      </c>
      <c r="BQ26" s="16">
        <f t="shared" si="148"/>
        <v>0</v>
      </c>
      <c r="BR26" s="16">
        <f t="shared" ref="BR26:CW26" si="149">-$C26*BR51</f>
        <v>0</v>
      </c>
      <c r="BS26" s="16">
        <f t="shared" si="149"/>
        <v>0</v>
      </c>
      <c r="BT26" s="16">
        <f t="shared" si="149"/>
        <v>0</v>
      </c>
      <c r="BU26" s="16">
        <f t="shared" si="149"/>
        <v>0</v>
      </c>
      <c r="BV26" s="16">
        <f t="shared" si="149"/>
        <v>0</v>
      </c>
      <c r="BW26" s="16">
        <f t="shared" si="149"/>
        <v>0</v>
      </c>
      <c r="BX26" s="16">
        <f t="shared" si="149"/>
        <v>0</v>
      </c>
      <c r="BY26" s="16">
        <f t="shared" si="149"/>
        <v>0</v>
      </c>
      <c r="BZ26" s="16">
        <f t="shared" si="149"/>
        <v>0</v>
      </c>
      <c r="CA26" s="16">
        <f t="shared" si="149"/>
        <v>0</v>
      </c>
      <c r="CB26" s="16">
        <f t="shared" si="149"/>
        <v>0</v>
      </c>
      <c r="CC26" s="16">
        <f t="shared" si="149"/>
        <v>0</v>
      </c>
      <c r="CD26" s="16">
        <f t="shared" si="149"/>
        <v>0</v>
      </c>
      <c r="CE26" s="16">
        <f t="shared" si="149"/>
        <v>0</v>
      </c>
      <c r="CF26" s="16">
        <f t="shared" si="149"/>
        <v>0</v>
      </c>
      <c r="CG26" s="16">
        <f t="shared" si="149"/>
        <v>0</v>
      </c>
      <c r="CH26" s="16">
        <f t="shared" si="149"/>
        <v>0</v>
      </c>
      <c r="CI26" s="16">
        <f t="shared" si="149"/>
        <v>0</v>
      </c>
      <c r="CJ26" s="16">
        <f t="shared" si="149"/>
        <v>0</v>
      </c>
      <c r="CK26" s="16">
        <f t="shared" si="149"/>
        <v>0</v>
      </c>
      <c r="CL26" s="16">
        <f t="shared" si="149"/>
        <v>0</v>
      </c>
      <c r="CM26" s="16">
        <f t="shared" si="149"/>
        <v>0</v>
      </c>
      <c r="CN26" s="16">
        <f t="shared" si="149"/>
        <v>0</v>
      </c>
      <c r="CO26" s="16">
        <f t="shared" si="149"/>
        <v>0</v>
      </c>
      <c r="CP26" s="16">
        <f t="shared" si="149"/>
        <v>0</v>
      </c>
      <c r="CQ26" s="16">
        <f t="shared" si="149"/>
        <v>0</v>
      </c>
      <c r="CR26" s="16">
        <f t="shared" si="149"/>
        <v>0</v>
      </c>
      <c r="CS26" s="16">
        <f t="shared" si="149"/>
        <v>0</v>
      </c>
      <c r="CT26" s="16">
        <f t="shared" si="149"/>
        <v>0</v>
      </c>
      <c r="CU26" s="16">
        <f t="shared" si="149"/>
        <v>0</v>
      </c>
      <c r="CV26" s="16">
        <f t="shared" si="149"/>
        <v>0</v>
      </c>
      <c r="CW26" s="16">
        <f t="shared" si="149"/>
        <v>0</v>
      </c>
      <c r="CX26" s="16">
        <f t="shared" ref="CX26:DU26" si="150">-$C26*CX51</f>
        <v>0</v>
      </c>
      <c r="CY26" s="16">
        <f t="shared" si="150"/>
        <v>0</v>
      </c>
      <c r="CZ26" s="16">
        <f t="shared" si="150"/>
        <v>0</v>
      </c>
      <c r="DA26" s="16">
        <f t="shared" si="150"/>
        <v>0</v>
      </c>
      <c r="DB26" s="16">
        <f t="shared" si="150"/>
        <v>0</v>
      </c>
      <c r="DC26" s="16">
        <f t="shared" si="150"/>
        <v>0</v>
      </c>
      <c r="DD26" s="16">
        <f t="shared" si="150"/>
        <v>0</v>
      </c>
      <c r="DE26" s="16">
        <f t="shared" si="150"/>
        <v>0</v>
      </c>
      <c r="DF26" s="16">
        <f t="shared" si="150"/>
        <v>0</v>
      </c>
      <c r="DG26" s="16">
        <f t="shared" si="150"/>
        <v>0</v>
      </c>
      <c r="DH26" s="16">
        <f t="shared" si="150"/>
        <v>0</v>
      </c>
      <c r="DI26" s="16">
        <f t="shared" si="150"/>
        <v>0</v>
      </c>
      <c r="DJ26" s="16">
        <f t="shared" si="150"/>
        <v>0</v>
      </c>
      <c r="DK26" s="16">
        <f t="shared" si="150"/>
        <v>0</v>
      </c>
      <c r="DL26" s="16">
        <f t="shared" si="150"/>
        <v>0</v>
      </c>
      <c r="DM26" s="16">
        <f t="shared" si="150"/>
        <v>0</v>
      </c>
      <c r="DN26" s="16">
        <f t="shared" si="150"/>
        <v>0</v>
      </c>
      <c r="DO26" s="16">
        <f t="shared" si="150"/>
        <v>0</v>
      </c>
      <c r="DP26" s="16">
        <f t="shared" si="150"/>
        <v>0</v>
      </c>
      <c r="DQ26" s="16">
        <f t="shared" si="150"/>
        <v>0</v>
      </c>
      <c r="DR26" s="16">
        <f t="shared" si="150"/>
        <v>0</v>
      </c>
      <c r="DS26" s="16">
        <f t="shared" si="150"/>
        <v>0</v>
      </c>
      <c r="DT26" s="16">
        <f t="shared" si="150"/>
        <v>0</v>
      </c>
      <c r="DU26" s="16">
        <f t="shared" si="150"/>
        <v>0</v>
      </c>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G26" s="16">
        <f t="shared" si="127"/>
        <v>-25000</v>
      </c>
      <c r="FH26" s="16">
        <f t="shared" si="127"/>
        <v>0</v>
      </c>
      <c r="FI26" s="16">
        <f t="shared" si="127"/>
        <v>0</v>
      </c>
      <c r="FJ26" s="16">
        <f t="shared" si="127"/>
        <v>0</v>
      </c>
      <c r="FK26" s="16">
        <f t="shared" si="127"/>
        <v>0</v>
      </c>
      <c r="FL26" s="16">
        <f t="shared" si="127"/>
        <v>-25000</v>
      </c>
      <c r="FM26" s="16">
        <f t="shared" si="127"/>
        <v>0</v>
      </c>
      <c r="FN26" s="16">
        <f t="shared" si="127"/>
        <v>0</v>
      </c>
      <c r="FO26" s="16">
        <f t="shared" si="127"/>
        <v>0</v>
      </c>
      <c r="FP26" s="16">
        <f t="shared" si="127"/>
        <v>0</v>
      </c>
      <c r="FQ26" s="16">
        <f t="shared" si="128"/>
        <v>0</v>
      </c>
      <c r="FR26" s="16">
        <f t="shared" si="128"/>
        <v>0</v>
      </c>
      <c r="FS26" s="16">
        <f t="shared" si="128"/>
        <v>0</v>
      </c>
      <c r="FT26" s="16">
        <f t="shared" si="128"/>
        <v>0</v>
      </c>
      <c r="FU26" s="16">
        <f t="shared" si="128"/>
        <v>0</v>
      </c>
      <c r="FV26" s="16">
        <f t="shared" si="128"/>
        <v>0</v>
      </c>
      <c r="FW26" s="16">
        <f t="shared" si="128"/>
        <v>0</v>
      </c>
      <c r="FX26" s="16">
        <f t="shared" si="128"/>
        <v>0</v>
      </c>
      <c r="FY26" s="16">
        <f t="shared" si="128"/>
        <v>0</v>
      </c>
      <c r="FZ26" s="16">
        <f t="shared" si="128"/>
        <v>0</v>
      </c>
      <c r="GA26" s="16">
        <f t="shared" si="128"/>
        <v>0</v>
      </c>
      <c r="GB26" s="16">
        <f t="shared" si="128"/>
        <v>0</v>
      </c>
      <c r="GC26" s="16">
        <f t="shared" si="128"/>
        <v>0</v>
      </c>
    </row>
    <row r="27" spans="1:185" ht="20.100000000000001" customHeight="1" outlineLevel="1" x14ac:dyDescent="0.25">
      <c r="A27" s="15" t="s">
        <v>141</v>
      </c>
      <c r="B27" s="16"/>
      <c r="C27" s="16">
        <v>45000</v>
      </c>
      <c r="D27" s="16"/>
      <c r="E27" s="16">
        <f t="shared" si="146"/>
        <v>-90000</v>
      </c>
      <c r="F27" s="16">
        <f t="shared" ref="F27:AK27" si="151">-$C27*F52</f>
        <v>-45000</v>
      </c>
      <c r="G27" s="16">
        <f t="shared" si="151"/>
        <v>0</v>
      </c>
      <c r="H27" s="16">
        <f t="shared" si="151"/>
        <v>0</v>
      </c>
      <c r="I27" s="16">
        <f t="shared" si="151"/>
        <v>0</v>
      </c>
      <c r="J27" s="16">
        <f t="shared" si="151"/>
        <v>0</v>
      </c>
      <c r="K27" s="16">
        <f t="shared" si="151"/>
        <v>0</v>
      </c>
      <c r="L27" s="16">
        <f t="shared" si="151"/>
        <v>0</v>
      </c>
      <c r="M27" s="16">
        <f t="shared" si="151"/>
        <v>0</v>
      </c>
      <c r="N27" s="16">
        <f t="shared" si="151"/>
        <v>0</v>
      </c>
      <c r="O27" s="16">
        <f t="shared" si="151"/>
        <v>0</v>
      </c>
      <c r="P27" s="16">
        <f t="shared" si="151"/>
        <v>0</v>
      </c>
      <c r="Q27" s="16">
        <f t="shared" si="151"/>
        <v>0</v>
      </c>
      <c r="R27" s="16">
        <f t="shared" si="151"/>
        <v>0</v>
      </c>
      <c r="S27" s="16">
        <f t="shared" si="151"/>
        <v>0</v>
      </c>
      <c r="T27" s="16">
        <f t="shared" si="151"/>
        <v>0</v>
      </c>
      <c r="U27" s="16">
        <f t="shared" si="151"/>
        <v>0</v>
      </c>
      <c r="V27" s="16">
        <f t="shared" si="151"/>
        <v>0</v>
      </c>
      <c r="W27" s="16">
        <f t="shared" si="151"/>
        <v>0</v>
      </c>
      <c r="X27" s="16">
        <f t="shared" si="151"/>
        <v>0</v>
      </c>
      <c r="Y27" s="16">
        <f t="shared" si="151"/>
        <v>0</v>
      </c>
      <c r="Z27" s="16">
        <f t="shared" si="151"/>
        <v>0</v>
      </c>
      <c r="AA27" s="16">
        <f t="shared" si="151"/>
        <v>0</v>
      </c>
      <c r="AB27" s="16">
        <f t="shared" si="151"/>
        <v>0</v>
      </c>
      <c r="AC27" s="16">
        <f t="shared" si="151"/>
        <v>0</v>
      </c>
      <c r="AD27" s="16">
        <f t="shared" si="151"/>
        <v>0</v>
      </c>
      <c r="AE27" s="16">
        <f t="shared" si="151"/>
        <v>0</v>
      </c>
      <c r="AF27" s="16">
        <f t="shared" si="151"/>
        <v>0</v>
      </c>
      <c r="AG27" s="16">
        <f t="shared" si="151"/>
        <v>0</v>
      </c>
      <c r="AH27" s="16">
        <f t="shared" si="151"/>
        <v>0</v>
      </c>
      <c r="AI27" s="16">
        <f t="shared" si="151"/>
        <v>0</v>
      </c>
      <c r="AJ27" s="16">
        <f t="shared" si="151"/>
        <v>0</v>
      </c>
      <c r="AK27" s="16">
        <f t="shared" si="151"/>
        <v>0</v>
      </c>
      <c r="AL27" s="16">
        <f t="shared" ref="AL27:BQ27" si="152">-$C27*AL52</f>
        <v>0</v>
      </c>
      <c r="AM27" s="16">
        <f t="shared" si="152"/>
        <v>0</v>
      </c>
      <c r="AN27" s="16">
        <f t="shared" si="152"/>
        <v>0</v>
      </c>
      <c r="AO27" s="16">
        <f t="shared" si="152"/>
        <v>0</v>
      </c>
      <c r="AP27" s="16">
        <f t="shared" si="152"/>
        <v>0</v>
      </c>
      <c r="AQ27" s="16">
        <f t="shared" si="152"/>
        <v>0</v>
      </c>
      <c r="AR27" s="16">
        <f t="shared" si="152"/>
        <v>0</v>
      </c>
      <c r="AS27" s="16">
        <f t="shared" si="152"/>
        <v>0</v>
      </c>
      <c r="AT27" s="16">
        <f t="shared" si="152"/>
        <v>0</v>
      </c>
      <c r="AU27" s="16">
        <f t="shared" si="152"/>
        <v>0</v>
      </c>
      <c r="AV27" s="16">
        <f t="shared" si="152"/>
        <v>0</v>
      </c>
      <c r="AW27" s="16">
        <f t="shared" si="152"/>
        <v>0</v>
      </c>
      <c r="AX27" s="16">
        <f t="shared" si="152"/>
        <v>0</v>
      </c>
      <c r="AY27" s="16">
        <f t="shared" si="152"/>
        <v>0</v>
      </c>
      <c r="AZ27" s="16">
        <f t="shared" si="152"/>
        <v>0</v>
      </c>
      <c r="BA27" s="16">
        <f t="shared" si="152"/>
        <v>0</v>
      </c>
      <c r="BB27" s="16">
        <f t="shared" si="152"/>
        <v>0</v>
      </c>
      <c r="BC27" s="16">
        <f t="shared" si="152"/>
        <v>0</v>
      </c>
      <c r="BD27" s="16">
        <f t="shared" si="152"/>
        <v>0</v>
      </c>
      <c r="BE27" s="16">
        <f t="shared" si="152"/>
        <v>0</v>
      </c>
      <c r="BF27" s="16">
        <f t="shared" si="152"/>
        <v>0</v>
      </c>
      <c r="BG27" s="16">
        <f t="shared" si="152"/>
        <v>0</v>
      </c>
      <c r="BH27" s="16">
        <f t="shared" si="152"/>
        <v>0</v>
      </c>
      <c r="BI27" s="16">
        <f t="shared" si="152"/>
        <v>0</v>
      </c>
      <c r="BJ27" s="16">
        <f t="shared" si="152"/>
        <v>0</v>
      </c>
      <c r="BK27" s="16">
        <f t="shared" si="152"/>
        <v>0</v>
      </c>
      <c r="BL27" s="16">
        <f t="shared" si="152"/>
        <v>0</v>
      </c>
      <c r="BM27" s="16">
        <f t="shared" si="152"/>
        <v>0</v>
      </c>
      <c r="BN27" s="16">
        <f t="shared" si="152"/>
        <v>-45000</v>
      </c>
      <c r="BO27" s="16">
        <f t="shared" si="152"/>
        <v>0</v>
      </c>
      <c r="BP27" s="16">
        <f t="shared" si="152"/>
        <v>0</v>
      </c>
      <c r="BQ27" s="16">
        <f t="shared" si="152"/>
        <v>0</v>
      </c>
      <c r="BR27" s="16">
        <f t="shared" ref="BR27:CW27" si="153">-$C27*BR52</f>
        <v>0</v>
      </c>
      <c r="BS27" s="16">
        <f t="shared" si="153"/>
        <v>0</v>
      </c>
      <c r="BT27" s="16">
        <f t="shared" si="153"/>
        <v>0</v>
      </c>
      <c r="BU27" s="16">
        <f t="shared" si="153"/>
        <v>0</v>
      </c>
      <c r="BV27" s="16">
        <f t="shared" si="153"/>
        <v>0</v>
      </c>
      <c r="BW27" s="16">
        <f t="shared" si="153"/>
        <v>0</v>
      </c>
      <c r="BX27" s="16">
        <f t="shared" si="153"/>
        <v>0</v>
      </c>
      <c r="BY27" s="16">
        <f t="shared" si="153"/>
        <v>0</v>
      </c>
      <c r="BZ27" s="16">
        <f t="shared" si="153"/>
        <v>0</v>
      </c>
      <c r="CA27" s="16">
        <f t="shared" si="153"/>
        <v>0</v>
      </c>
      <c r="CB27" s="16">
        <f t="shared" si="153"/>
        <v>0</v>
      </c>
      <c r="CC27" s="16">
        <f t="shared" si="153"/>
        <v>0</v>
      </c>
      <c r="CD27" s="16">
        <f t="shared" si="153"/>
        <v>0</v>
      </c>
      <c r="CE27" s="16">
        <f t="shared" si="153"/>
        <v>0</v>
      </c>
      <c r="CF27" s="16">
        <f t="shared" si="153"/>
        <v>0</v>
      </c>
      <c r="CG27" s="16">
        <f t="shared" si="153"/>
        <v>0</v>
      </c>
      <c r="CH27" s="16">
        <f t="shared" si="153"/>
        <v>0</v>
      </c>
      <c r="CI27" s="16">
        <f t="shared" si="153"/>
        <v>0</v>
      </c>
      <c r="CJ27" s="16">
        <f t="shared" si="153"/>
        <v>0</v>
      </c>
      <c r="CK27" s="16">
        <f t="shared" si="153"/>
        <v>0</v>
      </c>
      <c r="CL27" s="16">
        <f t="shared" si="153"/>
        <v>0</v>
      </c>
      <c r="CM27" s="16">
        <f t="shared" si="153"/>
        <v>0</v>
      </c>
      <c r="CN27" s="16">
        <f t="shared" si="153"/>
        <v>0</v>
      </c>
      <c r="CO27" s="16">
        <f t="shared" si="153"/>
        <v>0</v>
      </c>
      <c r="CP27" s="16">
        <f t="shared" si="153"/>
        <v>0</v>
      </c>
      <c r="CQ27" s="16">
        <f t="shared" si="153"/>
        <v>0</v>
      </c>
      <c r="CR27" s="16">
        <f t="shared" si="153"/>
        <v>0</v>
      </c>
      <c r="CS27" s="16">
        <f t="shared" si="153"/>
        <v>0</v>
      </c>
      <c r="CT27" s="16">
        <f t="shared" si="153"/>
        <v>0</v>
      </c>
      <c r="CU27" s="16">
        <f t="shared" si="153"/>
        <v>0</v>
      </c>
      <c r="CV27" s="16">
        <f t="shared" si="153"/>
        <v>0</v>
      </c>
      <c r="CW27" s="16">
        <f t="shared" si="153"/>
        <v>0</v>
      </c>
      <c r="CX27" s="16">
        <f t="shared" ref="CX27:DU27" si="154">-$C27*CX52</f>
        <v>0</v>
      </c>
      <c r="CY27" s="16">
        <f t="shared" si="154"/>
        <v>0</v>
      </c>
      <c r="CZ27" s="16">
        <f t="shared" si="154"/>
        <v>0</v>
      </c>
      <c r="DA27" s="16">
        <f t="shared" si="154"/>
        <v>0</v>
      </c>
      <c r="DB27" s="16">
        <f t="shared" si="154"/>
        <v>0</v>
      </c>
      <c r="DC27" s="16">
        <f t="shared" si="154"/>
        <v>0</v>
      </c>
      <c r="DD27" s="16">
        <f t="shared" si="154"/>
        <v>0</v>
      </c>
      <c r="DE27" s="16">
        <f t="shared" si="154"/>
        <v>0</v>
      </c>
      <c r="DF27" s="16">
        <f t="shared" si="154"/>
        <v>0</v>
      </c>
      <c r="DG27" s="16">
        <f t="shared" si="154"/>
        <v>0</v>
      </c>
      <c r="DH27" s="16">
        <f t="shared" si="154"/>
        <v>0</v>
      </c>
      <c r="DI27" s="16">
        <f t="shared" si="154"/>
        <v>0</v>
      </c>
      <c r="DJ27" s="16">
        <f t="shared" si="154"/>
        <v>0</v>
      </c>
      <c r="DK27" s="16">
        <f t="shared" si="154"/>
        <v>0</v>
      </c>
      <c r="DL27" s="16">
        <f t="shared" si="154"/>
        <v>0</v>
      </c>
      <c r="DM27" s="16">
        <f t="shared" si="154"/>
        <v>0</v>
      </c>
      <c r="DN27" s="16">
        <f t="shared" si="154"/>
        <v>0</v>
      </c>
      <c r="DO27" s="16">
        <f t="shared" si="154"/>
        <v>0</v>
      </c>
      <c r="DP27" s="16">
        <f t="shared" si="154"/>
        <v>0</v>
      </c>
      <c r="DQ27" s="16">
        <f t="shared" si="154"/>
        <v>0</v>
      </c>
      <c r="DR27" s="16">
        <f t="shared" si="154"/>
        <v>0</v>
      </c>
      <c r="DS27" s="16">
        <f t="shared" si="154"/>
        <v>0</v>
      </c>
      <c r="DT27" s="16">
        <f t="shared" si="154"/>
        <v>0</v>
      </c>
      <c r="DU27" s="16">
        <f t="shared" si="154"/>
        <v>0</v>
      </c>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G27" s="16">
        <f t="shared" si="127"/>
        <v>-45000</v>
      </c>
      <c r="FH27" s="16">
        <f t="shared" si="127"/>
        <v>0</v>
      </c>
      <c r="FI27" s="16">
        <f t="shared" si="127"/>
        <v>0</v>
      </c>
      <c r="FJ27" s="16">
        <f t="shared" si="127"/>
        <v>0</v>
      </c>
      <c r="FK27" s="16">
        <f t="shared" si="127"/>
        <v>0</v>
      </c>
      <c r="FL27" s="16">
        <f t="shared" si="127"/>
        <v>-45000</v>
      </c>
      <c r="FM27" s="16">
        <f t="shared" si="127"/>
        <v>0</v>
      </c>
      <c r="FN27" s="16">
        <f t="shared" si="127"/>
        <v>0</v>
      </c>
      <c r="FO27" s="16">
        <f t="shared" si="127"/>
        <v>0</v>
      </c>
      <c r="FP27" s="16">
        <f t="shared" si="127"/>
        <v>0</v>
      </c>
      <c r="FQ27" s="16">
        <f t="shared" si="128"/>
        <v>0</v>
      </c>
      <c r="FR27" s="16">
        <f t="shared" si="128"/>
        <v>0</v>
      </c>
      <c r="FS27" s="16">
        <f t="shared" si="128"/>
        <v>0</v>
      </c>
      <c r="FT27" s="16">
        <f t="shared" si="128"/>
        <v>0</v>
      </c>
      <c r="FU27" s="16">
        <f t="shared" si="128"/>
        <v>0</v>
      </c>
      <c r="FV27" s="16">
        <f t="shared" si="128"/>
        <v>0</v>
      </c>
      <c r="FW27" s="16">
        <f t="shared" si="128"/>
        <v>0</v>
      </c>
      <c r="FX27" s="16">
        <f t="shared" si="128"/>
        <v>0</v>
      </c>
      <c r="FY27" s="16">
        <f t="shared" si="128"/>
        <v>0</v>
      </c>
      <c r="FZ27" s="16">
        <f t="shared" si="128"/>
        <v>0</v>
      </c>
      <c r="GA27" s="16">
        <f t="shared" si="128"/>
        <v>0</v>
      </c>
      <c r="GB27" s="16">
        <f t="shared" si="128"/>
        <v>0</v>
      </c>
      <c r="GC27" s="16">
        <f t="shared" si="128"/>
        <v>0</v>
      </c>
    </row>
    <row r="28" spans="1:185" ht="20.100000000000001" customHeight="1" outlineLevel="1" x14ac:dyDescent="0.25">
      <c r="A28" s="15" t="s">
        <v>139</v>
      </c>
      <c r="B28" s="16"/>
      <c r="C28" s="16">
        <v>150000</v>
      </c>
      <c r="D28" s="16"/>
      <c r="E28" s="16">
        <f t="shared" si="61"/>
        <v>-300000</v>
      </c>
      <c r="F28" s="16">
        <f t="shared" ref="F28:AK28" si="155">-$C28*F53</f>
        <v>-150000</v>
      </c>
      <c r="G28" s="16">
        <f t="shared" si="155"/>
        <v>0</v>
      </c>
      <c r="H28" s="16">
        <f t="shared" si="155"/>
        <v>0</v>
      </c>
      <c r="I28" s="16">
        <f t="shared" si="155"/>
        <v>0</v>
      </c>
      <c r="J28" s="16">
        <f t="shared" si="155"/>
        <v>0</v>
      </c>
      <c r="K28" s="16">
        <f t="shared" si="155"/>
        <v>0</v>
      </c>
      <c r="L28" s="16">
        <f t="shared" si="155"/>
        <v>0</v>
      </c>
      <c r="M28" s="16">
        <f t="shared" si="155"/>
        <v>0</v>
      </c>
      <c r="N28" s="16">
        <f t="shared" si="155"/>
        <v>0</v>
      </c>
      <c r="O28" s="16">
        <f t="shared" si="155"/>
        <v>0</v>
      </c>
      <c r="P28" s="16">
        <f t="shared" si="155"/>
        <v>0</v>
      </c>
      <c r="Q28" s="16">
        <f t="shared" si="155"/>
        <v>0</v>
      </c>
      <c r="R28" s="16">
        <f t="shared" si="155"/>
        <v>0</v>
      </c>
      <c r="S28" s="16">
        <f t="shared" si="155"/>
        <v>0</v>
      </c>
      <c r="T28" s="16">
        <f t="shared" si="155"/>
        <v>0</v>
      </c>
      <c r="U28" s="16">
        <f t="shared" si="155"/>
        <v>0</v>
      </c>
      <c r="V28" s="16">
        <f t="shared" si="155"/>
        <v>0</v>
      </c>
      <c r="W28" s="16">
        <f t="shared" si="155"/>
        <v>0</v>
      </c>
      <c r="X28" s="16">
        <f t="shared" si="155"/>
        <v>0</v>
      </c>
      <c r="Y28" s="16">
        <f t="shared" si="155"/>
        <v>0</v>
      </c>
      <c r="Z28" s="16">
        <f t="shared" si="155"/>
        <v>0</v>
      </c>
      <c r="AA28" s="16">
        <f t="shared" si="155"/>
        <v>0</v>
      </c>
      <c r="AB28" s="16">
        <f t="shared" si="155"/>
        <v>0</v>
      </c>
      <c r="AC28" s="16">
        <f t="shared" si="155"/>
        <v>0</v>
      </c>
      <c r="AD28" s="16">
        <f t="shared" si="155"/>
        <v>0</v>
      </c>
      <c r="AE28" s="16">
        <f t="shared" si="155"/>
        <v>0</v>
      </c>
      <c r="AF28" s="16">
        <f t="shared" si="155"/>
        <v>0</v>
      </c>
      <c r="AG28" s="16">
        <f t="shared" si="155"/>
        <v>0</v>
      </c>
      <c r="AH28" s="16">
        <f t="shared" si="155"/>
        <v>0</v>
      </c>
      <c r="AI28" s="16">
        <f t="shared" si="155"/>
        <v>0</v>
      </c>
      <c r="AJ28" s="16">
        <f t="shared" si="155"/>
        <v>0</v>
      </c>
      <c r="AK28" s="16">
        <f t="shared" si="155"/>
        <v>0</v>
      </c>
      <c r="AL28" s="16">
        <f t="shared" ref="AL28:BQ28" si="156">-$C28*AL53</f>
        <v>0</v>
      </c>
      <c r="AM28" s="16">
        <f t="shared" si="156"/>
        <v>0</v>
      </c>
      <c r="AN28" s="16">
        <f t="shared" si="156"/>
        <v>0</v>
      </c>
      <c r="AO28" s="16">
        <f t="shared" si="156"/>
        <v>0</v>
      </c>
      <c r="AP28" s="16">
        <f t="shared" si="156"/>
        <v>0</v>
      </c>
      <c r="AQ28" s="16">
        <f t="shared" si="156"/>
        <v>0</v>
      </c>
      <c r="AR28" s="16">
        <f t="shared" si="156"/>
        <v>0</v>
      </c>
      <c r="AS28" s="16">
        <f t="shared" si="156"/>
        <v>0</v>
      </c>
      <c r="AT28" s="16">
        <f t="shared" si="156"/>
        <v>0</v>
      </c>
      <c r="AU28" s="16">
        <f t="shared" si="156"/>
        <v>0</v>
      </c>
      <c r="AV28" s="16">
        <f t="shared" si="156"/>
        <v>0</v>
      </c>
      <c r="AW28" s="16">
        <f t="shared" si="156"/>
        <v>0</v>
      </c>
      <c r="AX28" s="16">
        <f t="shared" si="156"/>
        <v>0</v>
      </c>
      <c r="AY28" s="16">
        <f t="shared" si="156"/>
        <v>0</v>
      </c>
      <c r="AZ28" s="16">
        <f t="shared" si="156"/>
        <v>0</v>
      </c>
      <c r="BA28" s="16">
        <f t="shared" si="156"/>
        <v>0</v>
      </c>
      <c r="BB28" s="16">
        <f t="shared" si="156"/>
        <v>0</v>
      </c>
      <c r="BC28" s="16">
        <f t="shared" si="156"/>
        <v>0</v>
      </c>
      <c r="BD28" s="16">
        <f t="shared" si="156"/>
        <v>0</v>
      </c>
      <c r="BE28" s="16">
        <f t="shared" si="156"/>
        <v>0</v>
      </c>
      <c r="BF28" s="16">
        <f t="shared" si="156"/>
        <v>0</v>
      </c>
      <c r="BG28" s="16">
        <f t="shared" si="156"/>
        <v>0</v>
      </c>
      <c r="BH28" s="16">
        <f t="shared" si="156"/>
        <v>0</v>
      </c>
      <c r="BI28" s="16">
        <f t="shared" si="156"/>
        <v>0</v>
      </c>
      <c r="BJ28" s="16">
        <f t="shared" si="156"/>
        <v>0</v>
      </c>
      <c r="BK28" s="16">
        <f t="shared" si="156"/>
        <v>0</v>
      </c>
      <c r="BL28" s="16">
        <f t="shared" si="156"/>
        <v>0</v>
      </c>
      <c r="BM28" s="16">
        <f t="shared" si="156"/>
        <v>0</v>
      </c>
      <c r="BN28" s="16">
        <f t="shared" si="156"/>
        <v>-150000</v>
      </c>
      <c r="BO28" s="16">
        <f t="shared" si="156"/>
        <v>0</v>
      </c>
      <c r="BP28" s="16">
        <f t="shared" si="156"/>
        <v>0</v>
      </c>
      <c r="BQ28" s="16">
        <f t="shared" si="156"/>
        <v>0</v>
      </c>
      <c r="BR28" s="16">
        <f t="shared" ref="BR28:CW28" si="157">-$C28*BR53</f>
        <v>0</v>
      </c>
      <c r="BS28" s="16">
        <f t="shared" si="157"/>
        <v>0</v>
      </c>
      <c r="BT28" s="16">
        <f t="shared" si="157"/>
        <v>0</v>
      </c>
      <c r="BU28" s="16">
        <f t="shared" si="157"/>
        <v>0</v>
      </c>
      <c r="BV28" s="16">
        <f t="shared" si="157"/>
        <v>0</v>
      </c>
      <c r="BW28" s="16">
        <f t="shared" si="157"/>
        <v>0</v>
      </c>
      <c r="BX28" s="16">
        <f t="shared" si="157"/>
        <v>0</v>
      </c>
      <c r="BY28" s="16">
        <f t="shared" si="157"/>
        <v>0</v>
      </c>
      <c r="BZ28" s="16">
        <f t="shared" si="157"/>
        <v>0</v>
      </c>
      <c r="CA28" s="16">
        <f t="shared" si="157"/>
        <v>0</v>
      </c>
      <c r="CB28" s="16">
        <f t="shared" si="157"/>
        <v>0</v>
      </c>
      <c r="CC28" s="16">
        <f t="shared" si="157"/>
        <v>0</v>
      </c>
      <c r="CD28" s="16">
        <f t="shared" si="157"/>
        <v>0</v>
      </c>
      <c r="CE28" s="16">
        <f t="shared" si="157"/>
        <v>0</v>
      </c>
      <c r="CF28" s="16">
        <f t="shared" si="157"/>
        <v>0</v>
      </c>
      <c r="CG28" s="16">
        <f t="shared" si="157"/>
        <v>0</v>
      </c>
      <c r="CH28" s="16">
        <f t="shared" si="157"/>
        <v>0</v>
      </c>
      <c r="CI28" s="16">
        <f t="shared" si="157"/>
        <v>0</v>
      </c>
      <c r="CJ28" s="16">
        <f t="shared" si="157"/>
        <v>0</v>
      </c>
      <c r="CK28" s="16">
        <f t="shared" si="157"/>
        <v>0</v>
      </c>
      <c r="CL28" s="16">
        <f t="shared" si="157"/>
        <v>0</v>
      </c>
      <c r="CM28" s="16">
        <f t="shared" si="157"/>
        <v>0</v>
      </c>
      <c r="CN28" s="16">
        <f t="shared" si="157"/>
        <v>0</v>
      </c>
      <c r="CO28" s="16">
        <f t="shared" si="157"/>
        <v>0</v>
      </c>
      <c r="CP28" s="16">
        <f t="shared" si="157"/>
        <v>0</v>
      </c>
      <c r="CQ28" s="16">
        <f t="shared" si="157"/>
        <v>0</v>
      </c>
      <c r="CR28" s="16">
        <f t="shared" si="157"/>
        <v>0</v>
      </c>
      <c r="CS28" s="16">
        <f t="shared" si="157"/>
        <v>0</v>
      </c>
      <c r="CT28" s="16">
        <f t="shared" si="157"/>
        <v>0</v>
      </c>
      <c r="CU28" s="16">
        <f t="shared" si="157"/>
        <v>0</v>
      </c>
      <c r="CV28" s="16">
        <f t="shared" si="157"/>
        <v>0</v>
      </c>
      <c r="CW28" s="16">
        <f t="shared" si="157"/>
        <v>0</v>
      </c>
      <c r="CX28" s="16">
        <f t="shared" ref="CX28:DU28" si="158">-$C28*CX53</f>
        <v>0</v>
      </c>
      <c r="CY28" s="16">
        <f t="shared" si="158"/>
        <v>0</v>
      </c>
      <c r="CZ28" s="16">
        <f t="shared" si="158"/>
        <v>0</v>
      </c>
      <c r="DA28" s="16">
        <f t="shared" si="158"/>
        <v>0</v>
      </c>
      <c r="DB28" s="16">
        <f t="shared" si="158"/>
        <v>0</v>
      </c>
      <c r="DC28" s="16">
        <f t="shared" si="158"/>
        <v>0</v>
      </c>
      <c r="DD28" s="16">
        <f t="shared" si="158"/>
        <v>0</v>
      </c>
      <c r="DE28" s="16">
        <f t="shared" si="158"/>
        <v>0</v>
      </c>
      <c r="DF28" s="16">
        <f t="shared" si="158"/>
        <v>0</v>
      </c>
      <c r="DG28" s="16">
        <f t="shared" si="158"/>
        <v>0</v>
      </c>
      <c r="DH28" s="16">
        <f t="shared" si="158"/>
        <v>0</v>
      </c>
      <c r="DI28" s="16">
        <f t="shared" si="158"/>
        <v>0</v>
      </c>
      <c r="DJ28" s="16">
        <f t="shared" si="158"/>
        <v>0</v>
      </c>
      <c r="DK28" s="16">
        <f t="shared" si="158"/>
        <v>0</v>
      </c>
      <c r="DL28" s="16">
        <f t="shared" si="158"/>
        <v>0</v>
      </c>
      <c r="DM28" s="16">
        <f t="shared" si="158"/>
        <v>0</v>
      </c>
      <c r="DN28" s="16">
        <f t="shared" si="158"/>
        <v>0</v>
      </c>
      <c r="DO28" s="16">
        <f t="shared" si="158"/>
        <v>0</v>
      </c>
      <c r="DP28" s="16">
        <f t="shared" si="158"/>
        <v>0</v>
      </c>
      <c r="DQ28" s="16">
        <f t="shared" si="158"/>
        <v>0</v>
      </c>
      <c r="DR28" s="16">
        <f t="shared" si="158"/>
        <v>0</v>
      </c>
      <c r="DS28" s="16">
        <f t="shared" si="158"/>
        <v>0</v>
      </c>
      <c r="DT28" s="16">
        <f t="shared" si="158"/>
        <v>0</v>
      </c>
      <c r="DU28" s="16">
        <f t="shared" si="158"/>
        <v>0</v>
      </c>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G28" s="16">
        <f t="shared" si="127"/>
        <v>-150000</v>
      </c>
      <c r="FH28" s="16">
        <f t="shared" si="127"/>
        <v>0</v>
      </c>
      <c r="FI28" s="16">
        <f t="shared" si="127"/>
        <v>0</v>
      </c>
      <c r="FJ28" s="16">
        <f t="shared" si="127"/>
        <v>0</v>
      </c>
      <c r="FK28" s="16">
        <f t="shared" si="127"/>
        <v>0</v>
      </c>
      <c r="FL28" s="16">
        <f t="shared" si="127"/>
        <v>-150000</v>
      </c>
      <c r="FM28" s="16">
        <f t="shared" si="127"/>
        <v>0</v>
      </c>
      <c r="FN28" s="16">
        <f t="shared" si="127"/>
        <v>0</v>
      </c>
      <c r="FO28" s="16">
        <f t="shared" si="127"/>
        <v>0</v>
      </c>
      <c r="FP28" s="16">
        <f t="shared" si="127"/>
        <v>0</v>
      </c>
      <c r="FQ28" s="16">
        <f t="shared" si="128"/>
        <v>0</v>
      </c>
      <c r="FR28" s="16">
        <f t="shared" si="128"/>
        <v>0</v>
      </c>
      <c r="FS28" s="16">
        <f t="shared" si="128"/>
        <v>0</v>
      </c>
      <c r="FT28" s="16">
        <f t="shared" si="128"/>
        <v>0</v>
      </c>
      <c r="FU28" s="16">
        <f t="shared" si="128"/>
        <v>0</v>
      </c>
      <c r="FV28" s="16">
        <f t="shared" si="128"/>
        <v>0</v>
      </c>
      <c r="FW28" s="16">
        <f t="shared" si="128"/>
        <v>0</v>
      </c>
      <c r="FX28" s="16">
        <f t="shared" si="128"/>
        <v>0</v>
      </c>
      <c r="FY28" s="16">
        <f t="shared" si="128"/>
        <v>0</v>
      </c>
      <c r="FZ28" s="16">
        <f t="shared" si="128"/>
        <v>0</v>
      </c>
      <c r="GA28" s="16">
        <f t="shared" si="128"/>
        <v>0</v>
      </c>
      <c r="GB28" s="16">
        <f t="shared" si="128"/>
        <v>0</v>
      </c>
      <c r="GC28" s="16">
        <f t="shared" si="128"/>
        <v>0</v>
      </c>
    </row>
    <row r="29" spans="1:185" ht="20.100000000000001" customHeight="1" outlineLevel="1" x14ac:dyDescent="0.25">
      <c r="A29" s="1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G29" s="16">
        <f t="shared" si="127"/>
        <v>0</v>
      </c>
      <c r="FH29" s="16">
        <f t="shared" si="127"/>
        <v>0</v>
      </c>
      <c r="FI29" s="16">
        <f t="shared" si="127"/>
        <v>0</v>
      </c>
      <c r="FJ29" s="16">
        <f t="shared" si="127"/>
        <v>0</v>
      </c>
      <c r="FK29" s="16">
        <f t="shared" si="127"/>
        <v>0</v>
      </c>
      <c r="FL29" s="16">
        <f t="shared" si="127"/>
        <v>0</v>
      </c>
      <c r="FM29" s="16">
        <f t="shared" si="127"/>
        <v>0</v>
      </c>
      <c r="FN29" s="16">
        <f t="shared" si="127"/>
        <v>0</v>
      </c>
      <c r="FO29" s="16">
        <f t="shared" si="127"/>
        <v>0</v>
      </c>
      <c r="FP29" s="16">
        <f t="shared" si="127"/>
        <v>0</v>
      </c>
      <c r="FQ29" s="16">
        <f t="shared" si="128"/>
        <v>0</v>
      </c>
      <c r="FR29" s="16">
        <f t="shared" si="128"/>
        <v>0</v>
      </c>
      <c r="FS29" s="16">
        <f t="shared" si="128"/>
        <v>0</v>
      </c>
      <c r="FT29" s="16">
        <f t="shared" si="128"/>
        <v>0</v>
      </c>
      <c r="FU29" s="16">
        <f t="shared" si="128"/>
        <v>0</v>
      </c>
      <c r="FV29" s="16">
        <f t="shared" si="128"/>
        <v>0</v>
      </c>
      <c r="FW29" s="16">
        <f t="shared" si="128"/>
        <v>0</v>
      </c>
      <c r="FX29" s="16">
        <f t="shared" si="128"/>
        <v>0</v>
      </c>
      <c r="FY29" s="16">
        <f t="shared" si="128"/>
        <v>0</v>
      </c>
      <c r="FZ29" s="16">
        <f t="shared" si="128"/>
        <v>0</v>
      </c>
      <c r="GA29" s="16">
        <f t="shared" si="128"/>
        <v>0</v>
      </c>
      <c r="GB29" s="16">
        <f t="shared" si="128"/>
        <v>0</v>
      </c>
      <c r="GC29" s="16">
        <f t="shared" si="128"/>
        <v>0</v>
      </c>
    </row>
    <row r="30" spans="1:185" ht="20.100000000000001" customHeight="1" x14ac:dyDescent="0.25">
      <c r="A30" s="11" t="s">
        <v>7</v>
      </c>
      <c r="B30" s="12"/>
      <c r="C30" s="12"/>
      <c r="D30" s="12"/>
      <c r="E30" s="11"/>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G30" s="3"/>
      <c r="FH30" s="3"/>
      <c r="FI30" s="3"/>
      <c r="FJ30" s="3"/>
      <c r="FK30" s="3"/>
      <c r="FL30" s="3"/>
      <c r="FM30" s="3"/>
      <c r="FN30" s="3"/>
      <c r="FO30" s="3"/>
      <c r="FP30" s="3"/>
      <c r="FQ30" s="3"/>
      <c r="FR30" s="3"/>
      <c r="FS30" s="3"/>
      <c r="FT30" s="3"/>
      <c r="FU30" s="3"/>
      <c r="FV30" s="3"/>
      <c r="FW30" s="3"/>
      <c r="FX30" s="3"/>
      <c r="FY30" s="3"/>
      <c r="FZ30" s="3"/>
      <c r="GA30" s="3"/>
      <c r="GB30" s="3"/>
      <c r="GC30" s="3"/>
    </row>
    <row r="31" spans="1:185" ht="20.100000000000001" customHeight="1" x14ac:dyDescent="0.25">
      <c r="B31" s="9"/>
      <c r="C31" s="9"/>
      <c r="D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G31" s="3"/>
      <c r="FH31" s="3"/>
      <c r="FI31" s="3"/>
      <c r="FJ31" s="3"/>
      <c r="FK31" s="3"/>
      <c r="FL31" s="3"/>
      <c r="FM31" s="3"/>
      <c r="FN31" s="3"/>
      <c r="FO31" s="3"/>
      <c r="FP31" s="3"/>
      <c r="FQ31" s="3"/>
      <c r="FR31" s="3"/>
      <c r="FS31" s="3"/>
      <c r="FT31" s="3"/>
      <c r="FU31" s="3"/>
      <c r="FV31" s="3"/>
      <c r="FW31" s="3"/>
      <c r="FX31" s="3"/>
      <c r="FY31" s="3"/>
      <c r="FZ31" s="3"/>
      <c r="GA31" s="3"/>
      <c r="GB31" s="3"/>
      <c r="GC31" s="3"/>
    </row>
    <row r="32" spans="1:185" ht="20.100000000000001" customHeight="1" x14ac:dyDescent="0.25">
      <c r="A32" s="13" t="s">
        <v>18</v>
      </c>
      <c r="B32" s="14"/>
      <c r="C32" s="14"/>
      <c r="D32" s="14"/>
      <c r="E32" s="13"/>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G32" s="3"/>
      <c r="FH32" s="3"/>
      <c r="FI32" s="3"/>
      <c r="FJ32" s="3"/>
      <c r="FK32" s="3"/>
      <c r="FL32" s="3"/>
      <c r="FM32" s="3"/>
      <c r="FN32" s="3"/>
      <c r="FO32" s="3"/>
      <c r="FP32" s="3"/>
      <c r="FQ32" s="3"/>
      <c r="FR32" s="3"/>
      <c r="FS32" s="3"/>
      <c r="FT32" s="3"/>
      <c r="FU32" s="3"/>
      <c r="FV32" s="3"/>
      <c r="FW32" s="3"/>
      <c r="FX32" s="3"/>
      <c r="FY32" s="3"/>
      <c r="FZ32" s="3"/>
      <c r="GA32" s="3"/>
      <c r="GB32" s="3"/>
      <c r="GC32" s="3"/>
    </row>
    <row r="33" spans="1:185" ht="20.100000000000001" customHeight="1" outlineLevel="1" x14ac:dyDescent="0.25">
      <c r="A33" s="15" t="s">
        <v>91</v>
      </c>
      <c r="B33" s="16"/>
      <c r="C33" s="16"/>
      <c r="D33" s="16"/>
      <c r="E33" s="15"/>
      <c r="F33" s="19">
        <v>0</v>
      </c>
      <c r="G33" s="19">
        <v>1000</v>
      </c>
      <c r="H33" s="19">
        <v>1000</v>
      </c>
      <c r="I33" s="19">
        <v>1000</v>
      </c>
      <c r="J33" s="19">
        <v>1000</v>
      </c>
      <c r="K33" s="19">
        <v>1000</v>
      </c>
      <c r="L33" s="19">
        <v>0</v>
      </c>
      <c r="M33" s="19">
        <v>0</v>
      </c>
      <c r="N33" s="19">
        <v>0</v>
      </c>
      <c r="O33" s="19">
        <v>0</v>
      </c>
      <c r="P33" s="19">
        <v>0</v>
      </c>
      <c r="Q33" s="19">
        <v>0</v>
      </c>
      <c r="R33" s="19">
        <v>0</v>
      </c>
      <c r="S33" s="19">
        <v>0</v>
      </c>
      <c r="T33" s="19">
        <v>0</v>
      </c>
      <c r="U33" s="19">
        <v>0</v>
      </c>
      <c r="V33" s="19">
        <v>0</v>
      </c>
      <c r="W33" s="19">
        <v>0</v>
      </c>
      <c r="X33" s="19">
        <v>0</v>
      </c>
      <c r="Y33" s="19">
        <v>0</v>
      </c>
      <c r="Z33" s="19">
        <v>0</v>
      </c>
      <c r="AA33" s="19">
        <v>0</v>
      </c>
      <c r="AB33" s="19">
        <v>0</v>
      </c>
      <c r="AC33" s="19">
        <v>0</v>
      </c>
      <c r="AD33" s="19">
        <v>0</v>
      </c>
      <c r="AE33" s="19">
        <v>0</v>
      </c>
      <c r="AF33" s="19">
        <v>0</v>
      </c>
      <c r="AG33" s="19">
        <v>0</v>
      </c>
      <c r="AH33" s="19">
        <v>0</v>
      </c>
      <c r="AI33" s="19">
        <v>0</v>
      </c>
      <c r="AJ33" s="19">
        <v>0</v>
      </c>
      <c r="AK33" s="19">
        <v>0</v>
      </c>
      <c r="AL33" s="19">
        <v>0</v>
      </c>
      <c r="AM33" s="19">
        <v>0</v>
      </c>
      <c r="AN33" s="19">
        <v>0</v>
      </c>
      <c r="AO33" s="19">
        <v>0</v>
      </c>
      <c r="AP33" s="19">
        <v>0</v>
      </c>
      <c r="AQ33" s="19">
        <v>0</v>
      </c>
      <c r="AR33" s="19">
        <v>0</v>
      </c>
      <c r="AS33" s="19">
        <v>0</v>
      </c>
      <c r="AT33" s="19">
        <v>0</v>
      </c>
      <c r="AU33" s="19">
        <v>0</v>
      </c>
      <c r="AV33" s="19">
        <v>0</v>
      </c>
      <c r="AW33" s="19">
        <v>0</v>
      </c>
      <c r="AX33" s="19">
        <v>0</v>
      </c>
      <c r="AY33" s="19">
        <v>0</v>
      </c>
      <c r="AZ33" s="19">
        <v>0</v>
      </c>
      <c r="BA33" s="19">
        <v>0</v>
      </c>
      <c r="BB33" s="19">
        <v>0</v>
      </c>
      <c r="BC33" s="19">
        <v>0</v>
      </c>
      <c r="BD33" s="19">
        <v>0</v>
      </c>
      <c r="BE33" s="19">
        <v>0</v>
      </c>
      <c r="BF33" s="19">
        <v>0</v>
      </c>
      <c r="BG33" s="19">
        <v>0</v>
      </c>
      <c r="BH33" s="19">
        <v>0</v>
      </c>
      <c r="BI33" s="19">
        <v>0</v>
      </c>
      <c r="BJ33" s="19">
        <v>0</v>
      </c>
      <c r="BK33" s="19">
        <v>0</v>
      </c>
      <c r="BL33" s="19">
        <v>0</v>
      </c>
      <c r="BM33" s="19">
        <v>0</v>
      </c>
      <c r="BN33" s="19">
        <f>F33</f>
        <v>0</v>
      </c>
      <c r="BO33" s="19">
        <f t="shared" ref="BO33:BO35" si="159">G33</f>
        <v>1000</v>
      </c>
      <c r="BP33" s="19">
        <f t="shared" ref="BP33:BP35" si="160">H33</f>
        <v>1000</v>
      </c>
      <c r="BQ33" s="19">
        <f t="shared" ref="BQ33:BQ35" si="161">I33</f>
        <v>1000</v>
      </c>
      <c r="BR33" s="19">
        <f t="shared" ref="BR33:BR35" si="162">J33</f>
        <v>1000</v>
      </c>
      <c r="BS33" s="19">
        <f t="shared" ref="BS33:BS35" si="163">K33</f>
        <v>1000</v>
      </c>
      <c r="BT33" s="19">
        <f t="shared" ref="BT33:BT35" si="164">L33</f>
        <v>0</v>
      </c>
      <c r="BU33" s="19">
        <f t="shared" ref="BU33:BU35" si="165">M33</f>
        <v>0</v>
      </c>
      <c r="BV33" s="19">
        <f t="shared" ref="BV33:BV35" si="166">N33</f>
        <v>0</v>
      </c>
      <c r="BW33" s="19">
        <f t="shared" ref="BW33:BW35" si="167">O33</f>
        <v>0</v>
      </c>
      <c r="BX33" s="19">
        <f t="shared" ref="BX33:BX35" si="168">P33</f>
        <v>0</v>
      </c>
      <c r="BY33" s="19">
        <f t="shared" ref="BY33:BY35" si="169">Q33</f>
        <v>0</v>
      </c>
      <c r="BZ33" s="19">
        <f t="shared" ref="BZ33:BZ35" si="170">R33</f>
        <v>0</v>
      </c>
      <c r="CA33" s="19">
        <f t="shared" ref="CA33:CA35" si="171">S33</f>
        <v>0</v>
      </c>
      <c r="CB33" s="19">
        <f t="shared" ref="CB33:CB35" si="172">T33</f>
        <v>0</v>
      </c>
      <c r="CC33" s="19">
        <f t="shared" ref="CC33:CC35" si="173">U33</f>
        <v>0</v>
      </c>
      <c r="CD33" s="19">
        <f t="shared" ref="CD33:CD35" si="174">V33</f>
        <v>0</v>
      </c>
      <c r="CE33" s="19">
        <f t="shared" ref="CE33:CE35" si="175">W33</f>
        <v>0</v>
      </c>
      <c r="CF33" s="19">
        <f t="shared" ref="CF33:CF35" si="176">X33</f>
        <v>0</v>
      </c>
      <c r="CG33" s="19">
        <f t="shared" ref="CG33:CG35" si="177">Y33</f>
        <v>0</v>
      </c>
      <c r="CH33" s="19">
        <f t="shared" ref="CH33:CH35" si="178">Z33</f>
        <v>0</v>
      </c>
      <c r="CI33" s="19">
        <f t="shared" ref="CI33:CI35" si="179">AA33</f>
        <v>0</v>
      </c>
      <c r="CJ33" s="19">
        <f t="shared" ref="CJ33:CJ35" si="180">AB33</f>
        <v>0</v>
      </c>
      <c r="CK33" s="19">
        <f t="shared" ref="CK33:CK35" si="181">AC33</f>
        <v>0</v>
      </c>
      <c r="CL33" s="19">
        <f t="shared" ref="CL33:CL35" si="182">AD33</f>
        <v>0</v>
      </c>
      <c r="CM33" s="19">
        <f t="shared" ref="CM33:CM35" si="183">AE33</f>
        <v>0</v>
      </c>
      <c r="CN33" s="19">
        <f t="shared" ref="CN33:CN35" si="184">AF33</f>
        <v>0</v>
      </c>
      <c r="CO33" s="19">
        <f t="shared" ref="CO33:CO35" si="185">AG33</f>
        <v>0</v>
      </c>
      <c r="CP33" s="19">
        <f t="shared" ref="CP33:CP35" si="186">AH33</f>
        <v>0</v>
      </c>
      <c r="CQ33" s="19">
        <f t="shared" ref="CQ33:CQ35" si="187">AI33</f>
        <v>0</v>
      </c>
      <c r="CR33" s="19">
        <f t="shared" ref="CR33:CR35" si="188">AJ33</f>
        <v>0</v>
      </c>
      <c r="CS33" s="19">
        <f t="shared" ref="CS33:CS35" si="189">AK33</f>
        <v>0</v>
      </c>
      <c r="CT33" s="19">
        <f t="shared" ref="CT33:CT35" si="190">AL33</f>
        <v>0</v>
      </c>
      <c r="CU33" s="19">
        <f t="shared" ref="CU33:CU35" si="191">AM33</f>
        <v>0</v>
      </c>
      <c r="CV33" s="19">
        <f t="shared" ref="CV33:CV35" si="192">AN33</f>
        <v>0</v>
      </c>
      <c r="CW33" s="19">
        <f t="shared" ref="CW33:CW35" si="193">AO33</f>
        <v>0</v>
      </c>
      <c r="CX33" s="19">
        <f t="shared" ref="CX33:CX35" si="194">AP33</f>
        <v>0</v>
      </c>
      <c r="CY33" s="19">
        <f t="shared" ref="CY33:CY35" si="195">AQ33</f>
        <v>0</v>
      </c>
      <c r="CZ33" s="19">
        <f t="shared" ref="CZ33:CZ35" si="196">AR33</f>
        <v>0</v>
      </c>
      <c r="DA33" s="19">
        <f t="shared" ref="DA33:DA35" si="197">AS33</f>
        <v>0</v>
      </c>
      <c r="DB33" s="19">
        <f t="shared" ref="DB33:DB35" si="198">AT33</f>
        <v>0</v>
      </c>
      <c r="DC33" s="19">
        <f t="shared" ref="DC33:DC35" si="199">AU33</f>
        <v>0</v>
      </c>
      <c r="DD33" s="19">
        <f t="shared" ref="DD33:DD35" si="200">AV33</f>
        <v>0</v>
      </c>
      <c r="DE33" s="19">
        <f t="shared" ref="DE33:DE35" si="201">AW33</f>
        <v>0</v>
      </c>
      <c r="DF33" s="19">
        <f t="shared" ref="DF33:DF35" si="202">AX33</f>
        <v>0</v>
      </c>
      <c r="DG33" s="19">
        <f t="shared" ref="DG33:DG35" si="203">AY33</f>
        <v>0</v>
      </c>
      <c r="DH33" s="19">
        <f t="shared" ref="DH33:DH35" si="204">AZ33</f>
        <v>0</v>
      </c>
      <c r="DI33" s="19">
        <f t="shared" ref="DI33:DI35" si="205">BA33</f>
        <v>0</v>
      </c>
      <c r="DJ33" s="19">
        <f t="shared" ref="DJ33:DJ35" si="206">BB33</f>
        <v>0</v>
      </c>
      <c r="DK33" s="19">
        <f t="shared" ref="DK33:DK35" si="207">BC33</f>
        <v>0</v>
      </c>
      <c r="DL33" s="19">
        <f t="shared" ref="DL33:DL35" si="208">BD33</f>
        <v>0</v>
      </c>
      <c r="DM33" s="19">
        <f t="shared" ref="DM33:DM35" si="209">BE33</f>
        <v>0</v>
      </c>
      <c r="DN33" s="19">
        <f t="shared" ref="DN33:DN35" si="210">BF33</f>
        <v>0</v>
      </c>
      <c r="DO33" s="19">
        <f t="shared" ref="DO33:DO35" si="211">BG33</f>
        <v>0</v>
      </c>
      <c r="DP33" s="19">
        <f t="shared" ref="DP33:DP35" si="212">BH33</f>
        <v>0</v>
      </c>
      <c r="DQ33" s="19">
        <f t="shared" ref="DQ33:DQ35" si="213">BI33</f>
        <v>0</v>
      </c>
      <c r="DR33" s="19">
        <f t="shared" ref="DR33:DR35" si="214">BJ33</f>
        <v>0</v>
      </c>
      <c r="DS33" s="19">
        <f t="shared" ref="DS33:DS35" si="215">BK33</f>
        <v>0</v>
      </c>
      <c r="DT33" s="19">
        <f t="shared" ref="DT33:DT35" si="216">BL33</f>
        <v>0</v>
      </c>
      <c r="DU33" s="19">
        <f t="shared" ref="DU33:DU35" si="217">BM33</f>
        <v>0</v>
      </c>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G33" s="3"/>
      <c r="FH33" s="3"/>
      <c r="FI33" s="3"/>
      <c r="FJ33" s="3"/>
      <c r="FK33" s="3"/>
      <c r="FL33" s="3"/>
      <c r="FM33" s="3"/>
      <c r="FN33" s="3"/>
      <c r="FO33" s="3"/>
      <c r="FP33" s="3"/>
      <c r="FQ33" s="3"/>
      <c r="FR33" s="3"/>
      <c r="FS33" s="3"/>
      <c r="FT33" s="3"/>
      <c r="FU33" s="3"/>
      <c r="FV33" s="3"/>
      <c r="FW33" s="3"/>
      <c r="FX33" s="3"/>
      <c r="FY33" s="3"/>
      <c r="FZ33" s="3"/>
      <c r="GA33" s="3"/>
      <c r="GB33" s="3"/>
      <c r="GC33" s="3"/>
    </row>
    <row r="34" spans="1:185" ht="20.100000000000001" customHeight="1" outlineLevel="1" x14ac:dyDescent="0.25">
      <c r="A34" s="15" t="s">
        <v>137</v>
      </c>
      <c r="B34" s="16"/>
      <c r="C34" s="16"/>
      <c r="D34" s="16"/>
      <c r="E34" s="15"/>
      <c r="F34" s="19">
        <v>0</v>
      </c>
      <c r="G34" s="19">
        <f t="array" ref="G34:K34">(1200/8)/5</f>
        <v>30</v>
      </c>
      <c r="H34" s="19">
        <v>30</v>
      </c>
      <c r="I34" s="19">
        <v>30</v>
      </c>
      <c r="J34" s="19">
        <v>30</v>
      </c>
      <c r="K34" s="19">
        <v>30</v>
      </c>
      <c r="L34" s="19">
        <v>0</v>
      </c>
      <c r="M34" s="19">
        <v>0</v>
      </c>
      <c r="N34" s="19">
        <v>0</v>
      </c>
      <c r="O34" s="19">
        <v>0</v>
      </c>
      <c r="P34" s="19">
        <v>0</v>
      </c>
      <c r="Q34" s="19">
        <v>0</v>
      </c>
      <c r="R34" s="19">
        <v>0</v>
      </c>
      <c r="S34" s="19">
        <v>0</v>
      </c>
      <c r="T34" s="19">
        <v>0</v>
      </c>
      <c r="U34" s="19">
        <v>0</v>
      </c>
      <c r="V34" s="19">
        <v>0</v>
      </c>
      <c r="W34" s="19">
        <v>0</v>
      </c>
      <c r="X34" s="19">
        <v>0</v>
      </c>
      <c r="Y34" s="19">
        <v>0</v>
      </c>
      <c r="Z34" s="19">
        <v>0</v>
      </c>
      <c r="AA34" s="19">
        <v>0</v>
      </c>
      <c r="AB34" s="19">
        <v>0</v>
      </c>
      <c r="AC34" s="19">
        <v>0</v>
      </c>
      <c r="AD34" s="19">
        <v>0</v>
      </c>
      <c r="AE34" s="19">
        <v>0</v>
      </c>
      <c r="AF34" s="19">
        <v>0</v>
      </c>
      <c r="AG34" s="19">
        <v>0</v>
      </c>
      <c r="AH34" s="19">
        <v>0</v>
      </c>
      <c r="AI34" s="19">
        <v>0</v>
      </c>
      <c r="AJ34" s="19">
        <v>0</v>
      </c>
      <c r="AK34" s="19">
        <v>0</v>
      </c>
      <c r="AL34" s="19">
        <v>0</v>
      </c>
      <c r="AM34" s="19">
        <v>0</v>
      </c>
      <c r="AN34" s="19">
        <v>0</v>
      </c>
      <c r="AO34" s="19">
        <v>0</v>
      </c>
      <c r="AP34" s="19">
        <v>0</v>
      </c>
      <c r="AQ34" s="19">
        <v>0</v>
      </c>
      <c r="AR34" s="19">
        <v>0</v>
      </c>
      <c r="AS34" s="19">
        <v>0</v>
      </c>
      <c r="AT34" s="19">
        <v>0</v>
      </c>
      <c r="AU34" s="19">
        <v>0</v>
      </c>
      <c r="AV34" s="19">
        <v>0</v>
      </c>
      <c r="AW34" s="19">
        <v>0</v>
      </c>
      <c r="AX34" s="19">
        <v>0</v>
      </c>
      <c r="AY34" s="19">
        <v>0</v>
      </c>
      <c r="AZ34" s="19">
        <v>0</v>
      </c>
      <c r="BA34" s="19">
        <v>0</v>
      </c>
      <c r="BB34" s="19">
        <v>0</v>
      </c>
      <c r="BC34" s="19">
        <v>0</v>
      </c>
      <c r="BD34" s="19">
        <v>0</v>
      </c>
      <c r="BE34" s="19">
        <v>0</v>
      </c>
      <c r="BF34" s="19">
        <v>0</v>
      </c>
      <c r="BG34" s="19">
        <v>0</v>
      </c>
      <c r="BH34" s="19">
        <v>0</v>
      </c>
      <c r="BI34" s="19">
        <v>0</v>
      </c>
      <c r="BJ34" s="19">
        <v>0</v>
      </c>
      <c r="BK34" s="19">
        <v>0</v>
      </c>
      <c r="BL34" s="19">
        <v>0</v>
      </c>
      <c r="BM34" s="19">
        <v>0</v>
      </c>
      <c r="BN34" s="19">
        <f t="shared" ref="BN34" si="218">F34</f>
        <v>0</v>
      </c>
      <c r="BO34" s="19">
        <f t="shared" ref="BO34" si="219">G34</f>
        <v>30</v>
      </c>
      <c r="BP34" s="19">
        <f t="shared" ref="BP34" si="220">H34</f>
        <v>30</v>
      </c>
      <c r="BQ34" s="19">
        <f t="shared" ref="BQ34" si="221">I34</f>
        <v>30</v>
      </c>
      <c r="BR34" s="19">
        <f t="shared" ref="BR34" si="222">J34</f>
        <v>30</v>
      </c>
      <c r="BS34" s="19">
        <f t="shared" ref="BS34" si="223">K34</f>
        <v>30</v>
      </c>
      <c r="BT34" s="19">
        <f t="shared" ref="BT34" si="224">L34</f>
        <v>0</v>
      </c>
      <c r="BU34" s="19">
        <f t="shared" ref="BU34" si="225">M34</f>
        <v>0</v>
      </c>
      <c r="BV34" s="19">
        <f t="shared" ref="BV34" si="226">N34</f>
        <v>0</v>
      </c>
      <c r="BW34" s="19">
        <f t="shared" ref="BW34" si="227">O34</f>
        <v>0</v>
      </c>
      <c r="BX34" s="19">
        <f t="shared" ref="BX34" si="228">P34</f>
        <v>0</v>
      </c>
      <c r="BY34" s="19">
        <f t="shared" ref="BY34" si="229">Q34</f>
        <v>0</v>
      </c>
      <c r="BZ34" s="19">
        <f t="shared" ref="BZ34" si="230">R34</f>
        <v>0</v>
      </c>
      <c r="CA34" s="19">
        <f t="shared" ref="CA34" si="231">S34</f>
        <v>0</v>
      </c>
      <c r="CB34" s="19">
        <f t="shared" ref="CB34" si="232">T34</f>
        <v>0</v>
      </c>
      <c r="CC34" s="19">
        <f t="shared" ref="CC34" si="233">U34</f>
        <v>0</v>
      </c>
      <c r="CD34" s="19">
        <f t="shared" ref="CD34" si="234">V34</f>
        <v>0</v>
      </c>
      <c r="CE34" s="19">
        <f t="shared" ref="CE34" si="235">W34</f>
        <v>0</v>
      </c>
      <c r="CF34" s="19">
        <f t="shared" ref="CF34" si="236">X34</f>
        <v>0</v>
      </c>
      <c r="CG34" s="19">
        <f t="shared" ref="CG34" si="237">Y34</f>
        <v>0</v>
      </c>
      <c r="CH34" s="19">
        <f t="shared" ref="CH34" si="238">Z34</f>
        <v>0</v>
      </c>
      <c r="CI34" s="19">
        <f t="shared" ref="CI34" si="239">AA34</f>
        <v>0</v>
      </c>
      <c r="CJ34" s="19">
        <f t="shared" ref="CJ34" si="240">AB34</f>
        <v>0</v>
      </c>
      <c r="CK34" s="19">
        <f t="shared" ref="CK34" si="241">AC34</f>
        <v>0</v>
      </c>
      <c r="CL34" s="19">
        <f t="shared" ref="CL34" si="242">AD34</f>
        <v>0</v>
      </c>
      <c r="CM34" s="19">
        <f t="shared" ref="CM34" si="243">AE34</f>
        <v>0</v>
      </c>
      <c r="CN34" s="19">
        <f t="shared" ref="CN34" si="244">AF34</f>
        <v>0</v>
      </c>
      <c r="CO34" s="19">
        <f t="shared" ref="CO34" si="245">AG34</f>
        <v>0</v>
      </c>
      <c r="CP34" s="19">
        <f t="shared" ref="CP34" si="246">AH34</f>
        <v>0</v>
      </c>
      <c r="CQ34" s="19">
        <f t="shared" ref="CQ34" si="247">AI34</f>
        <v>0</v>
      </c>
      <c r="CR34" s="19">
        <f t="shared" ref="CR34" si="248">AJ34</f>
        <v>0</v>
      </c>
      <c r="CS34" s="19">
        <f t="shared" ref="CS34" si="249">AK34</f>
        <v>0</v>
      </c>
      <c r="CT34" s="19">
        <f t="shared" ref="CT34" si="250">AL34</f>
        <v>0</v>
      </c>
      <c r="CU34" s="19">
        <f t="shared" ref="CU34" si="251">AM34</f>
        <v>0</v>
      </c>
      <c r="CV34" s="19">
        <f t="shared" ref="CV34" si="252">AN34</f>
        <v>0</v>
      </c>
      <c r="CW34" s="19">
        <f t="shared" ref="CW34" si="253">AO34</f>
        <v>0</v>
      </c>
      <c r="CX34" s="19">
        <f t="shared" ref="CX34" si="254">AP34</f>
        <v>0</v>
      </c>
      <c r="CY34" s="19">
        <f t="shared" ref="CY34" si="255">AQ34</f>
        <v>0</v>
      </c>
      <c r="CZ34" s="19">
        <f t="shared" ref="CZ34" si="256">AR34</f>
        <v>0</v>
      </c>
      <c r="DA34" s="19">
        <f t="shared" ref="DA34" si="257">AS34</f>
        <v>0</v>
      </c>
      <c r="DB34" s="19">
        <f t="shared" ref="DB34" si="258">AT34</f>
        <v>0</v>
      </c>
      <c r="DC34" s="19">
        <f t="shared" ref="DC34" si="259">AU34</f>
        <v>0</v>
      </c>
      <c r="DD34" s="19">
        <f t="shared" ref="DD34" si="260">AV34</f>
        <v>0</v>
      </c>
      <c r="DE34" s="19">
        <f t="shared" ref="DE34" si="261">AW34</f>
        <v>0</v>
      </c>
      <c r="DF34" s="19">
        <f t="shared" ref="DF34" si="262">AX34</f>
        <v>0</v>
      </c>
      <c r="DG34" s="19">
        <f t="shared" ref="DG34" si="263">AY34</f>
        <v>0</v>
      </c>
      <c r="DH34" s="19">
        <f t="shared" ref="DH34" si="264">AZ34</f>
        <v>0</v>
      </c>
      <c r="DI34" s="19">
        <f t="shared" ref="DI34" si="265">BA34</f>
        <v>0</v>
      </c>
      <c r="DJ34" s="19">
        <f t="shared" ref="DJ34" si="266">BB34</f>
        <v>0</v>
      </c>
      <c r="DK34" s="19">
        <f t="shared" ref="DK34" si="267">BC34</f>
        <v>0</v>
      </c>
      <c r="DL34" s="19">
        <f t="shared" ref="DL34" si="268">BD34</f>
        <v>0</v>
      </c>
      <c r="DM34" s="19">
        <f t="shared" ref="DM34" si="269">BE34</f>
        <v>0</v>
      </c>
      <c r="DN34" s="19">
        <f t="shared" ref="DN34" si="270">BF34</f>
        <v>0</v>
      </c>
      <c r="DO34" s="19">
        <f t="shared" ref="DO34" si="271">BG34</f>
        <v>0</v>
      </c>
      <c r="DP34" s="19">
        <f t="shared" ref="DP34" si="272">BH34</f>
        <v>0</v>
      </c>
      <c r="DQ34" s="19">
        <f t="shared" ref="DQ34" si="273">BI34</f>
        <v>0</v>
      </c>
      <c r="DR34" s="19">
        <f t="shared" ref="DR34" si="274">BJ34</f>
        <v>0</v>
      </c>
      <c r="DS34" s="19">
        <f t="shared" ref="DS34" si="275">BK34</f>
        <v>0</v>
      </c>
      <c r="DT34" s="19">
        <f t="shared" ref="DT34" si="276">BL34</f>
        <v>0</v>
      </c>
      <c r="DU34" s="19">
        <f t="shared" ref="DU34" si="277">BM34</f>
        <v>0</v>
      </c>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G34" s="3"/>
      <c r="FH34" s="3"/>
      <c r="FI34" s="3"/>
      <c r="FJ34" s="3"/>
      <c r="FK34" s="3"/>
      <c r="FL34" s="3"/>
      <c r="FM34" s="3"/>
      <c r="FN34" s="3"/>
      <c r="FO34" s="3"/>
      <c r="FP34" s="3"/>
      <c r="FQ34" s="3"/>
      <c r="FR34" s="3"/>
      <c r="FS34" s="3"/>
      <c r="FT34" s="3"/>
      <c r="FU34" s="3"/>
      <c r="FV34" s="3"/>
      <c r="FW34" s="3"/>
      <c r="FX34" s="3"/>
      <c r="FY34" s="3"/>
      <c r="FZ34" s="3"/>
      <c r="GA34" s="3"/>
      <c r="GB34" s="3"/>
      <c r="GC34" s="3"/>
    </row>
    <row r="35" spans="1:185" ht="20.100000000000001" customHeight="1" outlineLevel="1" x14ac:dyDescent="0.25">
      <c r="A35" s="15" t="s">
        <v>92</v>
      </c>
      <c r="B35" s="16"/>
      <c r="C35" s="16"/>
      <c r="D35" s="16"/>
      <c r="E35" s="15"/>
      <c r="F35" s="19">
        <v>0</v>
      </c>
      <c r="G35" s="19">
        <f t="array" ref="G35:K35">(1200/8)/5</f>
        <v>30</v>
      </c>
      <c r="H35" s="19">
        <v>30</v>
      </c>
      <c r="I35" s="19">
        <v>30</v>
      </c>
      <c r="J35" s="19">
        <v>30</v>
      </c>
      <c r="K35" s="19">
        <v>30</v>
      </c>
      <c r="L35" s="19">
        <v>0</v>
      </c>
      <c r="M35" s="19">
        <v>0</v>
      </c>
      <c r="N35" s="19">
        <v>0</v>
      </c>
      <c r="O35" s="19">
        <v>0</v>
      </c>
      <c r="P35" s="19">
        <v>0</v>
      </c>
      <c r="Q35" s="19">
        <v>0</v>
      </c>
      <c r="R35" s="19">
        <v>0</v>
      </c>
      <c r="S35" s="19">
        <v>0</v>
      </c>
      <c r="T35" s="19">
        <v>0</v>
      </c>
      <c r="U35" s="19">
        <v>0</v>
      </c>
      <c r="V35" s="19">
        <v>0</v>
      </c>
      <c r="W35" s="19">
        <v>0</v>
      </c>
      <c r="X35" s="19">
        <v>0</v>
      </c>
      <c r="Y35" s="19">
        <v>0</v>
      </c>
      <c r="Z35" s="19">
        <v>0</v>
      </c>
      <c r="AA35" s="19">
        <v>0</v>
      </c>
      <c r="AB35" s="19">
        <v>0</v>
      </c>
      <c r="AC35" s="19">
        <v>0</v>
      </c>
      <c r="AD35" s="19">
        <v>0</v>
      </c>
      <c r="AE35" s="19">
        <v>0</v>
      </c>
      <c r="AF35" s="19">
        <v>0</v>
      </c>
      <c r="AG35" s="19">
        <v>0</v>
      </c>
      <c r="AH35" s="19">
        <v>0</v>
      </c>
      <c r="AI35" s="19">
        <v>0</v>
      </c>
      <c r="AJ35" s="19">
        <v>0</v>
      </c>
      <c r="AK35" s="19">
        <v>0</v>
      </c>
      <c r="AL35" s="19">
        <v>0</v>
      </c>
      <c r="AM35" s="19">
        <v>0</v>
      </c>
      <c r="AN35" s="19">
        <v>0</v>
      </c>
      <c r="AO35" s="19">
        <v>0</v>
      </c>
      <c r="AP35" s="19">
        <v>0</v>
      </c>
      <c r="AQ35" s="19">
        <v>0</v>
      </c>
      <c r="AR35" s="19">
        <v>0</v>
      </c>
      <c r="AS35" s="19">
        <v>0</v>
      </c>
      <c r="AT35" s="19">
        <v>0</v>
      </c>
      <c r="AU35" s="19">
        <v>0</v>
      </c>
      <c r="AV35" s="19">
        <v>0</v>
      </c>
      <c r="AW35" s="19">
        <v>0</v>
      </c>
      <c r="AX35" s="19">
        <v>0</v>
      </c>
      <c r="AY35" s="19">
        <v>0</v>
      </c>
      <c r="AZ35" s="19">
        <v>0</v>
      </c>
      <c r="BA35" s="19">
        <v>0</v>
      </c>
      <c r="BB35" s="19">
        <v>0</v>
      </c>
      <c r="BC35" s="19">
        <v>0</v>
      </c>
      <c r="BD35" s="19">
        <v>0</v>
      </c>
      <c r="BE35" s="19">
        <v>0</v>
      </c>
      <c r="BF35" s="19">
        <v>0</v>
      </c>
      <c r="BG35" s="19">
        <v>0</v>
      </c>
      <c r="BH35" s="19">
        <v>0</v>
      </c>
      <c r="BI35" s="19">
        <v>0</v>
      </c>
      <c r="BJ35" s="19">
        <v>0</v>
      </c>
      <c r="BK35" s="19">
        <v>0</v>
      </c>
      <c r="BL35" s="19">
        <v>0</v>
      </c>
      <c r="BM35" s="19">
        <v>0</v>
      </c>
      <c r="BN35" s="19">
        <f t="shared" ref="BN35" si="278">F35</f>
        <v>0</v>
      </c>
      <c r="BO35" s="19">
        <f t="shared" si="159"/>
        <v>30</v>
      </c>
      <c r="BP35" s="19">
        <f t="shared" si="160"/>
        <v>30</v>
      </c>
      <c r="BQ35" s="19">
        <f t="shared" si="161"/>
        <v>30</v>
      </c>
      <c r="BR35" s="19">
        <f t="shared" si="162"/>
        <v>30</v>
      </c>
      <c r="BS35" s="19">
        <f t="shared" si="163"/>
        <v>30</v>
      </c>
      <c r="BT35" s="19">
        <f t="shared" si="164"/>
        <v>0</v>
      </c>
      <c r="BU35" s="19">
        <f t="shared" si="165"/>
        <v>0</v>
      </c>
      <c r="BV35" s="19">
        <f t="shared" si="166"/>
        <v>0</v>
      </c>
      <c r="BW35" s="19">
        <f t="shared" si="167"/>
        <v>0</v>
      </c>
      <c r="BX35" s="19">
        <f t="shared" si="168"/>
        <v>0</v>
      </c>
      <c r="BY35" s="19">
        <f t="shared" si="169"/>
        <v>0</v>
      </c>
      <c r="BZ35" s="19">
        <f t="shared" si="170"/>
        <v>0</v>
      </c>
      <c r="CA35" s="19">
        <f t="shared" si="171"/>
        <v>0</v>
      </c>
      <c r="CB35" s="19">
        <f t="shared" si="172"/>
        <v>0</v>
      </c>
      <c r="CC35" s="19">
        <f t="shared" si="173"/>
        <v>0</v>
      </c>
      <c r="CD35" s="19">
        <f t="shared" si="174"/>
        <v>0</v>
      </c>
      <c r="CE35" s="19">
        <f t="shared" si="175"/>
        <v>0</v>
      </c>
      <c r="CF35" s="19">
        <f t="shared" si="176"/>
        <v>0</v>
      </c>
      <c r="CG35" s="19">
        <f t="shared" si="177"/>
        <v>0</v>
      </c>
      <c r="CH35" s="19">
        <f t="shared" si="178"/>
        <v>0</v>
      </c>
      <c r="CI35" s="19">
        <f t="shared" si="179"/>
        <v>0</v>
      </c>
      <c r="CJ35" s="19">
        <f t="shared" si="180"/>
        <v>0</v>
      </c>
      <c r="CK35" s="19">
        <f t="shared" si="181"/>
        <v>0</v>
      </c>
      <c r="CL35" s="19">
        <f t="shared" si="182"/>
        <v>0</v>
      </c>
      <c r="CM35" s="19">
        <f t="shared" si="183"/>
        <v>0</v>
      </c>
      <c r="CN35" s="19">
        <f t="shared" si="184"/>
        <v>0</v>
      </c>
      <c r="CO35" s="19">
        <f t="shared" si="185"/>
        <v>0</v>
      </c>
      <c r="CP35" s="19">
        <f t="shared" si="186"/>
        <v>0</v>
      </c>
      <c r="CQ35" s="19">
        <f t="shared" si="187"/>
        <v>0</v>
      </c>
      <c r="CR35" s="19">
        <f t="shared" si="188"/>
        <v>0</v>
      </c>
      <c r="CS35" s="19">
        <f t="shared" si="189"/>
        <v>0</v>
      </c>
      <c r="CT35" s="19">
        <f t="shared" si="190"/>
        <v>0</v>
      </c>
      <c r="CU35" s="19">
        <f t="shared" si="191"/>
        <v>0</v>
      </c>
      <c r="CV35" s="19">
        <f t="shared" si="192"/>
        <v>0</v>
      </c>
      <c r="CW35" s="19">
        <f t="shared" si="193"/>
        <v>0</v>
      </c>
      <c r="CX35" s="19">
        <f t="shared" si="194"/>
        <v>0</v>
      </c>
      <c r="CY35" s="19">
        <f t="shared" si="195"/>
        <v>0</v>
      </c>
      <c r="CZ35" s="19">
        <f t="shared" si="196"/>
        <v>0</v>
      </c>
      <c r="DA35" s="19">
        <f t="shared" si="197"/>
        <v>0</v>
      </c>
      <c r="DB35" s="19">
        <f t="shared" si="198"/>
        <v>0</v>
      </c>
      <c r="DC35" s="19">
        <f t="shared" si="199"/>
        <v>0</v>
      </c>
      <c r="DD35" s="19">
        <f t="shared" si="200"/>
        <v>0</v>
      </c>
      <c r="DE35" s="19">
        <f t="shared" si="201"/>
        <v>0</v>
      </c>
      <c r="DF35" s="19">
        <f t="shared" si="202"/>
        <v>0</v>
      </c>
      <c r="DG35" s="19">
        <f t="shared" si="203"/>
        <v>0</v>
      </c>
      <c r="DH35" s="19">
        <f t="shared" si="204"/>
        <v>0</v>
      </c>
      <c r="DI35" s="19">
        <f t="shared" si="205"/>
        <v>0</v>
      </c>
      <c r="DJ35" s="19">
        <f t="shared" si="206"/>
        <v>0</v>
      </c>
      <c r="DK35" s="19">
        <f t="shared" si="207"/>
        <v>0</v>
      </c>
      <c r="DL35" s="19">
        <f t="shared" si="208"/>
        <v>0</v>
      </c>
      <c r="DM35" s="19">
        <f t="shared" si="209"/>
        <v>0</v>
      </c>
      <c r="DN35" s="19">
        <f t="shared" si="210"/>
        <v>0</v>
      </c>
      <c r="DO35" s="19">
        <f t="shared" si="211"/>
        <v>0</v>
      </c>
      <c r="DP35" s="19">
        <f t="shared" si="212"/>
        <v>0</v>
      </c>
      <c r="DQ35" s="19">
        <f t="shared" si="213"/>
        <v>0</v>
      </c>
      <c r="DR35" s="19">
        <f t="shared" si="214"/>
        <v>0</v>
      </c>
      <c r="DS35" s="19">
        <f t="shared" si="215"/>
        <v>0</v>
      </c>
      <c r="DT35" s="19">
        <f t="shared" si="216"/>
        <v>0</v>
      </c>
      <c r="DU35" s="19">
        <f t="shared" si="217"/>
        <v>0</v>
      </c>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G35" s="3"/>
      <c r="FH35" s="3"/>
      <c r="FI35" s="3"/>
      <c r="FJ35" s="3"/>
      <c r="FK35" s="3"/>
      <c r="FL35" s="3"/>
      <c r="FM35" s="3"/>
      <c r="FN35" s="3"/>
      <c r="FO35" s="3"/>
      <c r="FP35" s="3"/>
      <c r="FQ35" s="3"/>
      <c r="FR35" s="3"/>
      <c r="FS35" s="3"/>
      <c r="FT35" s="3"/>
      <c r="FU35" s="3"/>
      <c r="FV35" s="3"/>
      <c r="FW35" s="3"/>
      <c r="FX35" s="3"/>
      <c r="FY35" s="3"/>
      <c r="FZ35" s="3"/>
      <c r="GA35" s="3"/>
      <c r="GB35" s="3"/>
      <c r="GC35" s="3"/>
    </row>
    <row r="36" spans="1:185" ht="20.100000000000001" customHeight="1" x14ac:dyDescent="0.25">
      <c r="FG36" s="3"/>
      <c r="FH36" s="3"/>
      <c r="FI36" s="3"/>
      <c r="FJ36" s="3"/>
      <c r="FK36" s="3"/>
      <c r="FL36" s="3"/>
      <c r="FM36" s="3"/>
      <c r="FN36" s="3"/>
      <c r="FO36" s="3"/>
      <c r="FP36" s="3"/>
      <c r="FQ36" s="3"/>
      <c r="FR36" s="3"/>
      <c r="FS36" s="3"/>
      <c r="FT36" s="3"/>
      <c r="FU36" s="3"/>
      <c r="FV36" s="3"/>
      <c r="FW36" s="3"/>
      <c r="FX36" s="3"/>
      <c r="FY36" s="3"/>
      <c r="FZ36" s="3"/>
      <c r="GA36" s="3"/>
      <c r="GB36" s="3"/>
      <c r="GC36" s="3"/>
    </row>
    <row r="37" spans="1:185" ht="20.100000000000001" customHeight="1" x14ac:dyDescent="0.25">
      <c r="A37" s="13" t="s">
        <v>19</v>
      </c>
      <c r="B37" s="14"/>
      <c r="C37" s="14"/>
      <c r="D37" s="14"/>
      <c r="E37" s="13"/>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G37" s="3"/>
      <c r="FH37" s="3"/>
      <c r="FI37" s="3"/>
      <c r="FJ37" s="3"/>
      <c r="FK37" s="3"/>
      <c r="FL37" s="3"/>
      <c r="FM37" s="3"/>
      <c r="FN37" s="3"/>
      <c r="FO37" s="3"/>
      <c r="FP37" s="3"/>
      <c r="FQ37" s="3"/>
      <c r="FR37" s="3"/>
      <c r="FS37" s="3"/>
      <c r="FT37" s="3"/>
      <c r="FU37" s="3"/>
      <c r="FV37" s="3"/>
      <c r="FW37" s="3"/>
      <c r="FX37" s="3"/>
      <c r="FY37" s="3"/>
      <c r="FZ37" s="3"/>
      <c r="GA37" s="3"/>
      <c r="GB37" s="3"/>
      <c r="GC37" s="3"/>
    </row>
    <row r="38" spans="1:185" ht="20.100000000000001" customHeight="1" outlineLevel="1" x14ac:dyDescent="0.25">
      <c r="A38" s="15" t="s">
        <v>21</v>
      </c>
      <c r="B38" s="16"/>
      <c r="C38" s="16"/>
      <c r="D38" s="16"/>
      <c r="E38" s="15"/>
      <c r="F38" s="19">
        <v>400</v>
      </c>
      <c r="G38" s="19">
        <v>400</v>
      </c>
      <c r="H38" s="19">
        <v>0</v>
      </c>
      <c r="I38" s="19">
        <v>0</v>
      </c>
      <c r="J38" s="19">
        <v>0</v>
      </c>
      <c r="K38" s="19">
        <v>0</v>
      </c>
      <c r="L38" s="19">
        <v>0</v>
      </c>
      <c r="M38" s="19">
        <v>0</v>
      </c>
      <c r="N38" s="19">
        <v>0</v>
      </c>
      <c r="O38" s="19">
        <v>0</v>
      </c>
      <c r="P38" s="19">
        <v>0</v>
      </c>
      <c r="Q38" s="19">
        <v>0</v>
      </c>
      <c r="R38" s="19">
        <v>0</v>
      </c>
      <c r="S38" s="19">
        <v>0</v>
      </c>
      <c r="T38" s="19">
        <v>0</v>
      </c>
      <c r="U38" s="19">
        <v>0</v>
      </c>
      <c r="V38" s="19">
        <v>0</v>
      </c>
      <c r="W38" s="19">
        <v>0</v>
      </c>
      <c r="X38" s="19">
        <v>0</v>
      </c>
      <c r="Y38" s="19">
        <v>0</v>
      </c>
      <c r="Z38" s="19">
        <v>0</v>
      </c>
      <c r="AA38" s="19">
        <v>0</v>
      </c>
      <c r="AB38" s="19">
        <v>0</v>
      </c>
      <c r="AC38" s="19">
        <v>0</v>
      </c>
      <c r="AD38" s="19">
        <v>0</v>
      </c>
      <c r="AE38" s="19">
        <v>0</v>
      </c>
      <c r="AF38" s="19">
        <v>0</v>
      </c>
      <c r="AG38" s="19">
        <v>0</v>
      </c>
      <c r="AH38" s="19">
        <v>0</v>
      </c>
      <c r="AI38" s="19">
        <v>0</v>
      </c>
      <c r="AJ38" s="19">
        <v>0</v>
      </c>
      <c r="AK38" s="19">
        <v>0</v>
      </c>
      <c r="AL38" s="19">
        <v>0</v>
      </c>
      <c r="AM38" s="19">
        <v>0</v>
      </c>
      <c r="AN38" s="19">
        <v>0</v>
      </c>
      <c r="AO38" s="19">
        <v>0</v>
      </c>
      <c r="AP38" s="19">
        <v>0</v>
      </c>
      <c r="AQ38" s="19">
        <v>0</v>
      </c>
      <c r="AR38" s="19">
        <v>0</v>
      </c>
      <c r="AS38" s="19">
        <v>0</v>
      </c>
      <c r="AT38" s="19">
        <v>0</v>
      </c>
      <c r="AU38" s="19">
        <v>0</v>
      </c>
      <c r="AV38" s="19">
        <v>0</v>
      </c>
      <c r="AW38" s="19">
        <v>0</v>
      </c>
      <c r="AX38" s="19">
        <v>0</v>
      </c>
      <c r="AY38" s="19">
        <v>0</v>
      </c>
      <c r="AZ38" s="19">
        <v>0</v>
      </c>
      <c r="BA38" s="19">
        <v>0</v>
      </c>
      <c r="BB38" s="19">
        <v>0</v>
      </c>
      <c r="BC38" s="19">
        <v>0</v>
      </c>
      <c r="BD38" s="19">
        <v>0</v>
      </c>
      <c r="BE38" s="19">
        <v>0</v>
      </c>
      <c r="BF38" s="19">
        <v>0</v>
      </c>
      <c r="BG38" s="19">
        <v>0</v>
      </c>
      <c r="BH38" s="19">
        <v>0</v>
      </c>
      <c r="BI38" s="19">
        <v>0</v>
      </c>
      <c r="BJ38" s="19">
        <v>0</v>
      </c>
      <c r="BK38" s="19">
        <v>0</v>
      </c>
      <c r="BL38" s="19">
        <v>0</v>
      </c>
      <c r="BM38" s="19">
        <v>0</v>
      </c>
      <c r="BN38" s="19">
        <v>0</v>
      </c>
      <c r="BO38" s="19">
        <v>0</v>
      </c>
      <c r="BP38" s="19">
        <v>0</v>
      </c>
      <c r="BQ38" s="19">
        <v>0</v>
      </c>
      <c r="BR38" s="19">
        <v>0</v>
      </c>
      <c r="BS38" s="19">
        <v>0</v>
      </c>
      <c r="BT38" s="19">
        <v>0</v>
      </c>
      <c r="BU38" s="19">
        <v>0</v>
      </c>
      <c r="BV38" s="19">
        <v>0</v>
      </c>
      <c r="BW38" s="19">
        <v>0</v>
      </c>
      <c r="BX38" s="19">
        <v>0</v>
      </c>
      <c r="BY38" s="19">
        <v>0</v>
      </c>
      <c r="BZ38" s="19">
        <v>0</v>
      </c>
      <c r="CA38" s="19">
        <v>0</v>
      </c>
      <c r="CB38" s="19">
        <v>0</v>
      </c>
      <c r="CC38" s="19">
        <v>0</v>
      </c>
      <c r="CD38" s="19">
        <v>0</v>
      </c>
      <c r="CE38" s="19">
        <v>0</v>
      </c>
      <c r="CF38" s="19">
        <v>0</v>
      </c>
      <c r="CG38" s="19">
        <v>0</v>
      </c>
      <c r="CH38" s="19">
        <v>0</v>
      </c>
      <c r="CI38" s="19">
        <v>0</v>
      </c>
      <c r="CJ38" s="19">
        <v>0</v>
      </c>
      <c r="CK38" s="19">
        <v>0</v>
      </c>
      <c r="CL38" s="19">
        <v>0</v>
      </c>
      <c r="CM38" s="19">
        <v>0</v>
      </c>
      <c r="CN38" s="19">
        <v>0</v>
      </c>
      <c r="CO38" s="19">
        <v>0</v>
      </c>
      <c r="CP38" s="19">
        <v>0</v>
      </c>
      <c r="CQ38" s="19">
        <v>0</v>
      </c>
      <c r="CR38" s="19">
        <v>0</v>
      </c>
      <c r="CS38" s="19">
        <v>0</v>
      </c>
      <c r="CT38" s="19">
        <v>0</v>
      </c>
      <c r="CU38" s="19">
        <v>0</v>
      </c>
      <c r="CV38" s="19">
        <v>0</v>
      </c>
      <c r="CW38" s="19">
        <v>0</v>
      </c>
      <c r="CX38" s="19">
        <v>0</v>
      </c>
      <c r="CY38" s="19">
        <v>0</v>
      </c>
      <c r="CZ38" s="19">
        <v>0</v>
      </c>
      <c r="DA38" s="19">
        <v>0</v>
      </c>
      <c r="DB38" s="19">
        <v>0</v>
      </c>
      <c r="DC38" s="19">
        <v>0</v>
      </c>
      <c r="DD38" s="19">
        <v>0</v>
      </c>
      <c r="DE38" s="19">
        <v>0</v>
      </c>
      <c r="DF38" s="19">
        <v>0</v>
      </c>
      <c r="DG38" s="19">
        <v>0</v>
      </c>
      <c r="DH38" s="19">
        <v>0</v>
      </c>
      <c r="DI38" s="19">
        <v>0</v>
      </c>
      <c r="DJ38" s="19">
        <v>0</v>
      </c>
      <c r="DK38" s="19">
        <v>0</v>
      </c>
      <c r="DL38" s="19">
        <v>0</v>
      </c>
      <c r="DM38" s="19">
        <v>0</v>
      </c>
      <c r="DN38" s="19">
        <v>0</v>
      </c>
      <c r="DO38" s="19">
        <v>0</v>
      </c>
      <c r="DP38" s="19">
        <v>0</v>
      </c>
      <c r="DQ38" s="19">
        <v>0</v>
      </c>
      <c r="DR38" s="19">
        <v>0</v>
      </c>
      <c r="DS38" s="19">
        <v>0</v>
      </c>
      <c r="DT38" s="19">
        <v>0</v>
      </c>
      <c r="DU38" s="19">
        <v>0</v>
      </c>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G38" s="3"/>
      <c r="FH38" s="3"/>
      <c r="FI38" s="3"/>
      <c r="FJ38" s="3"/>
      <c r="FK38" s="3"/>
      <c r="FL38" s="3"/>
      <c r="FM38" s="3"/>
      <c r="FN38" s="3"/>
      <c r="FO38" s="3"/>
      <c r="FP38" s="3"/>
      <c r="FQ38" s="3"/>
      <c r="FR38" s="3"/>
      <c r="FS38" s="3"/>
      <c r="FT38" s="3"/>
      <c r="FU38" s="3"/>
      <c r="FV38" s="3"/>
      <c r="FW38" s="3"/>
      <c r="FX38" s="3"/>
      <c r="FY38" s="3"/>
      <c r="FZ38" s="3"/>
      <c r="GA38" s="3"/>
      <c r="GB38" s="3"/>
      <c r="GC38" s="3"/>
    </row>
    <row r="39" spans="1:185" ht="20.100000000000001" customHeight="1" outlineLevel="1" x14ac:dyDescent="0.25">
      <c r="A39" s="15" t="s">
        <v>22</v>
      </c>
      <c r="B39" s="16"/>
      <c r="C39" s="16"/>
      <c r="D39" s="16"/>
      <c r="E39" s="15"/>
      <c r="F39" s="19">
        <v>200</v>
      </c>
      <c r="G39" s="19">
        <v>200</v>
      </c>
      <c r="H39" s="19">
        <v>0</v>
      </c>
      <c r="I39" s="19">
        <v>0</v>
      </c>
      <c r="J39" s="19">
        <v>0</v>
      </c>
      <c r="K39" s="19">
        <v>0</v>
      </c>
      <c r="L39" s="19">
        <v>0</v>
      </c>
      <c r="M39" s="19">
        <v>0</v>
      </c>
      <c r="N39" s="19">
        <v>0</v>
      </c>
      <c r="O39" s="19">
        <v>0</v>
      </c>
      <c r="P39" s="19">
        <v>0</v>
      </c>
      <c r="Q39" s="19">
        <v>0</v>
      </c>
      <c r="R39" s="19">
        <v>0</v>
      </c>
      <c r="S39" s="19">
        <v>0</v>
      </c>
      <c r="T39" s="19">
        <v>0</v>
      </c>
      <c r="U39" s="19">
        <v>0</v>
      </c>
      <c r="V39" s="19">
        <v>0</v>
      </c>
      <c r="W39" s="19">
        <v>0</v>
      </c>
      <c r="X39" s="19">
        <v>0</v>
      </c>
      <c r="Y39" s="19">
        <v>0</v>
      </c>
      <c r="Z39" s="19">
        <v>0</v>
      </c>
      <c r="AA39" s="19">
        <v>0</v>
      </c>
      <c r="AB39" s="19">
        <v>0</v>
      </c>
      <c r="AC39" s="19">
        <v>0</v>
      </c>
      <c r="AD39" s="19">
        <v>0</v>
      </c>
      <c r="AE39" s="19">
        <v>0</v>
      </c>
      <c r="AF39" s="19">
        <v>0</v>
      </c>
      <c r="AG39" s="19">
        <v>0</v>
      </c>
      <c r="AH39" s="19">
        <v>0</v>
      </c>
      <c r="AI39" s="19">
        <v>0</v>
      </c>
      <c r="AJ39" s="19">
        <v>0</v>
      </c>
      <c r="AK39" s="19">
        <v>0</v>
      </c>
      <c r="AL39" s="19">
        <v>0</v>
      </c>
      <c r="AM39" s="19">
        <v>0</v>
      </c>
      <c r="AN39" s="19">
        <v>0</v>
      </c>
      <c r="AO39" s="19">
        <v>0</v>
      </c>
      <c r="AP39" s="19">
        <v>0</v>
      </c>
      <c r="AQ39" s="19">
        <v>0</v>
      </c>
      <c r="AR39" s="19">
        <v>0</v>
      </c>
      <c r="AS39" s="19">
        <v>0</v>
      </c>
      <c r="AT39" s="19">
        <v>0</v>
      </c>
      <c r="AU39" s="19">
        <v>0</v>
      </c>
      <c r="AV39" s="19">
        <v>0</v>
      </c>
      <c r="AW39" s="19">
        <v>0</v>
      </c>
      <c r="AX39" s="19">
        <v>0</v>
      </c>
      <c r="AY39" s="19">
        <v>0</v>
      </c>
      <c r="AZ39" s="19">
        <v>0</v>
      </c>
      <c r="BA39" s="19">
        <v>0</v>
      </c>
      <c r="BB39" s="19">
        <v>0</v>
      </c>
      <c r="BC39" s="19">
        <v>0</v>
      </c>
      <c r="BD39" s="19">
        <v>0</v>
      </c>
      <c r="BE39" s="19">
        <v>0</v>
      </c>
      <c r="BF39" s="19">
        <v>0</v>
      </c>
      <c r="BG39" s="19">
        <v>0</v>
      </c>
      <c r="BH39" s="19">
        <v>0</v>
      </c>
      <c r="BI39" s="19">
        <v>0</v>
      </c>
      <c r="BJ39" s="19">
        <v>0</v>
      </c>
      <c r="BK39" s="19">
        <v>0</v>
      </c>
      <c r="BL39" s="19">
        <v>0</v>
      </c>
      <c r="BM39" s="19">
        <v>0</v>
      </c>
      <c r="BN39" s="19">
        <v>0</v>
      </c>
      <c r="BO39" s="19">
        <v>0</v>
      </c>
      <c r="BP39" s="19">
        <v>0</v>
      </c>
      <c r="BQ39" s="19">
        <v>0</v>
      </c>
      <c r="BR39" s="19">
        <v>0</v>
      </c>
      <c r="BS39" s="19">
        <v>0</v>
      </c>
      <c r="BT39" s="19">
        <v>0</v>
      </c>
      <c r="BU39" s="19">
        <v>0</v>
      </c>
      <c r="BV39" s="19">
        <v>0</v>
      </c>
      <c r="BW39" s="19">
        <v>0</v>
      </c>
      <c r="BX39" s="19">
        <v>0</v>
      </c>
      <c r="BY39" s="19">
        <v>0</v>
      </c>
      <c r="BZ39" s="19">
        <v>0</v>
      </c>
      <c r="CA39" s="19">
        <v>0</v>
      </c>
      <c r="CB39" s="19">
        <v>0</v>
      </c>
      <c r="CC39" s="19">
        <v>0</v>
      </c>
      <c r="CD39" s="19">
        <v>0</v>
      </c>
      <c r="CE39" s="19">
        <v>0</v>
      </c>
      <c r="CF39" s="19">
        <v>0</v>
      </c>
      <c r="CG39" s="19">
        <v>0</v>
      </c>
      <c r="CH39" s="19">
        <v>0</v>
      </c>
      <c r="CI39" s="19">
        <v>0</v>
      </c>
      <c r="CJ39" s="19">
        <v>0</v>
      </c>
      <c r="CK39" s="19">
        <v>0</v>
      </c>
      <c r="CL39" s="19">
        <v>0</v>
      </c>
      <c r="CM39" s="19">
        <v>0</v>
      </c>
      <c r="CN39" s="19">
        <v>0</v>
      </c>
      <c r="CO39" s="19">
        <v>0</v>
      </c>
      <c r="CP39" s="19">
        <v>0</v>
      </c>
      <c r="CQ39" s="19">
        <v>0</v>
      </c>
      <c r="CR39" s="19">
        <v>0</v>
      </c>
      <c r="CS39" s="19">
        <v>0</v>
      </c>
      <c r="CT39" s="19">
        <v>0</v>
      </c>
      <c r="CU39" s="19">
        <v>0</v>
      </c>
      <c r="CV39" s="19">
        <v>0</v>
      </c>
      <c r="CW39" s="19">
        <v>0</v>
      </c>
      <c r="CX39" s="19">
        <v>0</v>
      </c>
      <c r="CY39" s="19">
        <v>0</v>
      </c>
      <c r="CZ39" s="19">
        <v>0</v>
      </c>
      <c r="DA39" s="19">
        <v>0</v>
      </c>
      <c r="DB39" s="19">
        <v>0</v>
      </c>
      <c r="DC39" s="19">
        <v>0</v>
      </c>
      <c r="DD39" s="19">
        <v>0</v>
      </c>
      <c r="DE39" s="19">
        <v>0</v>
      </c>
      <c r="DF39" s="19">
        <v>0</v>
      </c>
      <c r="DG39" s="19">
        <v>0</v>
      </c>
      <c r="DH39" s="19">
        <v>0</v>
      </c>
      <c r="DI39" s="19">
        <v>0</v>
      </c>
      <c r="DJ39" s="19">
        <v>0</v>
      </c>
      <c r="DK39" s="19">
        <v>0</v>
      </c>
      <c r="DL39" s="19">
        <v>0</v>
      </c>
      <c r="DM39" s="19">
        <v>0</v>
      </c>
      <c r="DN39" s="19">
        <v>0</v>
      </c>
      <c r="DO39" s="19">
        <v>0</v>
      </c>
      <c r="DP39" s="19">
        <v>0</v>
      </c>
      <c r="DQ39" s="19">
        <v>0</v>
      </c>
      <c r="DR39" s="19">
        <v>0</v>
      </c>
      <c r="DS39" s="19">
        <v>0</v>
      </c>
      <c r="DT39" s="19">
        <v>0</v>
      </c>
      <c r="DU39" s="19">
        <v>0</v>
      </c>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G39" s="3"/>
      <c r="FH39" s="3"/>
      <c r="FI39" s="3"/>
      <c r="FJ39" s="3"/>
      <c r="FK39" s="3"/>
      <c r="FL39" s="3"/>
      <c r="FM39" s="3"/>
      <c r="FN39" s="3"/>
      <c r="FO39" s="3"/>
      <c r="FP39" s="3"/>
      <c r="FQ39" s="3"/>
      <c r="FR39" s="3"/>
      <c r="FS39" s="3"/>
      <c r="FT39" s="3"/>
      <c r="FU39" s="3"/>
      <c r="FV39" s="3"/>
      <c r="FW39" s="3"/>
      <c r="FX39" s="3"/>
      <c r="FY39" s="3"/>
      <c r="FZ39" s="3"/>
      <c r="GA39" s="3"/>
      <c r="GB39" s="3"/>
      <c r="GC39" s="3"/>
    </row>
    <row r="40" spans="1:185" ht="20.100000000000001" customHeight="1" outlineLevel="1" x14ac:dyDescent="0.25">
      <c r="A40" s="15" t="s">
        <v>138</v>
      </c>
      <c r="B40" s="16"/>
      <c r="C40" s="16"/>
      <c r="D40" s="16"/>
      <c r="E40" s="15"/>
      <c r="F40" s="19">
        <v>1</v>
      </c>
      <c r="G40" s="19">
        <v>0</v>
      </c>
      <c r="H40" s="19">
        <v>0</v>
      </c>
      <c r="I40" s="19">
        <v>0</v>
      </c>
      <c r="J40" s="19">
        <v>0</v>
      </c>
      <c r="K40" s="19">
        <v>0</v>
      </c>
      <c r="L40" s="19">
        <v>0</v>
      </c>
      <c r="M40" s="19">
        <v>0</v>
      </c>
      <c r="N40" s="19">
        <v>0</v>
      </c>
      <c r="O40" s="19">
        <v>0</v>
      </c>
      <c r="P40" s="19">
        <v>0</v>
      </c>
      <c r="Q40" s="19">
        <v>0</v>
      </c>
      <c r="R40" s="19">
        <v>0</v>
      </c>
      <c r="S40" s="19">
        <v>0</v>
      </c>
      <c r="T40" s="19">
        <v>0</v>
      </c>
      <c r="U40" s="19">
        <v>0</v>
      </c>
      <c r="V40" s="19">
        <v>0</v>
      </c>
      <c r="W40" s="19">
        <v>0</v>
      </c>
      <c r="X40" s="19">
        <v>0</v>
      </c>
      <c r="Y40" s="19">
        <v>0</v>
      </c>
      <c r="Z40" s="19">
        <v>0</v>
      </c>
      <c r="AA40" s="19">
        <v>0</v>
      </c>
      <c r="AB40" s="19">
        <v>0</v>
      </c>
      <c r="AC40" s="19">
        <v>0</v>
      </c>
      <c r="AD40" s="19">
        <v>0</v>
      </c>
      <c r="AE40" s="19">
        <v>0</v>
      </c>
      <c r="AF40" s="19">
        <v>0</v>
      </c>
      <c r="AG40" s="19">
        <v>0</v>
      </c>
      <c r="AH40" s="19">
        <v>0</v>
      </c>
      <c r="AI40" s="19">
        <v>0</v>
      </c>
      <c r="AJ40" s="19">
        <v>0</v>
      </c>
      <c r="AK40" s="19">
        <v>0</v>
      </c>
      <c r="AL40" s="19">
        <v>0</v>
      </c>
      <c r="AM40" s="19">
        <v>0</v>
      </c>
      <c r="AN40" s="19">
        <v>0</v>
      </c>
      <c r="AO40" s="19">
        <v>0</v>
      </c>
      <c r="AP40" s="19">
        <v>0</v>
      </c>
      <c r="AQ40" s="19">
        <v>0</v>
      </c>
      <c r="AR40" s="19">
        <v>0</v>
      </c>
      <c r="AS40" s="19">
        <v>0</v>
      </c>
      <c r="AT40" s="19">
        <v>0</v>
      </c>
      <c r="AU40" s="19">
        <v>0</v>
      </c>
      <c r="AV40" s="19">
        <v>0</v>
      </c>
      <c r="AW40" s="19">
        <v>0</v>
      </c>
      <c r="AX40" s="19">
        <v>0</v>
      </c>
      <c r="AY40" s="19">
        <v>0</v>
      </c>
      <c r="AZ40" s="19">
        <v>0</v>
      </c>
      <c r="BA40" s="19">
        <v>0</v>
      </c>
      <c r="BB40" s="19">
        <v>0</v>
      </c>
      <c r="BC40" s="19">
        <v>0</v>
      </c>
      <c r="BD40" s="19">
        <v>0</v>
      </c>
      <c r="BE40" s="19">
        <v>0</v>
      </c>
      <c r="BF40" s="19">
        <v>0</v>
      </c>
      <c r="BG40" s="19">
        <v>0</v>
      </c>
      <c r="BH40" s="19">
        <v>0</v>
      </c>
      <c r="BI40" s="19">
        <v>0</v>
      </c>
      <c r="BJ40" s="19">
        <v>0</v>
      </c>
      <c r="BK40" s="19">
        <v>0</v>
      </c>
      <c r="BL40" s="19">
        <v>0</v>
      </c>
      <c r="BM40" s="19">
        <v>0</v>
      </c>
      <c r="BN40" s="19">
        <v>0</v>
      </c>
      <c r="BO40" s="19">
        <v>0</v>
      </c>
      <c r="BP40" s="19">
        <v>0</v>
      </c>
      <c r="BQ40" s="19">
        <v>0</v>
      </c>
      <c r="BR40" s="19">
        <v>0</v>
      </c>
      <c r="BS40" s="19">
        <v>0</v>
      </c>
      <c r="BT40" s="19">
        <v>0</v>
      </c>
      <c r="BU40" s="19">
        <v>0</v>
      </c>
      <c r="BV40" s="19">
        <v>0</v>
      </c>
      <c r="BW40" s="19">
        <v>0</v>
      </c>
      <c r="BX40" s="19">
        <v>0</v>
      </c>
      <c r="BY40" s="19">
        <v>0</v>
      </c>
      <c r="BZ40" s="19">
        <v>0</v>
      </c>
      <c r="CA40" s="19">
        <v>0</v>
      </c>
      <c r="CB40" s="19">
        <v>0</v>
      </c>
      <c r="CC40" s="19">
        <v>0</v>
      </c>
      <c r="CD40" s="19">
        <v>0</v>
      </c>
      <c r="CE40" s="19">
        <v>0</v>
      </c>
      <c r="CF40" s="19">
        <v>0</v>
      </c>
      <c r="CG40" s="19">
        <v>0</v>
      </c>
      <c r="CH40" s="19">
        <v>0</v>
      </c>
      <c r="CI40" s="19">
        <v>0</v>
      </c>
      <c r="CJ40" s="19">
        <v>0</v>
      </c>
      <c r="CK40" s="19">
        <v>0</v>
      </c>
      <c r="CL40" s="19">
        <v>0</v>
      </c>
      <c r="CM40" s="19">
        <v>0</v>
      </c>
      <c r="CN40" s="19">
        <v>0</v>
      </c>
      <c r="CO40" s="19">
        <v>0</v>
      </c>
      <c r="CP40" s="19">
        <v>0</v>
      </c>
      <c r="CQ40" s="19">
        <v>0</v>
      </c>
      <c r="CR40" s="19">
        <v>0</v>
      </c>
      <c r="CS40" s="19">
        <v>0</v>
      </c>
      <c r="CT40" s="19">
        <v>0</v>
      </c>
      <c r="CU40" s="19">
        <v>0</v>
      </c>
      <c r="CV40" s="19">
        <v>0</v>
      </c>
      <c r="CW40" s="19">
        <v>0</v>
      </c>
      <c r="CX40" s="19">
        <v>0</v>
      </c>
      <c r="CY40" s="19">
        <v>0</v>
      </c>
      <c r="CZ40" s="19">
        <v>0</v>
      </c>
      <c r="DA40" s="19">
        <v>0</v>
      </c>
      <c r="DB40" s="19">
        <v>0</v>
      </c>
      <c r="DC40" s="19">
        <v>0</v>
      </c>
      <c r="DD40" s="19">
        <v>0</v>
      </c>
      <c r="DE40" s="19">
        <v>0</v>
      </c>
      <c r="DF40" s="19">
        <v>0</v>
      </c>
      <c r="DG40" s="19">
        <v>0</v>
      </c>
      <c r="DH40" s="19">
        <v>0</v>
      </c>
      <c r="DI40" s="19">
        <v>0</v>
      </c>
      <c r="DJ40" s="19">
        <v>0</v>
      </c>
      <c r="DK40" s="19">
        <v>0</v>
      </c>
      <c r="DL40" s="19">
        <v>0</v>
      </c>
      <c r="DM40" s="19">
        <v>0</v>
      </c>
      <c r="DN40" s="19">
        <v>0</v>
      </c>
      <c r="DO40" s="19">
        <v>0</v>
      </c>
      <c r="DP40" s="19">
        <v>0</v>
      </c>
      <c r="DQ40" s="19">
        <v>0</v>
      </c>
      <c r="DR40" s="19">
        <v>0</v>
      </c>
      <c r="DS40" s="19">
        <v>0</v>
      </c>
      <c r="DT40" s="19">
        <v>0</v>
      </c>
      <c r="DU40" s="19">
        <v>0</v>
      </c>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G40" s="3"/>
      <c r="FH40" s="3"/>
      <c r="FI40" s="3"/>
      <c r="FJ40" s="3"/>
      <c r="FK40" s="3"/>
      <c r="FL40" s="3"/>
      <c r="FM40" s="3"/>
      <c r="FN40" s="3"/>
      <c r="FO40" s="3"/>
      <c r="FP40" s="3"/>
      <c r="FQ40" s="3"/>
      <c r="FR40" s="3"/>
      <c r="FS40" s="3"/>
      <c r="FT40" s="3"/>
      <c r="FU40" s="3"/>
      <c r="FV40" s="3"/>
      <c r="FW40" s="3"/>
      <c r="FX40" s="3"/>
      <c r="FY40" s="3"/>
      <c r="FZ40" s="3"/>
      <c r="GA40" s="3"/>
      <c r="GB40" s="3"/>
      <c r="GC40" s="3"/>
    </row>
    <row r="41" spans="1:185" ht="20.25" customHeight="1" outlineLevel="1" x14ac:dyDescent="0.25">
      <c r="A41" s="15"/>
      <c r="B41" s="16"/>
      <c r="C41" s="16"/>
      <c r="D41" s="16"/>
      <c r="E41" s="15"/>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G41" s="3"/>
      <c r="FH41" s="3"/>
      <c r="FI41" s="3"/>
      <c r="FJ41" s="3"/>
      <c r="FK41" s="3"/>
      <c r="FL41" s="3"/>
      <c r="FM41" s="3"/>
      <c r="FN41" s="3"/>
      <c r="FO41" s="3"/>
      <c r="FP41" s="3"/>
      <c r="FQ41" s="3"/>
      <c r="FR41" s="3"/>
      <c r="FS41" s="3"/>
      <c r="FT41" s="3"/>
      <c r="FU41" s="3"/>
      <c r="FV41" s="3"/>
      <c r="FW41" s="3"/>
      <c r="FX41" s="3"/>
      <c r="FY41" s="3"/>
      <c r="FZ41" s="3"/>
      <c r="GA41" s="3"/>
      <c r="GB41" s="3"/>
      <c r="GC41" s="3"/>
    </row>
    <row r="42" spans="1:185" ht="20.100000000000001" customHeight="1" x14ac:dyDescent="0.25">
      <c r="A42" s="13" t="s">
        <v>20</v>
      </c>
      <c r="B42" s="14"/>
      <c r="C42" s="14"/>
      <c r="D42" s="14"/>
      <c r="E42" s="13"/>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G42" s="3"/>
      <c r="FH42" s="3"/>
      <c r="FI42" s="3"/>
      <c r="FJ42" s="3"/>
      <c r="FK42" s="3"/>
      <c r="FL42" s="3"/>
      <c r="FM42" s="3"/>
      <c r="FN42" s="3"/>
      <c r="FO42" s="3"/>
      <c r="FP42" s="3"/>
      <c r="FQ42" s="3"/>
      <c r="FR42" s="3"/>
      <c r="FS42" s="3"/>
      <c r="FT42" s="3"/>
      <c r="FU42" s="3"/>
      <c r="FV42" s="3"/>
      <c r="FW42" s="3"/>
      <c r="FX42" s="3"/>
      <c r="FY42" s="3"/>
      <c r="FZ42" s="3"/>
      <c r="GA42" s="3"/>
      <c r="GB42" s="3"/>
      <c r="GC42" s="3"/>
    </row>
    <row r="43" spans="1:185" ht="20.100000000000001" customHeight="1" outlineLevel="1" x14ac:dyDescent="0.25">
      <c r="A43" s="15" t="s">
        <v>23</v>
      </c>
      <c r="B43" s="16"/>
      <c r="C43" s="16"/>
      <c r="D43" s="16"/>
      <c r="E43" s="15"/>
      <c r="F43" s="19">
        <v>20</v>
      </c>
      <c r="G43" s="19">
        <v>0</v>
      </c>
      <c r="H43" s="19">
        <v>0</v>
      </c>
      <c r="I43" s="19">
        <v>0</v>
      </c>
      <c r="J43" s="19">
        <v>0</v>
      </c>
      <c r="K43" s="19">
        <v>0</v>
      </c>
      <c r="L43" s="19">
        <v>0</v>
      </c>
      <c r="M43" s="19">
        <v>0</v>
      </c>
      <c r="N43" s="19">
        <v>0</v>
      </c>
      <c r="O43" s="19">
        <v>0</v>
      </c>
      <c r="P43" s="19">
        <v>0</v>
      </c>
      <c r="Q43" s="19">
        <v>0</v>
      </c>
      <c r="R43" s="19">
        <v>0</v>
      </c>
      <c r="S43" s="19">
        <v>0</v>
      </c>
      <c r="T43" s="19">
        <v>0</v>
      </c>
      <c r="U43" s="19">
        <v>0</v>
      </c>
      <c r="V43" s="19">
        <v>0</v>
      </c>
      <c r="W43" s="19">
        <v>0</v>
      </c>
      <c r="X43" s="19">
        <v>0</v>
      </c>
      <c r="Y43" s="19">
        <v>0</v>
      </c>
      <c r="Z43" s="19">
        <v>0</v>
      </c>
      <c r="AA43" s="19">
        <v>0</v>
      </c>
      <c r="AB43" s="19">
        <v>0</v>
      </c>
      <c r="AC43" s="19">
        <v>0</v>
      </c>
      <c r="AD43" s="19">
        <v>0</v>
      </c>
      <c r="AE43" s="19">
        <v>0</v>
      </c>
      <c r="AF43" s="19">
        <v>0</v>
      </c>
      <c r="AG43" s="19">
        <v>0</v>
      </c>
      <c r="AH43" s="19">
        <v>0</v>
      </c>
      <c r="AI43" s="19">
        <v>0</v>
      </c>
      <c r="AJ43" s="19">
        <v>0</v>
      </c>
      <c r="AK43" s="19">
        <v>0</v>
      </c>
      <c r="AL43" s="19">
        <v>0</v>
      </c>
      <c r="AM43" s="19">
        <v>0</v>
      </c>
      <c r="AN43" s="19">
        <v>0</v>
      </c>
      <c r="AO43" s="19">
        <v>0</v>
      </c>
      <c r="AP43" s="19">
        <v>0</v>
      </c>
      <c r="AQ43" s="19">
        <v>0</v>
      </c>
      <c r="AR43" s="19">
        <v>0</v>
      </c>
      <c r="AS43" s="19">
        <v>0</v>
      </c>
      <c r="AT43" s="19">
        <v>0</v>
      </c>
      <c r="AU43" s="19">
        <v>0</v>
      </c>
      <c r="AV43" s="19">
        <v>0</v>
      </c>
      <c r="AW43" s="19">
        <v>0</v>
      </c>
      <c r="AX43" s="19">
        <v>0</v>
      </c>
      <c r="AY43" s="19">
        <v>0</v>
      </c>
      <c r="AZ43" s="19">
        <v>0</v>
      </c>
      <c r="BA43" s="19">
        <v>0</v>
      </c>
      <c r="BB43" s="19">
        <v>0</v>
      </c>
      <c r="BC43" s="19">
        <v>0</v>
      </c>
      <c r="BD43" s="19">
        <v>0</v>
      </c>
      <c r="BE43" s="19">
        <v>0</v>
      </c>
      <c r="BF43" s="19">
        <v>0</v>
      </c>
      <c r="BG43" s="19">
        <v>0</v>
      </c>
      <c r="BH43" s="19">
        <v>0</v>
      </c>
      <c r="BI43" s="19">
        <v>0</v>
      </c>
      <c r="BJ43" s="19">
        <v>0</v>
      </c>
      <c r="BK43" s="19">
        <v>0</v>
      </c>
      <c r="BL43" s="19">
        <v>0</v>
      </c>
      <c r="BM43" s="19">
        <v>0</v>
      </c>
      <c r="BN43" s="19">
        <v>1</v>
      </c>
      <c r="BO43" s="19">
        <v>0</v>
      </c>
      <c r="BP43" s="19">
        <v>0</v>
      </c>
      <c r="BQ43" s="19">
        <v>0</v>
      </c>
      <c r="BR43" s="19">
        <v>0</v>
      </c>
      <c r="BS43" s="19">
        <v>0</v>
      </c>
      <c r="BT43" s="19">
        <v>0</v>
      </c>
      <c r="BU43" s="19">
        <v>0</v>
      </c>
      <c r="BV43" s="19">
        <v>0</v>
      </c>
      <c r="BW43" s="19">
        <v>0</v>
      </c>
      <c r="BX43" s="19">
        <v>0</v>
      </c>
      <c r="BY43" s="19">
        <v>0</v>
      </c>
      <c r="BZ43" s="19">
        <v>0</v>
      </c>
      <c r="CA43" s="19">
        <v>0</v>
      </c>
      <c r="CB43" s="19">
        <v>0</v>
      </c>
      <c r="CC43" s="19">
        <v>0</v>
      </c>
      <c r="CD43" s="19">
        <v>0</v>
      </c>
      <c r="CE43" s="19">
        <v>0</v>
      </c>
      <c r="CF43" s="19">
        <v>0</v>
      </c>
      <c r="CG43" s="19">
        <v>0</v>
      </c>
      <c r="CH43" s="19">
        <v>0</v>
      </c>
      <c r="CI43" s="19">
        <v>0</v>
      </c>
      <c r="CJ43" s="19">
        <v>0</v>
      </c>
      <c r="CK43" s="19">
        <v>0</v>
      </c>
      <c r="CL43" s="19">
        <v>0</v>
      </c>
      <c r="CM43" s="19">
        <v>0</v>
      </c>
      <c r="CN43" s="19">
        <v>0</v>
      </c>
      <c r="CO43" s="19">
        <v>0</v>
      </c>
      <c r="CP43" s="19">
        <v>0</v>
      </c>
      <c r="CQ43" s="19">
        <v>0</v>
      </c>
      <c r="CR43" s="19">
        <v>0</v>
      </c>
      <c r="CS43" s="19">
        <v>0</v>
      </c>
      <c r="CT43" s="19">
        <v>0</v>
      </c>
      <c r="CU43" s="19">
        <v>0</v>
      </c>
      <c r="CV43" s="19">
        <v>0</v>
      </c>
      <c r="CW43" s="19">
        <v>0</v>
      </c>
      <c r="CX43" s="19">
        <v>0</v>
      </c>
      <c r="CY43" s="19">
        <v>0</v>
      </c>
      <c r="CZ43" s="19">
        <v>0</v>
      </c>
      <c r="DA43" s="19">
        <v>0</v>
      </c>
      <c r="DB43" s="19">
        <v>0</v>
      </c>
      <c r="DC43" s="19">
        <v>0</v>
      </c>
      <c r="DD43" s="19">
        <v>0</v>
      </c>
      <c r="DE43" s="19">
        <v>0</v>
      </c>
      <c r="DF43" s="19">
        <v>0</v>
      </c>
      <c r="DG43" s="19">
        <v>0</v>
      </c>
      <c r="DH43" s="19">
        <v>0</v>
      </c>
      <c r="DI43" s="19">
        <v>0</v>
      </c>
      <c r="DJ43" s="19">
        <v>0</v>
      </c>
      <c r="DK43" s="19">
        <v>0</v>
      </c>
      <c r="DL43" s="19">
        <v>0</v>
      </c>
      <c r="DM43" s="19">
        <v>0</v>
      </c>
      <c r="DN43" s="19">
        <v>0</v>
      </c>
      <c r="DO43" s="19">
        <v>0</v>
      </c>
      <c r="DP43" s="19">
        <v>0</v>
      </c>
      <c r="DQ43" s="19">
        <v>0</v>
      </c>
      <c r="DR43" s="19">
        <v>0</v>
      </c>
      <c r="DS43" s="19">
        <v>0</v>
      </c>
      <c r="DT43" s="19">
        <v>0</v>
      </c>
      <c r="DU43" s="19">
        <v>0</v>
      </c>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G43" s="3"/>
      <c r="FH43" s="3"/>
      <c r="FI43" s="3"/>
      <c r="FJ43" s="3"/>
      <c r="FK43" s="3"/>
      <c r="FL43" s="3"/>
      <c r="FM43" s="3"/>
      <c r="FN43" s="3"/>
      <c r="FO43" s="3"/>
      <c r="FP43" s="3"/>
      <c r="FQ43" s="3"/>
      <c r="FR43" s="3"/>
      <c r="FS43" s="3"/>
      <c r="FT43" s="3"/>
      <c r="FU43" s="3"/>
      <c r="FV43" s="3"/>
      <c r="FW43" s="3"/>
      <c r="FX43" s="3"/>
      <c r="FY43" s="3"/>
      <c r="FZ43" s="3"/>
      <c r="GA43" s="3"/>
      <c r="GB43" s="3"/>
      <c r="GC43" s="3"/>
    </row>
    <row r="44" spans="1:185" ht="20.100000000000001" customHeight="1" outlineLevel="1" x14ac:dyDescent="0.25">
      <c r="A44" s="15" t="s">
        <v>140</v>
      </c>
      <c r="B44" s="16"/>
      <c r="C44" s="16"/>
      <c r="D44" s="16"/>
      <c r="E44" s="15"/>
      <c r="F44" s="19">
        <v>20</v>
      </c>
      <c r="G44" s="19">
        <v>0</v>
      </c>
      <c r="H44" s="19">
        <v>0</v>
      </c>
      <c r="I44" s="19">
        <v>0</v>
      </c>
      <c r="J44" s="19">
        <v>0</v>
      </c>
      <c r="K44" s="19">
        <v>0</v>
      </c>
      <c r="L44" s="19">
        <v>0</v>
      </c>
      <c r="M44" s="19">
        <v>0</v>
      </c>
      <c r="N44" s="19">
        <v>0</v>
      </c>
      <c r="O44" s="19">
        <v>0</v>
      </c>
      <c r="P44" s="19">
        <v>0</v>
      </c>
      <c r="Q44" s="19">
        <v>0</v>
      </c>
      <c r="R44" s="19">
        <v>0</v>
      </c>
      <c r="S44" s="19">
        <v>0</v>
      </c>
      <c r="T44" s="19">
        <v>0</v>
      </c>
      <c r="U44" s="19">
        <v>0</v>
      </c>
      <c r="V44" s="19">
        <v>0</v>
      </c>
      <c r="W44" s="19">
        <v>0</v>
      </c>
      <c r="X44" s="19">
        <v>0</v>
      </c>
      <c r="Y44" s="19">
        <v>0</v>
      </c>
      <c r="Z44" s="19">
        <v>0</v>
      </c>
      <c r="AA44" s="19">
        <v>0</v>
      </c>
      <c r="AB44" s="19">
        <v>0</v>
      </c>
      <c r="AC44" s="19">
        <v>0</v>
      </c>
      <c r="AD44" s="19">
        <v>0</v>
      </c>
      <c r="AE44" s="19">
        <v>0</v>
      </c>
      <c r="AF44" s="19">
        <v>0</v>
      </c>
      <c r="AG44" s="19">
        <v>0</v>
      </c>
      <c r="AH44" s="19">
        <v>0</v>
      </c>
      <c r="AI44" s="19">
        <v>0</v>
      </c>
      <c r="AJ44" s="19">
        <v>0</v>
      </c>
      <c r="AK44" s="19">
        <v>0</v>
      </c>
      <c r="AL44" s="19">
        <v>0</v>
      </c>
      <c r="AM44" s="19">
        <v>0</v>
      </c>
      <c r="AN44" s="19">
        <v>0</v>
      </c>
      <c r="AO44" s="19">
        <v>0</v>
      </c>
      <c r="AP44" s="19">
        <v>0</v>
      </c>
      <c r="AQ44" s="19">
        <v>0</v>
      </c>
      <c r="AR44" s="19">
        <v>0</v>
      </c>
      <c r="AS44" s="19">
        <v>0</v>
      </c>
      <c r="AT44" s="19">
        <v>0</v>
      </c>
      <c r="AU44" s="19">
        <v>0</v>
      </c>
      <c r="AV44" s="19">
        <v>0</v>
      </c>
      <c r="AW44" s="19">
        <v>0</v>
      </c>
      <c r="AX44" s="19">
        <v>0</v>
      </c>
      <c r="AY44" s="19">
        <v>0</v>
      </c>
      <c r="AZ44" s="19">
        <v>0</v>
      </c>
      <c r="BA44" s="19">
        <v>0</v>
      </c>
      <c r="BB44" s="19">
        <v>0</v>
      </c>
      <c r="BC44" s="19">
        <v>0</v>
      </c>
      <c r="BD44" s="19">
        <v>0</v>
      </c>
      <c r="BE44" s="19">
        <v>0</v>
      </c>
      <c r="BF44" s="19">
        <v>0</v>
      </c>
      <c r="BG44" s="19">
        <v>0</v>
      </c>
      <c r="BH44" s="19">
        <v>0</v>
      </c>
      <c r="BI44" s="19">
        <v>0</v>
      </c>
      <c r="BJ44" s="19">
        <v>0</v>
      </c>
      <c r="BK44" s="19">
        <v>0</v>
      </c>
      <c r="BL44" s="19">
        <v>0</v>
      </c>
      <c r="BM44" s="19">
        <v>0</v>
      </c>
      <c r="BN44" s="19">
        <f>BN43</f>
        <v>1</v>
      </c>
      <c r="BO44" s="19">
        <v>0</v>
      </c>
      <c r="BP44" s="19">
        <v>0</v>
      </c>
      <c r="BQ44" s="19">
        <v>0</v>
      </c>
      <c r="BR44" s="19">
        <v>0</v>
      </c>
      <c r="BS44" s="19">
        <v>0</v>
      </c>
      <c r="BT44" s="19">
        <v>0</v>
      </c>
      <c r="BU44" s="19">
        <v>0</v>
      </c>
      <c r="BV44" s="19">
        <v>0</v>
      </c>
      <c r="BW44" s="19">
        <v>0</v>
      </c>
      <c r="BX44" s="19">
        <v>0</v>
      </c>
      <c r="BY44" s="19">
        <v>0</v>
      </c>
      <c r="BZ44" s="19">
        <v>0</v>
      </c>
      <c r="CA44" s="19">
        <v>0</v>
      </c>
      <c r="CB44" s="19">
        <v>0</v>
      </c>
      <c r="CC44" s="19">
        <v>0</v>
      </c>
      <c r="CD44" s="19">
        <v>0</v>
      </c>
      <c r="CE44" s="19">
        <v>0</v>
      </c>
      <c r="CF44" s="19">
        <v>0</v>
      </c>
      <c r="CG44" s="19">
        <v>0</v>
      </c>
      <c r="CH44" s="19">
        <v>0</v>
      </c>
      <c r="CI44" s="19">
        <v>0</v>
      </c>
      <c r="CJ44" s="19">
        <v>0</v>
      </c>
      <c r="CK44" s="19">
        <v>0</v>
      </c>
      <c r="CL44" s="19">
        <v>0</v>
      </c>
      <c r="CM44" s="19">
        <v>0</v>
      </c>
      <c r="CN44" s="19">
        <v>0</v>
      </c>
      <c r="CO44" s="19">
        <v>0</v>
      </c>
      <c r="CP44" s="19">
        <v>0</v>
      </c>
      <c r="CQ44" s="19">
        <v>0</v>
      </c>
      <c r="CR44" s="19">
        <v>0</v>
      </c>
      <c r="CS44" s="19">
        <v>0</v>
      </c>
      <c r="CT44" s="19">
        <v>0</v>
      </c>
      <c r="CU44" s="19">
        <v>0</v>
      </c>
      <c r="CV44" s="19">
        <v>0</v>
      </c>
      <c r="CW44" s="19">
        <v>0</v>
      </c>
      <c r="CX44" s="19">
        <v>0</v>
      </c>
      <c r="CY44" s="19">
        <v>0</v>
      </c>
      <c r="CZ44" s="19">
        <v>0</v>
      </c>
      <c r="DA44" s="19">
        <v>0</v>
      </c>
      <c r="DB44" s="19">
        <v>0</v>
      </c>
      <c r="DC44" s="19">
        <v>0</v>
      </c>
      <c r="DD44" s="19">
        <v>0</v>
      </c>
      <c r="DE44" s="19">
        <v>0</v>
      </c>
      <c r="DF44" s="19">
        <v>0</v>
      </c>
      <c r="DG44" s="19">
        <v>0</v>
      </c>
      <c r="DH44" s="19">
        <v>0</v>
      </c>
      <c r="DI44" s="19">
        <v>0</v>
      </c>
      <c r="DJ44" s="19">
        <v>0</v>
      </c>
      <c r="DK44" s="19">
        <v>0</v>
      </c>
      <c r="DL44" s="19">
        <v>0</v>
      </c>
      <c r="DM44" s="19">
        <v>0</v>
      </c>
      <c r="DN44" s="19">
        <v>0</v>
      </c>
      <c r="DO44" s="19">
        <v>0</v>
      </c>
      <c r="DP44" s="19">
        <v>0</v>
      </c>
      <c r="DQ44" s="19">
        <v>0</v>
      </c>
      <c r="DR44" s="19">
        <v>0</v>
      </c>
      <c r="DS44" s="19">
        <v>0</v>
      </c>
      <c r="DT44" s="19">
        <v>0</v>
      </c>
      <c r="DU44" s="19">
        <v>0</v>
      </c>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G44" s="3"/>
      <c r="FH44" s="3"/>
      <c r="FI44" s="3"/>
      <c r="FJ44" s="3"/>
      <c r="FK44" s="3"/>
      <c r="FL44" s="3"/>
      <c r="FM44" s="3"/>
      <c r="FN44" s="3"/>
      <c r="FO44" s="3"/>
      <c r="FP44" s="3"/>
      <c r="FQ44" s="3"/>
      <c r="FR44" s="3"/>
      <c r="FS44" s="3"/>
      <c r="FT44" s="3"/>
      <c r="FU44" s="3"/>
      <c r="FV44" s="3"/>
      <c r="FW44" s="3"/>
      <c r="FX44" s="3"/>
      <c r="FY44" s="3"/>
      <c r="FZ44" s="3"/>
      <c r="GA44" s="3"/>
      <c r="GB44" s="3"/>
      <c r="GC44" s="3"/>
    </row>
    <row r="45" spans="1:185" ht="20.25" customHeight="1" outlineLevel="1" x14ac:dyDescent="0.25">
      <c r="A45" s="15"/>
      <c r="B45" s="16"/>
      <c r="C45" s="16"/>
      <c r="D45" s="16"/>
      <c r="E45" s="15"/>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G45" s="3"/>
      <c r="FH45" s="3"/>
      <c r="FI45" s="3"/>
      <c r="FJ45" s="3"/>
      <c r="FK45" s="3"/>
      <c r="FL45" s="3"/>
      <c r="FM45" s="3"/>
      <c r="FN45" s="3"/>
      <c r="FO45" s="3"/>
      <c r="FP45" s="3"/>
      <c r="FQ45" s="3"/>
      <c r="FR45" s="3"/>
      <c r="FS45" s="3"/>
      <c r="FT45" s="3"/>
      <c r="FU45" s="3"/>
      <c r="FV45" s="3"/>
      <c r="FW45" s="3"/>
      <c r="FX45" s="3"/>
      <c r="FY45" s="3"/>
      <c r="FZ45" s="3"/>
      <c r="GA45" s="3"/>
      <c r="GB45" s="3"/>
      <c r="GC45" s="3"/>
    </row>
    <row r="46" spans="1:185" ht="20.100000000000001" customHeight="1" x14ac:dyDescent="0.25">
      <c r="A46" s="13" t="s">
        <v>24</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G46" s="3"/>
      <c r="FH46" s="3"/>
      <c r="FI46" s="3"/>
      <c r="FJ46" s="3"/>
      <c r="FK46" s="3"/>
      <c r="FL46" s="3"/>
      <c r="FM46" s="3"/>
      <c r="FN46" s="3"/>
      <c r="FO46" s="3"/>
      <c r="FP46" s="3"/>
      <c r="FQ46" s="3"/>
      <c r="FR46" s="3"/>
      <c r="FS46" s="3"/>
      <c r="FT46" s="3"/>
      <c r="FU46" s="3"/>
      <c r="FV46" s="3"/>
      <c r="FW46" s="3"/>
      <c r="FX46" s="3"/>
      <c r="FY46" s="3"/>
      <c r="FZ46" s="3"/>
      <c r="GA46" s="3"/>
      <c r="GB46" s="3"/>
      <c r="GC46" s="3"/>
    </row>
    <row r="47" spans="1:185" ht="20.100000000000001" customHeight="1" outlineLevel="1" x14ac:dyDescent="0.25">
      <c r="A47" s="15" t="s">
        <v>143</v>
      </c>
      <c r="B47" s="16"/>
      <c r="C47" s="16"/>
      <c r="D47" s="16"/>
      <c r="E47" s="16"/>
      <c r="F47" s="19">
        <v>6</v>
      </c>
      <c r="G47" s="19">
        <v>0</v>
      </c>
      <c r="H47" s="19">
        <v>0</v>
      </c>
      <c r="I47" s="19">
        <v>0</v>
      </c>
      <c r="J47" s="19">
        <v>0</v>
      </c>
      <c r="K47" s="19">
        <v>0</v>
      </c>
      <c r="L47" s="19">
        <v>0</v>
      </c>
      <c r="M47" s="19">
        <v>0</v>
      </c>
      <c r="N47" s="19">
        <v>0</v>
      </c>
      <c r="O47" s="19">
        <v>0</v>
      </c>
      <c r="P47" s="19">
        <v>0</v>
      </c>
      <c r="Q47" s="19">
        <v>0</v>
      </c>
      <c r="R47" s="19">
        <v>0</v>
      </c>
      <c r="S47" s="19">
        <v>0</v>
      </c>
      <c r="T47" s="19">
        <v>0</v>
      </c>
      <c r="U47" s="19">
        <v>0</v>
      </c>
      <c r="V47" s="19">
        <v>0</v>
      </c>
      <c r="W47" s="19">
        <v>0</v>
      </c>
      <c r="X47" s="19">
        <v>0</v>
      </c>
      <c r="Y47" s="19">
        <v>0</v>
      </c>
      <c r="Z47" s="19">
        <v>0</v>
      </c>
      <c r="AA47" s="19">
        <v>0</v>
      </c>
      <c r="AB47" s="19">
        <v>0</v>
      </c>
      <c r="AC47" s="19">
        <v>0</v>
      </c>
      <c r="AD47" s="19">
        <v>0</v>
      </c>
      <c r="AE47" s="19">
        <v>0</v>
      </c>
      <c r="AF47" s="19">
        <v>0</v>
      </c>
      <c r="AG47" s="19">
        <v>0</v>
      </c>
      <c r="AH47" s="19">
        <v>0</v>
      </c>
      <c r="AI47" s="19">
        <v>0</v>
      </c>
      <c r="AJ47" s="19">
        <v>0</v>
      </c>
      <c r="AK47" s="19">
        <v>0</v>
      </c>
      <c r="AL47" s="19">
        <v>0</v>
      </c>
      <c r="AM47" s="19">
        <v>0</v>
      </c>
      <c r="AN47" s="19">
        <v>0</v>
      </c>
      <c r="AO47" s="19">
        <v>0</v>
      </c>
      <c r="AP47" s="19">
        <v>0</v>
      </c>
      <c r="AQ47" s="19">
        <v>0</v>
      </c>
      <c r="AR47" s="19">
        <v>0</v>
      </c>
      <c r="AS47" s="19">
        <v>0</v>
      </c>
      <c r="AT47" s="19">
        <v>0</v>
      </c>
      <c r="AU47" s="19">
        <v>0</v>
      </c>
      <c r="AV47" s="19">
        <v>0</v>
      </c>
      <c r="AW47" s="19">
        <v>0</v>
      </c>
      <c r="AX47" s="19">
        <v>0</v>
      </c>
      <c r="AY47" s="19">
        <v>0</v>
      </c>
      <c r="AZ47" s="19">
        <v>0</v>
      </c>
      <c r="BA47" s="19">
        <v>0</v>
      </c>
      <c r="BB47" s="19">
        <v>0</v>
      </c>
      <c r="BC47" s="19">
        <v>0</v>
      </c>
      <c r="BD47" s="19">
        <v>0</v>
      </c>
      <c r="BE47" s="19">
        <v>0</v>
      </c>
      <c r="BF47" s="19">
        <v>0</v>
      </c>
      <c r="BG47" s="19">
        <v>0</v>
      </c>
      <c r="BH47" s="19">
        <v>0</v>
      </c>
      <c r="BI47" s="19">
        <v>0</v>
      </c>
      <c r="BJ47" s="19">
        <v>0</v>
      </c>
      <c r="BK47" s="19">
        <v>0</v>
      </c>
      <c r="BL47" s="19">
        <v>0</v>
      </c>
      <c r="BM47" s="19">
        <v>0</v>
      </c>
      <c r="BN47" s="19">
        <v>2</v>
      </c>
      <c r="BO47" s="19">
        <v>0</v>
      </c>
      <c r="BP47" s="19">
        <v>0</v>
      </c>
      <c r="BQ47" s="19">
        <v>0</v>
      </c>
      <c r="BR47" s="19">
        <v>0</v>
      </c>
      <c r="BS47" s="19">
        <v>0</v>
      </c>
      <c r="BT47" s="19">
        <v>0</v>
      </c>
      <c r="BU47" s="19">
        <v>0</v>
      </c>
      <c r="BV47" s="19">
        <v>0</v>
      </c>
      <c r="BW47" s="19">
        <v>0</v>
      </c>
      <c r="BX47" s="19">
        <v>0</v>
      </c>
      <c r="BY47" s="19">
        <v>0</v>
      </c>
      <c r="BZ47" s="19">
        <v>0</v>
      </c>
      <c r="CA47" s="19">
        <v>0</v>
      </c>
      <c r="CB47" s="19">
        <v>0</v>
      </c>
      <c r="CC47" s="19">
        <v>0</v>
      </c>
      <c r="CD47" s="19">
        <v>0</v>
      </c>
      <c r="CE47" s="19">
        <v>0</v>
      </c>
      <c r="CF47" s="19">
        <v>0</v>
      </c>
      <c r="CG47" s="19">
        <v>0</v>
      </c>
      <c r="CH47" s="19">
        <v>0</v>
      </c>
      <c r="CI47" s="19">
        <v>0</v>
      </c>
      <c r="CJ47" s="19">
        <v>0</v>
      </c>
      <c r="CK47" s="19">
        <v>0</v>
      </c>
      <c r="CL47" s="19">
        <v>0</v>
      </c>
      <c r="CM47" s="19">
        <v>0</v>
      </c>
      <c r="CN47" s="19">
        <v>0</v>
      </c>
      <c r="CO47" s="19">
        <v>0</v>
      </c>
      <c r="CP47" s="19">
        <v>0</v>
      </c>
      <c r="CQ47" s="19">
        <v>0</v>
      </c>
      <c r="CR47" s="19">
        <v>0</v>
      </c>
      <c r="CS47" s="19">
        <v>0</v>
      </c>
      <c r="CT47" s="19">
        <v>0</v>
      </c>
      <c r="CU47" s="19">
        <v>0</v>
      </c>
      <c r="CV47" s="19">
        <v>0</v>
      </c>
      <c r="CW47" s="19">
        <v>0</v>
      </c>
      <c r="CX47" s="19">
        <v>0</v>
      </c>
      <c r="CY47" s="19">
        <v>0</v>
      </c>
      <c r="CZ47" s="19">
        <v>0</v>
      </c>
      <c r="DA47" s="19">
        <v>0</v>
      </c>
      <c r="DB47" s="19">
        <v>0</v>
      </c>
      <c r="DC47" s="19">
        <v>0</v>
      </c>
      <c r="DD47" s="19">
        <v>0</v>
      </c>
      <c r="DE47" s="19">
        <v>0</v>
      </c>
      <c r="DF47" s="19">
        <v>0</v>
      </c>
      <c r="DG47" s="19">
        <v>0</v>
      </c>
      <c r="DH47" s="19">
        <v>0</v>
      </c>
      <c r="DI47" s="19">
        <v>0</v>
      </c>
      <c r="DJ47" s="19">
        <v>0</v>
      </c>
      <c r="DK47" s="19">
        <v>0</v>
      </c>
      <c r="DL47" s="19">
        <v>0</v>
      </c>
      <c r="DM47" s="19">
        <v>0</v>
      </c>
      <c r="DN47" s="19">
        <v>0</v>
      </c>
      <c r="DO47" s="19">
        <v>0</v>
      </c>
      <c r="DP47" s="19">
        <v>0</v>
      </c>
      <c r="DQ47" s="19">
        <v>0</v>
      </c>
      <c r="DR47" s="19">
        <v>0</v>
      </c>
      <c r="DS47" s="19">
        <v>0</v>
      </c>
      <c r="DT47" s="19">
        <v>0</v>
      </c>
      <c r="DU47" s="19">
        <v>0</v>
      </c>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G47" s="3"/>
      <c r="FH47" s="3"/>
      <c r="FI47" s="3"/>
      <c r="FJ47" s="3"/>
      <c r="FK47" s="3"/>
      <c r="FL47" s="3"/>
      <c r="FM47" s="3"/>
      <c r="FN47" s="3"/>
      <c r="FO47" s="3"/>
      <c r="FP47" s="3"/>
      <c r="FQ47" s="3"/>
      <c r="FR47" s="3"/>
      <c r="FS47" s="3"/>
      <c r="FT47" s="3"/>
      <c r="FU47" s="3"/>
      <c r="FV47" s="3"/>
      <c r="FW47" s="3"/>
      <c r="FX47" s="3"/>
      <c r="FY47" s="3"/>
      <c r="FZ47" s="3"/>
      <c r="GA47" s="3"/>
      <c r="GB47" s="3"/>
      <c r="GC47" s="3"/>
    </row>
    <row r="48" spans="1:185" ht="20.100000000000001" customHeight="1" outlineLevel="1" x14ac:dyDescent="0.25">
      <c r="A48" s="15" t="s">
        <v>25</v>
      </c>
      <c r="B48" s="16"/>
      <c r="C48" s="16"/>
      <c r="D48" s="16"/>
      <c r="E48" s="16"/>
      <c r="F48" s="19">
        <v>15</v>
      </c>
      <c r="G48" s="19">
        <v>0</v>
      </c>
      <c r="H48" s="19">
        <v>0</v>
      </c>
      <c r="I48" s="19">
        <v>0</v>
      </c>
      <c r="J48" s="19">
        <v>0</v>
      </c>
      <c r="K48" s="19">
        <v>0</v>
      </c>
      <c r="L48" s="19">
        <v>0</v>
      </c>
      <c r="M48" s="19">
        <v>0</v>
      </c>
      <c r="N48" s="19">
        <v>0</v>
      </c>
      <c r="O48" s="19">
        <v>0</v>
      </c>
      <c r="P48" s="19">
        <v>0</v>
      </c>
      <c r="Q48" s="19">
        <v>0</v>
      </c>
      <c r="R48" s="19">
        <v>0</v>
      </c>
      <c r="S48" s="19">
        <v>0</v>
      </c>
      <c r="T48" s="19">
        <v>0</v>
      </c>
      <c r="U48" s="19">
        <v>0</v>
      </c>
      <c r="V48" s="19">
        <v>0</v>
      </c>
      <c r="W48" s="19">
        <v>0</v>
      </c>
      <c r="X48" s="19">
        <v>0</v>
      </c>
      <c r="Y48" s="19">
        <v>0</v>
      </c>
      <c r="Z48" s="19">
        <v>0</v>
      </c>
      <c r="AA48" s="19">
        <v>0</v>
      </c>
      <c r="AB48" s="19">
        <v>0</v>
      </c>
      <c r="AC48" s="19">
        <v>0</v>
      </c>
      <c r="AD48" s="19">
        <v>0</v>
      </c>
      <c r="AE48" s="19">
        <v>0</v>
      </c>
      <c r="AF48" s="19">
        <v>0</v>
      </c>
      <c r="AG48" s="19">
        <v>0</v>
      </c>
      <c r="AH48" s="19">
        <v>0</v>
      </c>
      <c r="AI48" s="19">
        <v>0</v>
      </c>
      <c r="AJ48" s="19">
        <v>0</v>
      </c>
      <c r="AK48" s="19">
        <v>0</v>
      </c>
      <c r="AL48" s="19">
        <v>0</v>
      </c>
      <c r="AM48" s="19">
        <v>0</v>
      </c>
      <c r="AN48" s="19">
        <v>0</v>
      </c>
      <c r="AO48" s="19">
        <v>0</v>
      </c>
      <c r="AP48" s="19">
        <v>0</v>
      </c>
      <c r="AQ48" s="19">
        <v>0</v>
      </c>
      <c r="AR48" s="19">
        <v>0</v>
      </c>
      <c r="AS48" s="19">
        <v>0</v>
      </c>
      <c r="AT48" s="19">
        <v>0</v>
      </c>
      <c r="AU48" s="19">
        <v>0</v>
      </c>
      <c r="AV48" s="19">
        <v>0</v>
      </c>
      <c r="AW48" s="19">
        <v>0</v>
      </c>
      <c r="AX48" s="19">
        <v>0</v>
      </c>
      <c r="AY48" s="19">
        <v>0</v>
      </c>
      <c r="AZ48" s="19">
        <v>0</v>
      </c>
      <c r="BA48" s="19">
        <v>0</v>
      </c>
      <c r="BB48" s="19">
        <v>0</v>
      </c>
      <c r="BC48" s="19">
        <v>0</v>
      </c>
      <c r="BD48" s="19">
        <v>0</v>
      </c>
      <c r="BE48" s="19">
        <v>0</v>
      </c>
      <c r="BF48" s="19">
        <v>0</v>
      </c>
      <c r="BG48" s="19">
        <v>0</v>
      </c>
      <c r="BH48" s="19">
        <v>0</v>
      </c>
      <c r="BI48" s="19">
        <v>0</v>
      </c>
      <c r="BJ48" s="19">
        <v>0</v>
      </c>
      <c r="BK48" s="19">
        <v>0</v>
      </c>
      <c r="BL48" s="19">
        <v>0</v>
      </c>
      <c r="BM48" s="19">
        <v>0</v>
      </c>
      <c r="BN48" s="19">
        <v>15</v>
      </c>
      <c r="BO48" s="19">
        <v>0</v>
      </c>
      <c r="BP48" s="19">
        <v>0</v>
      </c>
      <c r="BQ48" s="19">
        <v>0</v>
      </c>
      <c r="BR48" s="19">
        <v>0</v>
      </c>
      <c r="BS48" s="19">
        <v>0</v>
      </c>
      <c r="BT48" s="19">
        <v>0</v>
      </c>
      <c r="BU48" s="19">
        <v>0</v>
      </c>
      <c r="BV48" s="19">
        <v>0</v>
      </c>
      <c r="BW48" s="19">
        <v>0</v>
      </c>
      <c r="BX48" s="19">
        <v>0</v>
      </c>
      <c r="BY48" s="19">
        <v>0</v>
      </c>
      <c r="BZ48" s="19">
        <v>0</v>
      </c>
      <c r="CA48" s="19">
        <v>0</v>
      </c>
      <c r="CB48" s="19">
        <v>0</v>
      </c>
      <c r="CC48" s="19">
        <v>0</v>
      </c>
      <c r="CD48" s="19">
        <v>0</v>
      </c>
      <c r="CE48" s="19">
        <v>0</v>
      </c>
      <c r="CF48" s="19">
        <v>0</v>
      </c>
      <c r="CG48" s="19">
        <v>0</v>
      </c>
      <c r="CH48" s="19">
        <v>0</v>
      </c>
      <c r="CI48" s="19">
        <v>0</v>
      </c>
      <c r="CJ48" s="19">
        <v>0</v>
      </c>
      <c r="CK48" s="19">
        <v>0</v>
      </c>
      <c r="CL48" s="19">
        <v>0</v>
      </c>
      <c r="CM48" s="19">
        <v>0</v>
      </c>
      <c r="CN48" s="19">
        <v>0</v>
      </c>
      <c r="CO48" s="19">
        <v>0</v>
      </c>
      <c r="CP48" s="19">
        <v>0</v>
      </c>
      <c r="CQ48" s="19">
        <v>0</v>
      </c>
      <c r="CR48" s="19">
        <v>0</v>
      </c>
      <c r="CS48" s="19">
        <v>0</v>
      </c>
      <c r="CT48" s="19">
        <v>0</v>
      </c>
      <c r="CU48" s="19">
        <v>0</v>
      </c>
      <c r="CV48" s="19">
        <v>0</v>
      </c>
      <c r="CW48" s="19">
        <v>0</v>
      </c>
      <c r="CX48" s="19">
        <v>0</v>
      </c>
      <c r="CY48" s="19">
        <v>0</v>
      </c>
      <c r="CZ48" s="19">
        <v>0</v>
      </c>
      <c r="DA48" s="19">
        <v>0</v>
      </c>
      <c r="DB48" s="19">
        <v>0</v>
      </c>
      <c r="DC48" s="19">
        <v>0</v>
      </c>
      <c r="DD48" s="19">
        <v>0</v>
      </c>
      <c r="DE48" s="19">
        <v>0</v>
      </c>
      <c r="DF48" s="19">
        <v>0</v>
      </c>
      <c r="DG48" s="19">
        <v>0</v>
      </c>
      <c r="DH48" s="19">
        <v>0</v>
      </c>
      <c r="DI48" s="19">
        <v>0</v>
      </c>
      <c r="DJ48" s="19">
        <v>0</v>
      </c>
      <c r="DK48" s="19">
        <v>0</v>
      </c>
      <c r="DL48" s="19">
        <v>0</v>
      </c>
      <c r="DM48" s="19">
        <v>0</v>
      </c>
      <c r="DN48" s="19">
        <v>0</v>
      </c>
      <c r="DO48" s="19">
        <v>0</v>
      </c>
      <c r="DP48" s="19">
        <v>0</v>
      </c>
      <c r="DQ48" s="19">
        <v>0</v>
      </c>
      <c r="DR48" s="19">
        <v>0</v>
      </c>
      <c r="DS48" s="19">
        <v>0</v>
      </c>
      <c r="DT48" s="19">
        <v>0</v>
      </c>
      <c r="DU48" s="19">
        <v>0</v>
      </c>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G48" s="3"/>
      <c r="FH48" s="3"/>
      <c r="FI48" s="3"/>
      <c r="FJ48" s="3"/>
      <c r="FK48" s="3"/>
      <c r="FL48" s="3"/>
      <c r="FM48" s="3"/>
      <c r="FN48" s="3"/>
      <c r="FO48" s="3"/>
      <c r="FP48" s="3"/>
      <c r="FQ48" s="3"/>
      <c r="FR48" s="3"/>
      <c r="FS48" s="3"/>
      <c r="FT48" s="3"/>
      <c r="FU48" s="3"/>
      <c r="FV48" s="3"/>
      <c r="FW48" s="3"/>
      <c r="FX48" s="3"/>
      <c r="FY48" s="3"/>
      <c r="FZ48" s="3"/>
      <c r="GA48" s="3"/>
      <c r="GB48" s="3"/>
      <c r="GC48" s="3"/>
    </row>
    <row r="49" spans="1:185" ht="20.100000000000001" customHeight="1" outlineLevel="1" x14ac:dyDescent="0.25">
      <c r="A49" s="15" t="s">
        <v>26</v>
      </c>
      <c r="B49" s="16"/>
      <c r="C49" s="16"/>
      <c r="D49" s="16"/>
      <c r="E49" s="16"/>
      <c r="F49" s="19">
        <v>15</v>
      </c>
      <c r="G49" s="19">
        <v>0</v>
      </c>
      <c r="H49" s="19">
        <v>0</v>
      </c>
      <c r="I49" s="19">
        <v>0</v>
      </c>
      <c r="J49" s="19">
        <v>0</v>
      </c>
      <c r="K49" s="19">
        <v>0</v>
      </c>
      <c r="L49" s="19">
        <v>0</v>
      </c>
      <c r="M49" s="19">
        <v>0</v>
      </c>
      <c r="N49" s="19">
        <v>0</v>
      </c>
      <c r="O49" s="19">
        <v>0</v>
      </c>
      <c r="P49" s="19">
        <v>0</v>
      </c>
      <c r="Q49" s="19">
        <v>0</v>
      </c>
      <c r="R49" s="19">
        <v>0</v>
      </c>
      <c r="S49" s="19">
        <v>0</v>
      </c>
      <c r="T49" s="19">
        <v>0</v>
      </c>
      <c r="U49" s="19">
        <v>0</v>
      </c>
      <c r="V49" s="19">
        <v>0</v>
      </c>
      <c r="W49" s="19">
        <v>0</v>
      </c>
      <c r="X49" s="19">
        <v>0</v>
      </c>
      <c r="Y49" s="19">
        <v>0</v>
      </c>
      <c r="Z49" s="19">
        <v>0</v>
      </c>
      <c r="AA49" s="19">
        <v>0</v>
      </c>
      <c r="AB49" s="19">
        <v>0</v>
      </c>
      <c r="AC49" s="19">
        <v>0</v>
      </c>
      <c r="AD49" s="19">
        <v>0</v>
      </c>
      <c r="AE49" s="19">
        <v>0</v>
      </c>
      <c r="AF49" s="19">
        <v>0</v>
      </c>
      <c r="AG49" s="19">
        <v>0</v>
      </c>
      <c r="AH49" s="19">
        <v>0</v>
      </c>
      <c r="AI49" s="19">
        <v>0</v>
      </c>
      <c r="AJ49" s="19">
        <v>0</v>
      </c>
      <c r="AK49" s="19">
        <v>0</v>
      </c>
      <c r="AL49" s="19">
        <v>0</v>
      </c>
      <c r="AM49" s="19">
        <v>0</v>
      </c>
      <c r="AN49" s="19">
        <v>0</v>
      </c>
      <c r="AO49" s="19">
        <v>0</v>
      </c>
      <c r="AP49" s="19">
        <v>0</v>
      </c>
      <c r="AQ49" s="19">
        <v>0</v>
      </c>
      <c r="AR49" s="19">
        <v>0</v>
      </c>
      <c r="AS49" s="19">
        <v>0</v>
      </c>
      <c r="AT49" s="19">
        <v>0</v>
      </c>
      <c r="AU49" s="19">
        <v>0</v>
      </c>
      <c r="AV49" s="19">
        <v>0</v>
      </c>
      <c r="AW49" s="19">
        <v>0</v>
      </c>
      <c r="AX49" s="19">
        <v>0</v>
      </c>
      <c r="AY49" s="19">
        <v>0</v>
      </c>
      <c r="AZ49" s="19">
        <v>0</v>
      </c>
      <c r="BA49" s="19">
        <v>0</v>
      </c>
      <c r="BB49" s="19">
        <v>0</v>
      </c>
      <c r="BC49" s="19">
        <v>0</v>
      </c>
      <c r="BD49" s="19">
        <v>0</v>
      </c>
      <c r="BE49" s="19">
        <v>0</v>
      </c>
      <c r="BF49" s="19">
        <v>0</v>
      </c>
      <c r="BG49" s="19">
        <v>0</v>
      </c>
      <c r="BH49" s="19">
        <v>0</v>
      </c>
      <c r="BI49" s="19">
        <v>0</v>
      </c>
      <c r="BJ49" s="19">
        <v>0</v>
      </c>
      <c r="BK49" s="19">
        <v>0</v>
      </c>
      <c r="BL49" s="19">
        <v>0</v>
      </c>
      <c r="BM49" s="19">
        <v>0</v>
      </c>
      <c r="BN49" s="19">
        <v>15</v>
      </c>
      <c r="BO49" s="19">
        <v>0</v>
      </c>
      <c r="BP49" s="19">
        <v>0</v>
      </c>
      <c r="BQ49" s="19">
        <v>0</v>
      </c>
      <c r="BR49" s="19">
        <v>0</v>
      </c>
      <c r="BS49" s="19">
        <v>0</v>
      </c>
      <c r="BT49" s="19">
        <v>0</v>
      </c>
      <c r="BU49" s="19">
        <v>0</v>
      </c>
      <c r="BV49" s="19">
        <v>0</v>
      </c>
      <c r="BW49" s="19">
        <v>0</v>
      </c>
      <c r="BX49" s="19">
        <v>0</v>
      </c>
      <c r="BY49" s="19">
        <v>0</v>
      </c>
      <c r="BZ49" s="19">
        <v>0</v>
      </c>
      <c r="CA49" s="19">
        <v>0</v>
      </c>
      <c r="CB49" s="19">
        <v>0</v>
      </c>
      <c r="CC49" s="19">
        <v>0</v>
      </c>
      <c r="CD49" s="19">
        <v>0</v>
      </c>
      <c r="CE49" s="19">
        <v>0</v>
      </c>
      <c r="CF49" s="19">
        <v>0</v>
      </c>
      <c r="CG49" s="19">
        <v>0</v>
      </c>
      <c r="CH49" s="19">
        <v>0</v>
      </c>
      <c r="CI49" s="19">
        <v>0</v>
      </c>
      <c r="CJ49" s="19">
        <v>0</v>
      </c>
      <c r="CK49" s="19">
        <v>0</v>
      </c>
      <c r="CL49" s="19">
        <v>0</v>
      </c>
      <c r="CM49" s="19">
        <v>0</v>
      </c>
      <c r="CN49" s="19">
        <v>0</v>
      </c>
      <c r="CO49" s="19">
        <v>0</v>
      </c>
      <c r="CP49" s="19">
        <v>0</v>
      </c>
      <c r="CQ49" s="19">
        <v>0</v>
      </c>
      <c r="CR49" s="19">
        <v>0</v>
      </c>
      <c r="CS49" s="19">
        <v>0</v>
      </c>
      <c r="CT49" s="19">
        <v>0</v>
      </c>
      <c r="CU49" s="19">
        <v>0</v>
      </c>
      <c r="CV49" s="19">
        <v>0</v>
      </c>
      <c r="CW49" s="19">
        <v>0</v>
      </c>
      <c r="CX49" s="19">
        <v>0</v>
      </c>
      <c r="CY49" s="19">
        <v>0</v>
      </c>
      <c r="CZ49" s="19">
        <v>0</v>
      </c>
      <c r="DA49" s="19">
        <v>0</v>
      </c>
      <c r="DB49" s="19">
        <v>0</v>
      </c>
      <c r="DC49" s="19">
        <v>0</v>
      </c>
      <c r="DD49" s="19">
        <v>0</v>
      </c>
      <c r="DE49" s="19">
        <v>0</v>
      </c>
      <c r="DF49" s="19">
        <v>0</v>
      </c>
      <c r="DG49" s="19">
        <v>0</v>
      </c>
      <c r="DH49" s="19">
        <v>0</v>
      </c>
      <c r="DI49" s="19">
        <v>0</v>
      </c>
      <c r="DJ49" s="19">
        <v>0</v>
      </c>
      <c r="DK49" s="19">
        <v>0</v>
      </c>
      <c r="DL49" s="19">
        <v>0</v>
      </c>
      <c r="DM49" s="19">
        <v>0</v>
      </c>
      <c r="DN49" s="19">
        <v>0</v>
      </c>
      <c r="DO49" s="19">
        <v>0</v>
      </c>
      <c r="DP49" s="19">
        <v>0</v>
      </c>
      <c r="DQ49" s="19">
        <v>0</v>
      </c>
      <c r="DR49" s="19">
        <v>0</v>
      </c>
      <c r="DS49" s="19">
        <v>0</v>
      </c>
      <c r="DT49" s="19">
        <v>0</v>
      </c>
      <c r="DU49" s="19">
        <v>0</v>
      </c>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G49" s="3"/>
      <c r="FH49" s="3"/>
      <c r="FI49" s="3"/>
      <c r="FJ49" s="3"/>
      <c r="FK49" s="3"/>
      <c r="FL49" s="3"/>
      <c r="FM49" s="3"/>
      <c r="FN49" s="3"/>
      <c r="FO49" s="3"/>
      <c r="FP49" s="3"/>
      <c r="FQ49" s="3"/>
      <c r="FR49" s="3"/>
      <c r="FS49" s="3"/>
      <c r="FT49" s="3"/>
      <c r="FU49" s="3"/>
      <c r="FV49" s="3"/>
      <c r="FW49" s="3"/>
      <c r="FX49" s="3"/>
      <c r="FY49" s="3"/>
      <c r="FZ49" s="3"/>
      <c r="GA49" s="3"/>
      <c r="GB49" s="3"/>
      <c r="GC49" s="3"/>
    </row>
    <row r="50" spans="1:185" ht="20.100000000000001" customHeight="1" outlineLevel="1" x14ac:dyDescent="0.25">
      <c r="A50" s="15" t="s">
        <v>133</v>
      </c>
      <c r="B50" s="16"/>
      <c r="C50" s="16"/>
      <c r="D50" s="16"/>
      <c r="E50" s="16"/>
      <c r="F50" s="19">
        <v>1</v>
      </c>
      <c r="G50" s="19">
        <v>0</v>
      </c>
      <c r="H50" s="19">
        <v>0</v>
      </c>
      <c r="I50" s="19">
        <v>0</v>
      </c>
      <c r="J50" s="19">
        <v>0</v>
      </c>
      <c r="K50" s="19">
        <v>0</v>
      </c>
      <c r="L50" s="19">
        <v>0</v>
      </c>
      <c r="M50" s="19">
        <v>0</v>
      </c>
      <c r="N50" s="19">
        <v>0</v>
      </c>
      <c r="O50" s="19">
        <v>0</v>
      </c>
      <c r="P50" s="19">
        <v>0</v>
      </c>
      <c r="Q50" s="19">
        <v>0</v>
      </c>
      <c r="R50" s="19">
        <v>0</v>
      </c>
      <c r="S50" s="19">
        <v>0</v>
      </c>
      <c r="T50" s="19">
        <v>0</v>
      </c>
      <c r="U50" s="19">
        <v>0</v>
      </c>
      <c r="V50" s="19">
        <v>0</v>
      </c>
      <c r="W50" s="19">
        <v>0</v>
      </c>
      <c r="X50" s="19">
        <v>0</v>
      </c>
      <c r="Y50" s="19">
        <v>0</v>
      </c>
      <c r="Z50" s="19">
        <v>0</v>
      </c>
      <c r="AA50" s="19">
        <v>0</v>
      </c>
      <c r="AB50" s="19">
        <v>0</v>
      </c>
      <c r="AC50" s="19">
        <v>0</v>
      </c>
      <c r="AD50" s="19">
        <v>0</v>
      </c>
      <c r="AE50" s="19">
        <v>0</v>
      </c>
      <c r="AF50" s="19">
        <v>0</v>
      </c>
      <c r="AG50" s="19">
        <v>0</v>
      </c>
      <c r="AH50" s="19">
        <v>0</v>
      </c>
      <c r="AI50" s="19">
        <v>0</v>
      </c>
      <c r="AJ50" s="19">
        <v>0</v>
      </c>
      <c r="AK50" s="19">
        <v>0</v>
      </c>
      <c r="AL50" s="19">
        <v>0</v>
      </c>
      <c r="AM50" s="19">
        <v>0</v>
      </c>
      <c r="AN50" s="19">
        <v>0</v>
      </c>
      <c r="AO50" s="19">
        <v>0</v>
      </c>
      <c r="AP50" s="19">
        <v>0</v>
      </c>
      <c r="AQ50" s="19">
        <v>0</v>
      </c>
      <c r="AR50" s="19">
        <v>0</v>
      </c>
      <c r="AS50" s="19">
        <v>0</v>
      </c>
      <c r="AT50" s="19">
        <v>0</v>
      </c>
      <c r="AU50" s="19">
        <v>0</v>
      </c>
      <c r="AV50" s="19">
        <v>0</v>
      </c>
      <c r="AW50" s="19">
        <v>0</v>
      </c>
      <c r="AX50" s="19">
        <v>0</v>
      </c>
      <c r="AY50" s="19">
        <v>0</v>
      </c>
      <c r="AZ50" s="19">
        <v>0</v>
      </c>
      <c r="BA50" s="19">
        <v>0</v>
      </c>
      <c r="BB50" s="19">
        <v>0</v>
      </c>
      <c r="BC50" s="19">
        <v>0</v>
      </c>
      <c r="BD50" s="19">
        <v>0</v>
      </c>
      <c r="BE50" s="19">
        <v>0</v>
      </c>
      <c r="BF50" s="19">
        <v>0</v>
      </c>
      <c r="BG50" s="19">
        <v>0</v>
      </c>
      <c r="BH50" s="19">
        <v>0</v>
      </c>
      <c r="BI50" s="19">
        <v>0</v>
      </c>
      <c r="BJ50" s="19">
        <v>0</v>
      </c>
      <c r="BK50" s="19">
        <v>0</v>
      </c>
      <c r="BL50" s="19">
        <v>0</v>
      </c>
      <c r="BM50" s="19">
        <v>0</v>
      </c>
      <c r="BN50" s="19">
        <v>1</v>
      </c>
      <c r="BO50" s="19">
        <v>0</v>
      </c>
      <c r="BP50" s="19">
        <v>0</v>
      </c>
      <c r="BQ50" s="19">
        <v>0</v>
      </c>
      <c r="BR50" s="19">
        <v>0</v>
      </c>
      <c r="BS50" s="19">
        <v>0</v>
      </c>
      <c r="BT50" s="19">
        <v>0</v>
      </c>
      <c r="BU50" s="19">
        <v>0</v>
      </c>
      <c r="BV50" s="19">
        <v>0</v>
      </c>
      <c r="BW50" s="19">
        <v>0</v>
      </c>
      <c r="BX50" s="19">
        <v>0</v>
      </c>
      <c r="BY50" s="19">
        <v>0</v>
      </c>
      <c r="BZ50" s="19">
        <v>0</v>
      </c>
      <c r="CA50" s="19">
        <v>0</v>
      </c>
      <c r="CB50" s="19">
        <v>0</v>
      </c>
      <c r="CC50" s="19">
        <v>0</v>
      </c>
      <c r="CD50" s="19">
        <v>0</v>
      </c>
      <c r="CE50" s="19">
        <v>0</v>
      </c>
      <c r="CF50" s="19">
        <v>0</v>
      </c>
      <c r="CG50" s="19">
        <v>0</v>
      </c>
      <c r="CH50" s="19">
        <v>0</v>
      </c>
      <c r="CI50" s="19">
        <v>0</v>
      </c>
      <c r="CJ50" s="19">
        <v>0</v>
      </c>
      <c r="CK50" s="19">
        <v>0</v>
      </c>
      <c r="CL50" s="19">
        <v>0</v>
      </c>
      <c r="CM50" s="19">
        <v>0</v>
      </c>
      <c r="CN50" s="19">
        <v>0</v>
      </c>
      <c r="CO50" s="19">
        <v>0</v>
      </c>
      <c r="CP50" s="19">
        <v>0</v>
      </c>
      <c r="CQ50" s="19">
        <v>0</v>
      </c>
      <c r="CR50" s="19">
        <v>0</v>
      </c>
      <c r="CS50" s="19">
        <v>0</v>
      </c>
      <c r="CT50" s="19">
        <v>0</v>
      </c>
      <c r="CU50" s="19">
        <v>0</v>
      </c>
      <c r="CV50" s="19">
        <v>0</v>
      </c>
      <c r="CW50" s="19">
        <v>0</v>
      </c>
      <c r="CX50" s="19">
        <v>0</v>
      </c>
      <c r="CY50" s="19">
        <v>0</v>
      </c>
      <c r="CZ50" s="19">
        <v>0</v>
      </c>
      <c r="DA50" s="19">
        <v>0</v>
      </c>
      <c r="DB50" s="19">
        <v>0</v>
      </c>
      <c r="DC50" s="19">
        <v>0</v>
      </c>
      <c r="DD50" s="19">
        <v>0</v>
      </c>
      <c r="DE50" s="19">
        <v>0</v>
      </c>
      <c r="DF50" s="19">
        <v>0</v>
      </c>
      <c r="DG50" s="19">
        <v>0</v>
      </c>
      <c r="DH50" s="19">
        <v>0</v>
      </c>
      <c r="DI50" s="19">
        <v>0</v>
      </c>
      <c r="DJ50" s="19">
        <v>0</v>
      </c>
      <c r="DK50" s="19">
        <v>0</v>
      </c>
      <c r="DL50" s="19">
        <v>0</v>
      </c>
      <c r="DM50" s="19">
        <v>0</v>
      </c>
      <c r="DN50" s="19">
        <v>0</v>
      </c>
      <c r="DO50" s="19">
        <v>0</v>
      </c>
      <c r="DP50" s="19">
        <v>0</v>
      </c>
      <c r="DQ50" s="19">
        <v>0</v>
      </c>
      <c r="DR50" s="19">
        <v>0</v>
      </c>
      <c r="DS50" s="19">
        <v>0</v>
      </c>
      <c r="DT50" s="19">
        <v>0</v>
      </c>
      <c r="DU50" s="19">
        <v>0</v>
      </c>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G50" s="3"/>
      <c r="FH50" s="3"/>
      <c r="FI50" s="3"/>
      <c r="FJ50" s="3"/>
      <c r="FK50" s="3"/>
      <c r="FL50" s="3"/>
      <c r="FM50" s="3"/>
      <c r="FN50" s="3"/>
      <c r="FO50" s="3"/>
      <c r="FP50" s="3"/>
      <c r="FQ50" s="3"/>
      <c r="FR50" s="3"/>
      <c r="FS50" s="3"/>
      <c r="FT50" s="3"/>
      <c r="FU50" s="3"/>
      <c r="FV50" s="3"/>
      <c r="FW50" s="3"/>
      <c r="FX50" s="3"/>
      <c r="FY50" s="3"/>
      <c r="FZ50" s="3"/>
      <c r="GA50" s="3"/>
      <c r="GB50" s="3"/>
      <c r="GC50" s="3"/>
    </row>
    <row r="51" spans="1:185" ht="20.100000000000001" customHeight="1" outlineLevel="1" x14ac:dyDescent="0.25">
      <c r="A51" s="15" t="s">
        <v>132</v>
      </c>
      <c r="B51" s="16"/>
      <c r="C51" s="16"/>
      <c r="D51" s="16"/>
      <c r="E51" s="16"/>
      <c r="F51" s="19">
        <v>1</v>
      </c>
      <c r="G51" s="19">
        <v>0</v>
      </c>
      <c r="H51" s="19">
        <v>0</v>
      </c>
      <c r="I51" s="19">
        <v>0</v>
      </c>
      <c r="J51" s="19">
        <v>0</v>
      </c>
      <c r="K51" s="19">
        <v>0</v>
      </c>
      <c r="L51" s="19">
        <v>0</v>
      </c>
      <c r="M51" s="19">
        <v>0</v>
      </c>
      <c r="N51" s="19">
        <v>0</v>
      </c>
      <c r="O51" s="19">
        <v>0</v>
      </c>
      <c r="P51" s="19">
        <v>0</v>
      </c>
      <c r="Q51" s="19">
        <v>0</v>
      </c>
      <c r="R51" s="19">
        <v>0</v>
      </c>
      <c r="S51" s="19">
        <v>0</v>
      </c>
      <c r="T51" s="19">
        <v>0</v>
      </c>
      <c r="U51" s="19">
        <v>0</v>
      </c>
      <c r="V51" s="19">
        <v>0</v>
      </c>
      <c r="W51" s="19">
        <v>0</v>
      </c>
      <c r="X51" s="19">
        <v>0</v>
      </c>
      <c r="Y51" s="19">
        <v>0</v>
      </c>
      <c r="Z51" s="19">
        <v>0</v>
      </c>
      <c r="AA51" s="19">
        <v>0</v>
      </c>
      <c r="AB51" s="19">
        <v>0</v>
      </c>
      <c r="AC51" s="19">
        <v>0</v>
      </c>
      <c r="AD51" s="19">
        <v>0</v>
      </c>
      <c r="AE51" s="19">
        <v>0</v>
      </c>
      <c r="AF51" s="19">
        <v>0</v>
      </c>
      <c r="AG51" s="19">
        <v>0</v>
      </c>
      <c r="AH51" s="19">
        <v>0</v>
      </c>
      <c r="AI51" s="19">
        <v>0</v>
      </c>
      <c r="AJ51" s="19">
        <v>0</v>
      </c>
      <c r="AK51" s="19">
        <v>0</v>
      </c>
      <c r="AL51" s="19">
        <v>0</v>
      </c>
      <c r="AM51" s="19">
        <v>0</v>
      </c>
      <c r="AN51" s="19">
        <v>0</v>
      </c>
      <c r="AO51" s="19">
        <v>0</v>
      </c>
      <c r="AP51" s="19">
        <v>0</v>
      </c>
      <c r="AQ51" s="19">
        <v>0</v>
      </c>
      <c r="AR51" s="19">
        <v>0</v>
      </c>
      <c r="AS51" s="19">
        <v>0</v>
      </c>
      <c r="AT51" s="19">
        <v>0</v>
      </c>
      <c r="AU51" s="19">
        <v>0</v>
      </c>
      <c r="AV51" s="19">
        <v>0</v>
      </c>
      <c r="AW51" s="19">
        <v>0</v>
      </c>
      <c r="AX51" s="19">
        <v>0</v>
      </c>
      <c r="AY51" s="19">
        <v>0</v>
      </c>
      <c r="AZ51" s="19">
        <v>0</v>
      </c>
      <c r="BA51" s="19">
        <v>0</v>
      </c>
      <c r="BB51" s="19">
        <v>0</v>
      </c>
      <c r="BC51" s="19">
        <v>0</v>
      </c>
      <c r="BD51" s="19">
        <v>0</v>
      </c>
      <c r="BE51" s="19">
        <v>0</v>
      </c>
      <c r="BF51" s="19">
        <v>0</v>
      </c>
      <c r="BG51" s="19">
        <v>0</v>
      </c>
      <c r="BH51" s="19">
        <v>0</v>
      </c>
      <c r="BI51" s="19">
        <v>0</v>
      </c>
      <c r="BJ51" s="19">
        <v>0</v>
      </c>
      <c r="BK51" s="19">
        <v>0</v>
      </c>
      <c r="BL51" s="19">
        <v>0</v>
      </c>
      <c r="BM51" s="19">
        <v>0</v>
      </c>
      <c r="BN51" s="19">
        <v>1</v>
      </c>
      <c r="BO51" s="19">
        <v>0</v>
      </c>
      <c r="BP51" s="19">
        <v>0</v>
      </c>
      <c r="BQ51" s="19">
        <v>0</v>
      </c>
      <c r="BR51" s="19">
        <v>0</v>
      </c>
      <c r="BS51" s="19">
        <v>0</v>
      </c>
      <c r="BT51" s="19">
        <v>0</v>
      </c>
      <c r="BU51" s="19">
        <v>0</v>
      </c>
      <c r="BV51" s="19">
        <v>0</v>
      </c>
      <c r="BW51" s="19">
        <v>0</v>
      </c>
      <c r="BX51" s="19">
        <v>0</v>
      </c>
      <c r="BY51" s="19">
        <v>0</v>
      </c>
      <c r="BZ51" s="19">
        <v>0</v>
      </c>
      <c r="CA51" s="19">
        <v>0</v>
      </c>
      <c r="CB51" s="19">
        <v>0</v>
      </c>
      <c r="CC51" s="19">
        <v>0</v>
      </c>
      <c r="CD51" s="19">
        <v>0</v>
      </c>
      <c r="CE51" s="19">
        <v>0</v>
      </c>
      <c r="CF51" s="19">
        <v>0</v>
      </c>
      <c r="CG51" s="19">
        <v>0</v>
      </c>
      <c r="CH51" s="19">
        <v>0</v>
      </c>
      <c r="CI51" s="19">
        <v>0</v>
      </c>
      <c r="CJ51" s="19">
        <v>0</v>
      </c>
      <c r="CK51" s="19">
        <v>0</v>
      </c>
      <c r="CL51" s="19">
        <v>0</v>
      </c>
      <c r="CM51" s="19">
        <v>0</v>
      </c>
      <c r="CN51" s="19">
        <v>0</v>
      </c>
      <c r="CO51" s="19">
        <v>0</v>
      </c>
      <c r="CP51" s="19">
        <v>0</v>
      </c>
      <c r="CQ51" s="19">
        <v>0</v>
      </c>
      <c r="CR51" s="19">
        <v>0</v>
      </c>
      <c r="CS51" s="19">
        <v>0</v>
      </c>
      <c r="CT51" s="19">
        <v>0</v>
      </c>
      <c r="CU51" s="19">
        <v>0</v>
      </c>
      <c r="CV51" s="19">
        <v>0</v>
      </c>
      <c r="CW51" s="19">
        <v>0</v>
      </c>
      <c r="CX51" s="19">
        <v>0</v>
      </c>
      <c r="CY51" s="19">
        <v>0</v>
      </c>
      <c r="CZ51" s="19">
        <v>0</v>
      </c>
      <c r="DA51" s="19">
        <v>0</v>
      </c>
      <c r="DB51" s="19">
        <v>0</v>
      </c>
      <c r="DC51" s="19">
        <v>0</v>
      </c>
      <c r="DD51" s="19">
        <v>0</v>
      </c>
      <c r="DE51" s="19">
        <v>0</v>
      </c>
      <c r="DF51" s="19">
        <v>0</v>
      </c>
      <c r="DG51" s="19">
        <v>0</v>
      </c>
      <c r="DH51" s="19">
        <v>0</v>
      </c>
      <c r="DI51" s="19">
        <v>0</v>
      </c>
      <c r="DJ51" s="19">
        <v>0</v>
      </c>
      <c r="DK51" s="19">
        <v>0</v>
      </c>
      <c r="DL51" s="19">
        <v>0</v>
      </c>
      <c r="DM51" s="19">
        <v>0</v>
      </c>
      <c r="DN51" s="19">
        <v>0</v>
      </c>
      <c r="DO51" s="19">
        <v>0</v>
      </c>
      <c r="DP51" s="19">
        <v>0</v>
      </c>
      <c r="DQ51" s="19">
        <v>0</v>
      </c>
      <c r="DR51" s="19">
        <v>0</v>
      </c>
      <c r="DS51" s="19">
        <v>0</v>
      </c>
      <c r="DT51" s="19">
        <v>0</v>
      </c>
      <c r="DU51" s="19">
        <v>0</v>
      </c>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G51" s="3"/>
      <c r="FH51" s="3"/>
      <c r="FI51" s="3"/>
      <c r="FJ51" s="3"/>
      <c r="FK51" s="3"/>
      <c r="FL51" s="3"/>
      <c r="FM51" s="3"/>
      <c r="FN51" s="3"/>
      <c r="FO51" s="3"/>
      <c r="FP51" s="3"/>
      <c r="FQ51" s="3"/>
      <c r="FR51" s="3"/>
      <c r="FS51" s="3"/>
      <c r="FT51" s="3"/>
      <c r="FU51" s="3"/>
      <c r="FV51" s="3"/>
      <c r="FW51" s="3"/>
      <c r="FX51" s="3"/>
      <c r="FY51" s="3"/>
      <c r="FZ51" s="3"/>
      <c r="GA51" s="3"/>
      <c r="GB51" s="3"/>
      <c r="GC51" s="3"/>
    </row>
    <row r="52" spans="1:185" ht="20.100000000000001" customHeight="1" outlineLevel="1" x14ac:dyDescent="0.25">
      <c r="A52" s="15" t="s">
        <v>142</v>
      </c>
      <c r="B52" s="16"/>
      <c r="C52" s="16"/>
      <c r="D52" s="16"/>
      <c r="E52" s="16"/>
      <c r="F52" s="19">
        <v>1</v>
      </c>
      <c r="G52" s="19">
        <v>0</v>
      </c>
      <c r="H52" s="19">
        <v>0</v>
      </c>
      <c r="I52" s="19">
        <v>0</v>
      </c>
      <c r="J52" s="19">
        <v>0</v>
      </c>
      <c r="K52" s="19">
        <v>0</v>
      </c>
      <c r="L52" s="19">
        <v>0</v>
      </c>
      <c r="M52" s="19">
        <v>0</v>
      </c>
      <c r="N52" s="19">
        <v>0</v>
      </c>
      <c r="O52" s="19">
        <v>0</v>
      </c>
      <c r="P52" s="19">
        <v>0</v>
      </c>
      <c r="Q52" s="19">
        <v>0</v>
      </c>
      <c r="R52" s="19">
        <v>0</v>
      </c>
      <c r="S52" s="19">
        <v>0</v>
      </c>
      <c r="T52" s="19">
        <v>0</v>
      </c>
      <c r="U52" s="19">
        <v>0</v>
      </c>
      <c r="V52" s="19">
        <v>0</v>
      </c>
      <c r="W52" s="19">
        <v>0</v>
      </c>
      <c r="X52" s="19">
        <v>0</v>
      </c>
      <c r="Y52" s="19">
        <v>0</v>
      </c>
      <c r="Z52" s="19">
        <v>0</v>
      </c>
      <c r="AA52" s="19">
        <v>0</v>
      </c>
      <c r="AB52" s="19">
        <v>0</v>
      </c>
      <c r="AC52" s="19">
        <v>0</v>
      </c>
      <c r="AD52" s="19">
        <v>0</v>
      </c>
      <c r="AE52" s="19">
        <v>0</v>
      </c>
      <c r="AF52" s="19">
        <v>0</v>
      </c>
      <c r="AG52" s="19">
        <v>0</v>
      </c>
      <c r="AH52" s="19">
        <v>0</v>
      </c>
      <c r="AI52" s="19">
        <v>0</v>
      </c>
      <c r="AJ52" s="19">
        <v>0</v>
      </c>
      <c r="AK52" s="19">
        <v>0</v>
      </c>
      <c r="AL52" s="19">
        <v>0</v>
      </c>
      <c r="AM52" s="19">
        <v>0</v>
      </c>
      <c r="AN52" s="19">
        <v>0</v>
      </c>
      <c r="AO52" s="19">
        <v>0</v>
      </c>
      <c r="AP52" s="19">
        <v>0</v>
      </c>
      <c r="AQ52" s="19">
        <v>0</v>
      </c>
      <c r="AR52" s="19">
        <v>0</v>
      </c>
      <c r="AS52" s="19">
        <v>0</v>
      </c>
      <c r="AT52" s="19">
        <v>0</v>
      </c>
      <c r="AU52" s="19">
        <v>0</v>
      </c>
      <c r="AV52" s="19">
        <v>0</v>
      </c>
      <c r="AW52" s="19">
        <v>0</v>
      </c>
      <c r="AX52" s="19">
        <v>0</v>
      </c>
      <c r="AY52" s="19">
        <v>0</v>
      </c>
      <c r="AZ52" s="19">
        <v>0</v>
      </c>
      <c r="BA52" s="19">
        <v>0</v>
      </c>
      <c r="BB52" s="19">
        <v>0</v>
      </c>
      <c r="BC52" s="19">
        <v>0</v>
      </c>
      <c r="BD52" s="19">
        <v>0</v>
      </c>
      <c r="BE52" s="19">
        <v>0</v>
      </c>
      <c r="BF52" s="19">
        <v>0</v>
      </c>
      <c r="BG52" s="19">
        <v>0</v>
      </c>
      <c r="BH52" s="19">
        <v>0</v>
      </c>
      <c r="BI52" s="19">
        <v>0</v>
      </c>
      <c r="BJ52" s="19">
        <v>0</v>
      </c>
      <c r="BK52" s="19">
        <v>0</v>
      </c>
      <c r="BL52" s="19">
        <v>0</v>
      </c>
      <c r="BM52" s="19">
        <v>0</v>
      </c>
      <c r="BN52" s="19">
        <v>1</v>
      </c>
      <c r="BO52" s="19">
        <v>0</v>
      </c>
      <c r="BP52" s="19">
        <v>0</v>
      </c>
      <c r="BQ52" s="19">
        <v>0</v>
      </c>
      <c r="BR52" s="19">
        <v>0</v>
      </c>
      <c r="BS52" s="19">
        <v>0</v>
      </c>
      <c r="BT52" s="19">
        <v>0</v>
      </c>
      <c r="BU52" s="19">
        <v>0</v>
      </c>
      <c r="BV52" s="19">
        <v>0</v>
      </c>
      <c r="BW52" s="19">
        <v>0</v>
      </c>
      <c r="BX52" s="19">
        <v>0</v>
      </c>
      <c r="BY52" s="19">
        <v>0</v>
      </c>
      <c r="BZ52" s="19">
        <v>0</v>
      </c>
      <c r="CA52" s="19">
        <v>0</v>
      </c>
      <c r="CB52" s="19">
        <v>0</v>
      </c>
      <c r="CC52" s="19">
        <v>0</v>
      </c>
      <c r="CD52" s="19">
        <v>0</v>
      </c>
      <c r="CE52" s="19">
        <v>0</v>
      </c>
      <c r="CF52" s="19">
        <v>0</v>
      </c>
      <c r="CG52" s="19">
        <v>0</v>
      </c>
      <c r="CH52" s="19">
        <v>0</v>
      </c>
      <c r="CI52" s="19">
        <v>0</v>
      </c>
      <c r="CJ52" s="19">
        <v>0</v>
      </c>
      <c r="CK52" s="19">
        <v>0</v>
      </c>
      <c r="CL52" s="19">
        <v>0</v>
      </c>
      <c r="CM52" s="19">
        <v>0</v>
      </c>
      <c r="CN52" s="19">
        <v>0</v>
      </c>
      <c r="CO52" s="19">
        <v>0</v>
      </c>
      <c r="CP52" s="19">
        <v>0</v>
      </c>
      <c r="CQ52" s="19">
        <v>0</v>
      </c>
      <c r="CR52" s="19">
        <v>0</v>
      </c>
      <c r="CS52" s="19">
        <v>0</v>
      </c>
      <c r="CT52" s="19">
        <v>0</v>
      </c>
      <c r="CU52" s="19">
        <v>0</v>
      </c>
      <c r="CV52" s="19">
        <v>0</v>
      </c>
      <c r="CW52" s="19">
        <v>0</v>
      </c>
      <c r="CX52" s="19">
        <v>0</v>
      </c>
      <c r="CY52" s="19">
        <v>0</v>
      </c>
      <c r="CZ52" s="19">
        <v>0</v>
      </c>
      <c r="DA52" s="19">
        <v>0</v>
      </c>
      <c r="DB52" s="19">
        <v>0</v>
      </c>
      <c r="DC52" s="19">
        <v>0</v>
      </c>
      <c r="DD52" s="19">
        <v>0</v>
      </c>
      <c r="DE52" s="19">
        <v>0</v>
      </c>
      <c r="DF52" s="19">
        <v>0</v>
      </c>
      <c r="DG52" s="19">
        <v>0</v>
      </c>
      <c r="DH52" s="19">
        <v>0</v>
      </c>
      <c r="DI52" s="19">
        <v>0</v>
      </c>
      <c r="DJ52" s="19">
        <v>0</v>
      </c>
      <c r="DK52" s="19">
        <v>0</v>
      </c>
      <c r="DL52" s="19">
        <v>0</v>
      </c>
      <c r="DM52" s="19">
        <v>0</v>
      </c>
      <c r="DN52" s="19">
        <v>0</v>
      </c>
      <c r="DO52" s="19">
        <v>0</v>
      </c>
      <c r="DP52" s="19">
        <v>0</v>
      </c>
      <c r="DQ52" s="19">
        <v>0</v>
      </c>
      <c r="DR52" s="19">
        <v>0</v>
      </c>
      <c r="DS52" s="19">
        <v>0</v>
      </c>
      <c r="DT52" s="19">
        <v>0</v>
      </c>
      <c r="DU52" s="19">
        <v>0</v>
      </c>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G52" s="3"/>
      <c r="FH52" s="3"/>
      <c r="FI52" s="3"/>
      <c r="FJ52" s="3"/>
      <c r="FK52" s="3"/>
      <c r="FL52" s="3"/>
      <c r="FM52" s="3"/>
      <c r="FN52" s="3"/>
      <c r="FO52" s="3"/>
      <c r="FP52" s="3"/>
      <c r="FQ52" s="3"/>
      <c r="FR52" s="3"/>
      <c r="FS52" s="3"/>
      <c r="FT52" s="3"/>
      <c r="FU52" s="3"/>
      <c r="FV52" s="3"/>
      <c r="FW52" s="3"/>
      <c r="FX52" s="3"/>
      <c r="FY52" s="3"/>
      <c r="FZ52" s="3"/>
      <c r="GA52" s="3"/>
      <c r="GB52" s="3"/>
      <c r="GC52" s="3"/>
    </row>
    <row r="53" spans="1:185" ht="20.100000000000001" customHeight="1" outlineLevel="1" x14ac:dyDescent="0.25">
      <c r="A53" s="15" t="s">
        <v>141</v>
      </c>
      <c r="B53" s="16"/>
      <c r="C53" s="16"/>
      <c r="D53" s="16"/>
      <c r="E53" s="16"/>
      <c r="F53" s="19">
        <v>1</v>
      </c>
      <c r="G53" s="19">
        <v>0</v>
      </c>
      <c r="H53" s="19">
        <v>0</v>
      </c>
      <c r="I53" s="19">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v>0</v>
      </c>
      <c r="AI53" s="19">
        <v>0</v>
      </c>
      <c r="AJ53" s="19">
        <v>0</v>
      </c>
      <c r="AK53" s="19">
        <v>0</v>
      </c>
      <c r="AL53" s="19">
        <v>0</v>
      </c>
      <c r="AM53" s="19">
        <v>0</v>
      </c>
      <c r="AN53" s="19">
        <v>0</v>
      </c>
      <c r="AO53" s="19">
        <v>0</v>
      </c>
      <c r="AP53" s="19">
        <v>0</v>
      </c>
      <c r="AQ53" s="19">
        <v>0</v>
      </c>
      <c r="AR53" s="19">
        <v>0</v>
      </c>
      <c r="AS53" s="19">
        <v>0</v>
      </c>
      <c r="AT53" s="19">
        <v>0</v>
      </c>
      <c r="AU53" s="19">
        <v>0</v>
      </c>
      <c r="AV53" s="19">
        <v>0</v>
      </c>
      <c r="AW53" s="19">
        <v>0</v>
      </c>
      <c r="AX53" s="19">
        <v>0</v>
      </c>
      <c r="AY53" s="19">
        <v>0</v>
      </c>
      <c r="AZ53" s="19">
        <v>0</v>
      </c>
      <c r="BA53" s="19">
        <v>0</v>
      </c>
      <c r="BB53" s="19">
        <v>0</v>
      </c>
      <c r="BC53" s="19">
        <v>0</v>
      </c>
      <c r="BD53" s="19">
        <v>0</v>
      </c>
      <c r="BE53" s="19">
        <v>0</v>
      </c>
      <c r="BF53" s="19">
        <v>0</v>
      </c>
      <c r="BG53" s="19">
        <v>0</v>
      </c>
      <c r="BH53" s="19">
        <v>0</v>
      </c>
      <c r="BI53" s="19">
        <v>0</v>
      </c>
      <c r="BJ53" s="19">
        <v>0</v>
      </c>
      <c r="BK53" s="19">
        <v>0</v>
      </c>
      <c r="BL53" s="19">
        <v>0</v>
      </c>
      <c r="BM53" s="19">
        <v>0</v>
      </c>
      <c r="BN53" s="19">
        <v>1</v>
      </c>
      <c r="BO53" s="19">
        <v>0</v>
      </c>
      <c r="BP53" s="19">
        <v>0</v>
      </c>
      <c r="BQ53" s="19">
        <v>0</v>
      </c>
      <c r="BR53" s="19">
        <v>0</v>
      </c>
      <c r="BS53" s="19">
        <v>0</v>
      </c>
      <c r="BT53" s="19">
        <v>0</v>
      </c>
      <c r="BU53" s="19">
        <v>0</v>
      </c>
      <c r="BV53" s="19">
        <v>0</v>
      </c>
      <c r="BW53" s="19">
        <v>0</v>
      </c>
      <c r="BX53" s="19">
        <v>0</v>
      </c>
      <c r="BY53" s="19">
        <v>0</v>
      </c>
      <c r="BZ53" s="19">
        <v>0</v>
      </c>
      <c r="CA53" s="19">
        <v>0</v>
      </c>
      <c r="CB53" s="19">
        <v>0</v>
      </c>
      <c r="CC53" s="19">
        <v>0</v>
      </c>
      <c r="CD53" s="19">
        <v>0</v>
      </c>
      <c r="CE53" s="19">
        <v>0</v>
      </c>
      <c r="CF53" s="19">
        <v>0</v>
      </c>
      <c r="CG53" s="19">
        <v>0</v>
      </c>
      <c r="CH53" s="19">
        <v>0</v>
      </c>
      <c r="CI53" s="19">
        <v>0</v>
      </c>
      <c r="CJ53" s="19">
        <v>0</v>
      </c>
      <c r="CK53" s="19">
        <v>0</v>
      </c>
      <c r="CL53" s="19">
        <v>0</v>
      </c>
      <c r="CM53" s="19">
        <v>0</v>
      </c>
      <c r="CN53" s="19">
        <v>0</v>
      </c>
      <c r="CO53" s="19">
        <v>0</v>
      </c>
      <c r="CP53" s="19">
        <v>0</v>
      </c>
      <c r="CQ53" s="19">
        <v>0</v>
      </c>
      <c r="CR53" s="19">
        <v>0</v>
      </c>
      <c r="CS53" s="19">
        <v>0</v>
      </c>
      <c r="CT53" s="19">
        <v>0</v>
      </c>
      <c r="CU53" s="19">
        <v>0</v>
      </c>
      <c r="CV53" s="19">
        <v>0</v>
      </c>
      <c r="CW53" s="19">
        <v>0</v>
      </c>
      <c r="CX53" s="19">
        <v>0</v>
      </c>
      <c r="CY53" s="19">
        <v>0</v>
      </c>
      <c r="CZ53" s="19">
        <v>0</v>
      </c>
      <c r="DA53" s="19">
        <v>0</v>
      </c>
      <c r="DB53" s="19">
        <v>0</v>
      </c>
      <c r="DC53" s="19">
        <v>0</v>
      </c>
      <c r="DD53" s="19">
        <v>0</v>
      </c>
      <c r="DE53" s="19">
        <v>0</v>
      </c>
      <c r="DF53" s="19">
        <v>0</v>
      </c>
      <c r="DG53" s="19">
        <v>0</v>
      </c>
      <c r="DH53" s="19">
        <v>0</v>
      </c>
      <c r="DI53" s="19">
        <v>0</v>
      </c>
      <c r="DJ53" s="19">
        <v>0</v>
      </c>
      <c r="DK53" s="19">
        <v>0</v>
      </c>
      <c r="DL53" s="19">
        <v>0</v>
      </c>
      <c r="DM53" s="19">
        <v>0</v>
      </c>
      <c r="DN53" s="19">
        <v>0</v>
      </c>
      <c r="DO53" s="19">
        <v>0</v>
      </c>
      <c r="DP53" s="19">
        <v>0</v>
      </c>
      <c r="DQ53" s="19">
        <v>0</v>
      </c>
      <c r="DR53" s="19">
        <v>0</v>
      </c>
      <c r="DS53" s="19">
        <v>0</v>
      </c>
      <c r="DT53" s="19">
        <v>0</v>
      </c>
      <c r="DU53" s="19">
        <v>0</v>
      </c>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G53" s="3"/>
      <c r="FH53" s="3"/>
      <c r="FI53" s="3"/>
      <c r="FJ53" s="3"/>
      <c r="FK53" s="3"/>
      <c r="FL53" s="3"/>
      <c r="FM53" s="3"/>
      <c r="FN53" s="3"/>
      <c r="FO53" s="3"/>
      <c r="FP53" s="3"/>
      <c r="FQ53" s="3"/>
      <c r="FR53" s="3"/>
      <c r="FS53" s="3"/>
      <c r="FT53" s="3"/>
      <c r="FU53" s="3"/>
      <c r="FV53" s="3"/>
      <c r="FW53" s="3"/>
      <c r="FX53" s="3"/>
      <c r="FY53" s="3"/>
      <c r="FZ53" s="3"/>
      <c r="GA53" s="3"/>
      <c r="GB53" s="3"/>
      <c r="GC53" s="3"/>
    </row>
    <row r="54" spans="1:185" ht="20.100000000000001" customHeight="1" outlineLevel="1" x14ac:dyDescent="0.25">
      <c r="A54" s="15" t="s">
        <v>139</v>
      </c>
      <c r="B54" s="16"/>
      <c r="C54" s="16"/>
      <c r="D54" s="16"/>
      <c r="E54" s="16"/>
      <c r="F54" s="19">
        <v>1</v>
      </c>
      <c r="G54" s="19">
        <v>0</v>
      </c>
      <c r="H54" s="19">
        <v>0</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19">
        <v>0</v>
      </c>
      <c r="AB54" s="19">
        <v>0</v>
      </c>
      <c r="AC54" s="19">
        <v>0</v>
      </c>
      <c r="AD54" s="19">
        <v>0</v>
      </c>
      <c r="AE54" s="19">
        <v>0</v>
      </c>
      <c r="AF54" s="19">
        <v>0</v>
      </c>
      <c r="AG54" s="19">
        <v>0</v>
      </c>
      <c r="AH54" s="19">
        <v>0</v>
      </c>
      <c r="AI54" s="19">
        <v>0</v>
      </c>
      <c r="AJ54" s="19">
        <v>0</v>
      </c>
      <c r="AK54" s="19">
        <v>0</v>
      </c>
      <c r="AL54" s="19">
        <v>0</v>
      </c>
      <c r="AM54" s="19">
        <v>0</v>
      </c>
      <c r="AN54" s="19">
        <v>0</v>
      </c>
      <c r="AO54" s="19">
        <v>0</v>
      </c>
      <c r="AP54" s="19">
        <v>0</v>
      </c>
      <c r="AQ54" s="19">
        <v>0</v>
      </c>
      <c r="AR54" s="19">
        <v>0</v>
      </c>
      <c r="AS54" s="19">
        <v>0</v>
      </c>
      <c r="AT54" s="19">
        <v>0</v>
      </c>
      <c r="AU54" s="19">
        <v>0</v>
      </c>
      <c r="AV54" s="19">
        <v>0</v>
      </c>
      <c r="AW54" s="19">
        <v>0</v>
      </c>
      <c r="AX54" s="19">
        <v>0</v>
      </c>
      <c r="AY54" s="19">
        <v>0</v>
      </c>
      <c r="AZ54" s="19">
        <v>0</v>
      </c>
      <c r="BA54" s="19">
        <v>0</v>
      </c>
      <c r="BB54" s="19">
        <v>0</v>
      </c>
      <c r="BC54" s="19">
        <v>0</v>
      </c>
      <c r="BD54" s="19">
        <v>0</v>
      </c>
      <c r="BE54" s="19">
        <v>0</v>
      </c>
      <c r="BF54" s="19">
        <v>0</v>
      </c>
      <c r="BG54" s="19">
        <v>0</v>
      </c>
      <c r="BH54" s="19">
        <v>0</v>
      </c>
      <c r="BI54" s="19">
        <v>0</v>
      </c>
      <c r="BJ54" s="19">
        <v>0</v>
      </c>
      <c r="BK54" s="19">
        <v>0</v>
      </c>
      <c r="BL54" s="19">
        <v>0</v>
      </c>
      <c r="BM54" s="19">
        <v>0</v>
      </c>
      <c r="BN54" s="19">
        <v>1</v>
      </c>
      <c r="BO54" s="19">
        <v>0</v>
      </c>
      <c r="BP54" s="19">
        <v>0</v>
      </c>
      <c r="BQ54" s="19">
        <v>0</v>
      </c>
      <c r="BR54" s="19">
        <v>0</v>
      </c>
      <c r="BS54" s="19">
        <v>0</v>
      </c>
      <c r="BT54" s="19">
        <v>0</v>
      </c>
      <c r="BU54" s="19">
        <v>0</v>
      </c>
      <c r="BV54" s="19">
        <v>0</v>
      </c>
      <c r="BW54" s="19">
        <v>0</v>
      </c>
      <c r="BX54" s="19">
        <v>0</v>
      </c>
      <c r="BY54" s="19">
        <v>0</v>
      </c>
      <c r="BZ54" s="19">
        <v>0</v>
      </c>
      <c r="CA54" s="19">
        <v>0</v>
      </c>
      <c r="CB54" s="19">
        <v>0</v>
      </c>
      <c r="CC54" s="19">
        <v>0</v>
      </c>
      <c r="CD54" s="19">
        <v>0</v>
      </c>
      <c r="CE54" s="19">
        <v>0</v>
      </c>
      <c r="CF54" s="19">
        <v>0</v>
      </c>
      <c r="CG54" s="19">
        <v>0</v>
      </c>
      <c r="CH54" s="19">
        <v>0</v>
      </c>
      <c r="CI54" s="19">
        <v>0</v>
      </c>
      <c r="CJ54" s="19">
        <v>0</v>
      </c>
      <c r="CK54" s="19">
        <v>0</v>
      </c>
      <c r="CL54" s="19">
        <v>0</v>
      </c>
      <c r="CM54" s="19">
        <v>0</v>
      </c>
      <c r="CN54" s="19">
        <v>0</v>
      </c>
      <c r="CO54" s="19">
        <v>0</v>
      </c>
      <c r="CP54" s="19">
        <v>0</v>
      </c>
      <c r="CQ54" s="19">
        <v>0</v>
      </c>
      <c r="CR54" s="19">
        <v>0</v>
      </c>
      <c r="CS54" s="19">
        <v>0</v>
      </c>
      <c r="CT54" s="19">
        <v>0</v>
      </c>
      <c r="CU54" s="19">
        <v>0</v>
      </c>
      <c r="CV54" s="19">
        <v>0</v>
      </c>
      <c r="CW54" s="19">
        <v>0</v>
      </c>
      <c r="CX54" s="19">
        <v>0</v>
      </c>
      <c r="CY54" s="19">
        <v>0</v>
      </c>
      <c r="CZ54" s="19">
        <v>0</v>
      </c>
      <c r="DA54" s="19">
        <v>0</v>
      </c>
      <c r="DB54" s="19">
        <v>0</v>
      </c>
      <c r="DC54" s="19">
        <v>0</v>
      </c>
      <c r="DD54" s="19">
        <v>0</v>
      </c>
      <c r="DE54" s="19">
        <v>0</v>
      </c>
      <c r="DF54" s="19">
        <v>0</v>
      </c>
      <c r="DG54" s="19">
        <v>0</v>
      </c>
      <c r="DH54" s="19">
        <v>0</v>
      </c>
      <c r="DI54" s="19">
        <v>0</v>
      </c>
      <c r="DJ54" s="19">
        <v>0</v>
      </c>
      <c r="DK54" s="19">
        <v>0</v>
      </c>
      <c r="DL54" s="19">
        <v>0</v>
      </c>
      <c r="DM54" s="19">
        <v>0</v>
      </c>
      <c r="DN54" s="19">
        <v>0</v>
      </c>
      <c r="DO54" s="19">
        <v>0</v>
      </c>
      <c r="DP54" s="19">
        <v>0</v>
      </c>
      <c r="DQ54" s="19">
        <v>0</v>
      </c>
      <c r="DR54" s="19">
        <v>0</v>
      </c>
      <c r="DS54" s="19">
        <v>0</v>
      </c>
      <c r="DT54" s="19">
        <v>0</v>
      </c>
      <c r="DU54" s="19">
        <v>0</v>
      </c>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G54" s="3"/>
      <c r="FH54" s="3"/>
      <c r="FI54" s="3"/>
      <c r="FJ54" s="3"/>
      <c r="FK54" s="3"/>
      <c r="FL54" s="3"/>
      <c r="FM54" s="3"/>
      <c r="FN54" s="3"/>
      <c r="FO54" s="3"/>
      <c r="FP54" s="3"/>
      <c r="FQ54" s="3"/>
      <c r="FR54" s="3"/>
      <c r="FS54" s="3"/>
      <c r="FT54" s="3"/>
      <c r="FU54" s="3"/>
      <c r="FV54" s="3"/>
      <c r="FW54" s="3"/>
      <c r="FX54" s="3"/>
      <c r="FY54" s="3"/>
      <c r="FZ54" s="3"/>
      <c r="GA54" s="3"/>
      <c r="GB54" s="3"/>
      <c r="GC54" s="3"/>
    </row>
  </sheetData>
  <pageMargins left="0.511811024" right="0.511811024" top="0.78740157499999996" bottom="0.78740157499999996" header="0.31496062000000002" footer="0.31496062000000002"/>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E67D0-51DF-45E3-B0D3-37EB0C2CBD94}">
  <sheetPr codeName="Planilha6">
    <tabColor rgb="FF00B0F0"/>
    <outlinePr summaryBelow="0"/>
  </sheetPr>
  <dimension ref="A1:FF168"/>
  <sheetViews>
    <sheetView showGridLines="0" zoomScale="74" zoomScaleNormal="100" workbookViewId="0">
      <pane xSplit="6" ySplit="5" topLeftCell="G75" activePane="bottomRight" state="frozen"/>
      <selection activeCell="H35" sqref="H35"/>
      <selection pane="topRight" activeCell="H35" sqref="H35"/>
      <selection pane="bottomLeft" activeCell="H35" sqref="H35"/>
      <selection pane="bottomRight" activeCell="D20" sqref="D20"/>
    </sheetView>
  </sheetViews>
  <sheetFormatPr defaultColWidth="9.140625" defaultRowHeight="18" customHeight="1" x14ac:dyDescent="0.2"/>
  <cols>
    <col min="1" max="1" width="47.85546875" style="41" customWidth="1"/>
    <col min="2" max="2" width="8.5703125" style="41" customWidth="1"/>
    <col min="3" max="3" width="14" style="41" bestFit="1" customWidth="1"/>
    <col min="4" max="4" width="10.5703125" style="42" customWidth="1"/>
    <col min="5" max="5" width="10.5703125" style="41" customWidth="1"/>
    <col min="6" max="6" width="19" style="40" bestFit="1" customWidth="1"/>
    <col min="7" max="7" width="17.28515625" style="39" bestFit="1" customWidth="1"/>
    <col min="8" max="9" width="17" style="39" bestFit="1" customWidth="1"/>
    <col min="10" max="162" width="15.85546875" style="39" customWidth="1"/>
    <col min="163" max="16384" width="9.140625" style="38"/>
  </cols>
  <sheetData>
    <row r="1" spans="1:162" s="3" customFormat="1" ht="9" customHeight="1" x14ac:dyDescent="0.25">
      <c r="A1" s="2"/>
      <c r="B1" s="2"/>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c r="DZ1" s="88"/>
      <c r="EA1" s="88"/>
      <c r="EB1" s="88"/>
      <c r="EC1" s="88"/>
      <c r="ED1" s="88"/>
      <c r="EE1" s="88"/>
      <c r="EF1" s="88"/>
      <c r="EG1" s="88"/>
      <c r="EH1" s="88"/>
      <c r="EI1" s="88"/>
      <c r="EJ1" s="88"/>
      <c r="EK1" s="88"/>
      <c r="EL1" s="88"/>
      <c r="EM1" s="88"/>
      <c r="EN1" s="88"/>
      <c r="EO1" s="88"/>
      <c r="EP1" s="88"/>
      <c r="EQ1" s="88"/>
      <c r="ER1" s="88"/>
      <c r="ES1" s="88"/>
      <c r="ET1" s="88"/>
      <c r="EU1" s="88"/>
      <c r="EV1" s="88"/>
      <c r="EW1" s="88"/>
      <c r="EX1" s="88"/>
      <c r="EY1" s="88"/>
      <c r="EZ1" s="88"/>
      <c r="FA1" s="88"/>
      <c r="FB1" s="88"/>
      <c r="FC1" s="88"/>
      <c r="FD1" s="88"/>
      <c r="FE1" s="88"/>
      <c r="FF1" s="88"/>
    </row>
    <row r="2" spans="1:162" s="3" customFormat="1" ht="50.1" customHeight="1" x14ac:dyDescent="0.25">
      <c r="A2" s="6" t="s">
        <v>61</v>
      </c>
      <c r="B2" s="6"/>
      <c r="C2" s="6"/>
      <c r="D2" s="6"/>
      <c r="E2" s="6"/>
      <c r="F2" s="6"/>
      <c r="G2" s="6">
        <v>45658</v>
      </c>
      <c r="H2" s="6">
        <f t="shared" ref="H2:AM2" si="0">EDATE(G2,1)</f>
        <v>45689</v>
      </c>
      <c r="I2" s="6">
        <f t="shared" si="0"/>
        <v>45717</v>
      </c>
      <c r="J2" s="6">
        <f t="shared" si="0"/>
        <v>45748</v>
      </c>
      <c r="K2" s="6">
        <f t="shared" si="0"/>
        <v>45778</v>
      </c>
      <c r="L2" s="6">
        <f t="shared" si="0"/>
        <v>45809</v>
      </c>
      <c r="M2" s="6">
        <f t="shared" si="0"/>
        <v>45839</v>
      </c>
      <c r="N2" s="6">
        <f t="shared" si="0"/>
        <v>45870</v>
      </c>
      <c r="O2" s="6">
        <f t="shared" si="0"/>
        <v>45901</v>
      </c>
      <c r="P2" s="6">
        <f t="shared" si="0"/>
        <v>45931</v>
      </c>
      <c r="Q2" s="6">
        <f t="shared" si="0"/>
        <v>45962</v>
      </c>
      <c r="R2" s="6">
        <f t="shared" si="0"/>
        <v>45992</v>
      </c>
      <c r="S2" s="6">
        <f t="shared" si="0"/>
        <v>46023</v>
      </c>
      <c r="T2" s="6">
        <f t="shared" si="0"/>
        <v>46054</v>
      </c>
      <c r="U2" s="6">
        <f t="shared" si="0"/>
        <v>46082</v>
      </c>
      <c r="V2" s="6">
        <f t="shared" si="0"/>
        <v>46113</v>
      </c>
      <c r="W2" s="6">
        <f t="shared" si="0"/>
        <v>46143</v>
      </c>
      <c r="X2" s="6">
        <f t="shared" si="0"/>
        <v>46174</v>
      </c>
      <c r="Y2" s="6">
        <f t="shared" si="0"/>
        <v>46204</v>
      </c>
      <c r="Z2" s="6">
        <f t="shared" si="0"/>
        <v>46235</v>
      </c>
      <c r="AA2" s="6">
        <f t="shared" si="0"/>
        <v>46266</v>
      </c>
      <c r="AB2" s="6">
        <f t="shared" si="0"/>
        <v>46296</v>
      </c>
      <c r="AC2" s="6">
        <f t="shared" si="0"/>
        <v>46327</v>
      </c>
      <c r="AD2" s="6">
        <f t="shared" si="0"/>
        <v>46357</v>
      </c>
      <c r="AE2" s="6">
        <f t="shared" si="0"/>
        <v>46388</v>
      </c>
      <c r="AF2" s="6">
        <f t="shared" si="0"/>
        <v>46419</v>
      </c>
      <c r="AG2" s="6">
        <f t="shared" si="0"/>
        <v>46447</v>
      </c>
      <c r="AH2" s="6">
        <f t="shared" si="0"/>
        <v>46478</v>
      </c>
      <c r="AI2" s="6">
        <f t="shared" si="0"/>
        <v>46508</v>
      </c>
      <c r="AJ2" s="6">
        <f t="shared" si="0"/>
        <v>46539</v>
      </c>
      <c r="AK2" s="6">
        <f t="shared" si="0"/>
        <v>46569</v>
      </c>
      <c r="AL2" s="6">
        <f t="shared" si="0"/>
        <v>46600</v>
      </c>
      <c r="AM2" s="6">
        <f t="shared" si="0"/>
        <v>46631</v>
      </c>
      <c r="AN2" s="6">
        <f t="shared" ref="AN2:BS2" si="1">EDATE(AM2,1)</f>
        <v>46661</v>
      </c>
      <c r="AO2" s="6">
        <f t="shared" si="1"/>
        <v>46692</v>
      </c>
      <c r="AP2" s="6">
        <f t="shared" si="1"/>
        <v>46722</v>
      </c>
      <c r="AQ2" s="6">
        <f t="shared" si="1"/>
        <v>46753</v>
      </c>
      <c r="AR2" s="6">
        <f t="shared" si="1"/>
        <v>46784</v>
      </c>
      <c r="AS2" s="6">
        <f t="shared" si="1"/>
        <v>46813</v>
      </c>
      <c r="AT2" s="6">
        <f t="shared" si="1"/>
        <v>46844</v>
      </c>
      <c r="AU2" s="6">
        <f t="shared" si="1"/>
        <v>46874</v>
      </c>
      <c r="AV2" s="6">
        <f t="shared" si="1"/>
        <v>46905</v>
      </c>
      <c r="AW2" s="6">
        <f t="shared" si="1"/>
        <v>46935</v>
      </c>
      <c r="AX2" s="6">
        <f t="shared" si="1"/>
        <v>46966</v>
      </c>
      <c r="AY2" s="6">
        <f t="shared" si="1"/>
        <v>46997</v>
      </c>
      <c r="AZ2" s="6">
        <f t="shared" si="1"/>
        <v>47027</v>
      </c>
      <c r="BA2" s="6">
        <f t="shared" si="1"/>
        <v>47058</v>
      </c>
      <c r="BB2" s="6">
        <f t="shared" si="1"/>
        <v>47088</v>
      </c>
      <c r="BC2" s="6">
        <f t="shared" si="1"/>
        <v>47119</v>
      </c>
      <c r="BD2" s="6">
        <f t="shared" si="1"/>
        <v>47150</v>
      </c>
      <c r="BE2" s="6">
        <f t="shared" si="1"/>
        <v>47178</v>
      </c>
      <c r="BF2" s="6">
        <f t="shared" si="1"/>
        <v>47209</v>
      </c>
      <c r="BG2" s="6">
        <f t="shared" si="1"/>
        <v>47239</v>
      </c>
      <c r="BH2" s="6">
        <f t="shared" si="1"/>
        <v>47270</v>
      </c>
      <c r="BI2" s="6">
        <f t="shared" si="1"/>
        <v>47300</v>
      </c>
      <c r="BJ2" s="6">
        <f t="shared" si="1"/>
        <v>47331</v>
      </c>
      <c r="BK2" s="6">
        <f t="shared" si="1"/>
        <v>47362</v>
      </c>
      <c r="BL2" s="6">
        <f t="shared" si="1"/>
        <v>47392</v>
      </c>
      <c r="BM2" s="6">
        <f t="shared" si="1"/>
        <v>47423</v>
      </c>
      <c r="BN2" s="6">
        <f t="shared" si="1"/>
        <v>47453</v>
      </c>
      <c r="BO2" s="6">
        <f t="shared" si="1"/>
        <v>47484</v>
      </c>
      <c r="BP2" s="6">
        <f t="shared" si="1"/>
        <v>47515</v>
      </c>
      <c r="BQ2" s="6">
        <f t="shared" si="1"/>
        <v>47543</v>
      </c>
      <c r="BR2" s="6">
        <f t="shared" si="1"/>
        <v>47574</v>
      </c>
      <c r="BS2" s="6">
        <f t="shared" si="1"/>
        <v>47604</v>
      </c>
      <c r="BT2" s="6">
        <f t="shared" ref="BT2:CY2" si="2">EDATE(BS2,1)</f>
        <v>47635</v>
      </c>
      <c r="BU2" s="6">
        <f t="shared" si="2"/>
        <v>47665</v>
      </c>
      <c r="BV2" s="6">
        <f t="shared" si="2"/>
        <v>47696</v>
      </c>
      <c r="BW2" s="6">
        <f t="shared" si="2"/>
        <v>47727</v>
      </c>
      <c r="BX2" s="6">
        <f t="shared" si="2"/>
        <v>47757</v>
      </c>
      <c r="BY2" s="6">
        <f t="shared" si="2"/>
        <v>47788</v>
      </c>
      <c r="BZ2" s="6">
        <f t="shared" si="2"/>
        <v>47818</v>
      </c>
      <c r="CA2" s="6">
        <f t="shared" si="2"/>
        <v>47849</v>
      </c>
      <c r="CB2" s="6">
        <f t="shared" si="2"/>
        <v>47880</v>
      </c>
      <c r="CC2" s="6">
        <f t="shared" si="2"/>
        <v>47908</v>
      </c>
      <c r="CD2" s="6">
        <f t="shared" si="2"/>
        <v>47939</v>
      </c>
      <c r="CE2" s="6">
        <f t="shared" si="2"/>
        <v>47969</v>
      </c>
      <c r="CF2" s="6">
        <f t="shared" si="2"/>
        <v>48000</v>
      </c>
      <c r="CG2" s="6">
        <f t="shared" si="2"/>
        <v>48030</v>
      </c>
      <c r="CH2" s="6">
        <f t="shared" si="2"/>
        <v>48061</v>
      </c>
      <c r="CI2" s="6">
        <f t="shared" si="2"/>
        <v>48092</v>
      </c>
      <c r="CJ2" s="6">
        <f t="shared" si="2"/>
        <v>48122</v>
      </c>
      <c r="CK2" s="6">
        <f t="shared" si="2"/>
        <v>48153</v>
      </c>
      <c r="CL2" s="6">
        <f t="shared" si="2"/>
        <v>48183</v>
      </c>
      <c r="CM2" s="6">
        <f t="shared" si="2"/>
        <v>48214</v>
      </c>
      <c r="CN2" s="6">
        <f t="shared" si="2"/>
        <v>48245</v>
      </c>
      <c r="CO2" s="6">
        <f t="shared" si="2"/>
        <v>48274</v>
      </c>
      <c r="CP2" s="6">
        <f t="shared" si="2"/>
        <v>48305</v>
      </c>
      <c r="CQ2" s="6">
        <f t="shared" si="2"/>
        <v>48335</v>
      </c>
      <c r="CR2" s="6">
        <f t="shared" si="2"/>
        <v>48366</v>
      </c>
      <c r="CS2" s="6">
        <f t="shared" si="2"/>
        <v>48396</v>
      </c>
      <c r="CT2" s="6">
        <f t="shared" si="2"/>
        <v>48427</v>
      </c>
      <c r="CU2" s="6">
        <f t="shared" si="2"/>
        <v>48458</v>
      </c>
      <c r="CV2" s="6">
        <f t="shared" si="2"/>
        <v>48488</v>
      </c>
      <c r="CW2" s="6">
        <f t="shared" si="2"/>
        <v>48519</v>
      </c>
      <c r="CX2" s="6">
        <f t="shared" si="2"/>
        <v>48549</v>
      </c>
      <c r="CY2" s="6">
        <f t="shared" si="2"/>
        <v>48580</v>
      </c>
      <c r="CZ2" s="6">
        <f t="shared" ref="CZ2:EE2" si="3">EDATE(CY2,1)</f>
        <v>48611</v>
      </c>
      <c r="DA2" s="6">
        <f t="shared" si="3"/>
        <v>48639</v>
      </c>
      <c r="DB2" s="6">
        <f t="shared" si="3"/>
        <v>48670</v>
      </c>
      <c r="DC2" s="6">
        <f t="shared" si="3"/>
        <v>48700</v>
      </c>
      <c r="DD2" s="6">
        <f t="shared" si="3"/>
        <v>48731</v>
      </c>
      <c r="DE2" s="6">
        <f t="shared" si="3"/>
        <v>48761</v>
      </c>
      <c r="DF2" s="6">
        <f t="shared" si="3"/>
        <v>48792</v>
      </c>
      <c r="DG2" s="6">
        <f t="shared" si="3"/>
        <v>48823</v>
      </c>
      <c r="DH2" s="6">
        <f t="shared" si="3"/>
        <v>48853</v>
      </c>
      <c r="DI2" s="6">
        <f t="shared" si="3"/>
        <v>48884</v>
      </c>
      <c r="DJ2" s="6">
        <f t="shared" si="3"/>
        <v>48914</v>
      </c>
      <c r="DK2" s="6">
        <f t="shared" si="3"/>
        <v>48945</v>
      </c>
      <c r="DL2" s="6">
        <f t="shared" si="3"/>
        <v>48976</v>
      </c>
      <c r="DM2" s="6">
        <f t="shared" si="3"/>
        <v>49004</v>
      </c>
      <c r="DN2" s="6">
        <f t="shared" si="3"/>
        <v>49035</v>
      </c>
      <c r="DO2" s="6">
        <f t="shared" si="3"/>
        <v>49065</v>
      </c>
      <c r="DP2" s="6">
        <f t="shared" si="3"/>
        <v>49096</v>
      </c>
      <c r="DQ2" s="6">
        <f t="shared" si="3"/>
        <v>49126</v>
      </c>
      <c r="DR2" s="6">
        <f t="shared" si="3"/>
        <v>49157</v>
      </c>
      <c r="DS2" s="6">
        <f t="shared" si="3"/>
        <v>49188</v>
      </c>
      <c r="DT2" s="6">
        <f t="shared" si="3"/>
        <v>49218</v>
      </c>
      <c r="DU2" s="6">
        <f t="shared" si="3"/>
        <v>49249</v>
      </c>
      <c r="DV2" s="6">
        <f t="shared" si="3"/>
        <v>49279</v>
      </c>
      <c r="DW2" s="6">
        <f t="shared" si="3"/>
        <v>49310</v>
      </c>
      <c r="DX2" s="6">
        <f t="shared" si="3"/>
        <v>49341</v>
      </c>
      <c r="DY2" s="6">
        <f t="shared" si="3"/>
        <v>49369</v>
      </c>
      <c r="DZ2" s="6">
        <f t="shared" si="3"/>
        <v>49400</v>
      </c>
      <c r="EA2" s="6">
        <f t="shared" si="3"/>
        <v>49430</v>
      </c>
      <c r="EB2" s="6">
        <f t="shared" si="3"/>
        <v>49461</v>
      </c>
      <c r="EC2" s="6">
        <f t="shared" si="3"/>
        <v>49491</v>
      </c>
      <c r="ED2" s="6">
        <f t="shared" si="3"/>
        <v>49522</v>
      </c>
      <c r="EE2" s="6">
        <f t="shared" si="3"/>
        <v>49553</v>
      </c>
      <c r="EF2" s="6">
        <f t="shared" ref="EF2:FF2" si="4">EDATE(EE2,1)</f>
        <v>49583</v>
      </c>
      <c r="EG2" s="6">
        <f t="shared" si="4"/>
        <v>49614</v>
      </c>
      <c r="EH2" s="6">
        <f t="shared" si="4"/>
        <v>49644</v>
      </c>
      <c r="EI2" s="6">
        <f t="shared" si="4"/>
        <v>49675</v>
      </c>
      <c r="EJ2" s="6">
        <f t="shared" si="4"/>
        <v>49706</v>
      </c>
      <c r="EK2" s="6">
        <f t="shared" si="4"/>
        <v>49735</v>
      </c>
      <c r="EL2" s="6">
        <f t="shared" si="4"/>
        <v>49766</v>
      </c>
      <c r="EM2" s="6">
        <f t="shared" si="4"/>
        <v>49796</v>
      </c>
      <c r="EN2" s="6">
        <f t="shared" si="4"/>
        <v>49827</v>
      </c>
      <c r="EO2" s="6">
        <f t="shared" si="4"/>
        <v>49857</v>
      </c>
      <c r="EP2" s="6">
        <f t="shared" si="4"/>
        <v>49888</v>
      </c>
      <c r="EQ2" s="6">
        <f t="shared" si="4"/>
        <v>49919</v>
      </c>
      <c r="ER2" s="6">
        <f t="shared" si="4"/>
        <v>49949</v>
      </c>
      <c r="ES2" s="6">
        <f t="shared" si="4"/>
        <v>49980</v>
      </c>
      <c r="ET2" s="6">
        <f t="shared" si="4"/>
        <v>50010</v>
      </c>
      <c r="EU2" s="6">
        <f t="shared" si="4"/>
        <v>50041</v>
      </c>
      <c r="EV2" s="6">
        <f t="shared" si="4"/>
        <v>50072</v>
      </c>
      <c r="EW2" s="6">
        <f t="shared" si="4"/>
        <v>50100</v>
      </c>
      <c r="EX2" s="6">
        <f t="shared" si="4"/>
        <v>50131</v>
      </c>
      <c r="EY2" s="6">
        <f t="shared" si="4"/>
        <v>50161</v>
      </c>
      <c r="EZ2" s="6">
        <f t="shared" si="4"/>
        <v>50192</v>
      </c>
      <c r="FA2" s="6">
        <f t="shared" si="4"/>
        <v>50222</v>
      </c>
      <c r="FB2" s="6">
        <f t="shared" si="4"/>
        <v>50253</v>
      </c>
      <c r="FC2" s="6">
        <f t="shared" si="4"/>
        <v>50284</v>
      </c>
      <c r="FD2" s="6">
        <f t="shared" si="4"/>
        <v>50314</v>
      </c>
      <c r="FE2" s="6">
        <f t="shared" si="4"/>
        <v>50345</v>
      </c>
      <c r="FF2" s="6">
        <f t="shared" si="4"/>
        <v>50375</v>
      </c>
    </row>
    <row r="3" spans="1:162" ht="18" customHeight="1" x14ac:dyDescent="0.2">
      <c r="A3" s="87" t="s">
        <v>60</v>
      </c>
      <c r="B3" s="86"/>
      <c r="C3" s="86"/>
      <c r="D3" s="85"/>
      <c r="E3" s="84"/>
      <c r="F3" s="84"/>
      <c r="G3" s="84">
        <v>1</v>
      </c>
      <c r="H3" s="84">
        <v>1</v>
      </c>
      <c r="I3" s="84">
        <v>1</v>
      </c>
      <c r="J3" s="84">
        <v>1</v>
      </c>
      <c r="K3" s="84">
        <v>1</v>
      </c>
      <c r="L3" s="84">
        <v>1</v>
      </c>
      <c r="M3" s="84">
        <v>1</v>
      </c>
      <c r="N3" s="84">
        <v>1</v>
      </c>
      <c r="O3" s="84">
        <v>1</v>
      </c>
      <c r="P3" s="84">
        <v>1</v>
      </c>
      <c r="Q3" s="84">
        <v>1</v>
      </c>
      <c r="R3" s="84">
        <v>1</v>
      </c>
      <c r="S3" s="84">
        <f t="shared" ref="S3:AX3" si="5">G3+1</f>
        <v>2</v>
      </c>
      <c r="T3" s="84">
        <f t="shared" si="5"/>
        <v>2</v>
      </c>
      <c r="U3" s="84">
        <f t="shared" si="5"/>
        <v>2</v>
      </c>
      <c r="V3" s="84">
        <f t="shared" si="5"/>
        <v>2</v>
      </c>
      <c r="W3" s="84">
        <f t="shared" si="5"/>
        <v>2</v>
      </c>
      <c r="X3" s="84">
        <f t="shared" si="5"/>
        <v>2</v>
      </c>
      <c r="Y3" s="84">
        <f t="shared" si="5"/>
        <v>2</v>
      </c>
      <c r="Z3" s="84">
        <f t="shared" si="5"/>
        <v>2</v>
      </c>
      <c r="AA3" s="84">
        <f t="shared" si="5"/>
        <v>2</v>
      </c>
      <c r="AB3" s="84">
        <f t="shared" si="5"/>
        <v>2</v>
      </c>
      <c r="AC3" s="84">
        <f t="shared" si="5"/>
        <v>2</v>
      </c>
      <c r="AD3" s="84">
        <f t="shared" si="5"/>
        <v>2</v>
      </c>
      <c r="AE3" s="84">
        <f t="shared" si="5"/>
        <v>3</v>
      </c>
      <c r="AF3" s="84">
        <f t="shared" si="5"/>
        <v>3</v>
      </c>
      <c r="AG3" s="84">
        <f t="shared" si="5"/>
        <v>3</v>
      </c>
      <c r="AH3" s="84">
        <f t="shared" si="5"/>
        <v>3</v>
      </c>
      <c r="AI3" s="84">
        <f t="shared" si="5"/>
        <v>3</v>
      </c>
      <c r="AJ3" s="84">
        <f t="shared" si="5"/>
        <v>3</v>
      </c>
      <c r="AK3" s="84">
        <f t="shared" si="5"/>
        <v>3</v>
      </c>
      <c r="AL3" s="84">
        <f t="shared" si="5"/>
        <v>3</v>
      </c>
      <c r="AM3" s="84">
        <f t="shared" si="5"/>
        <v>3</v>
      </c>
      <c r="AN3" s="84">
        <f t="shared" si="5"/>
        <v>3</v>
      </c>
      <c r="AO3" s="84">
        <f t="shared" si="5"/>
        <v>3</v>
      </c>
      <c r="AP3" s="84">
        <f t="shared" si="5"/>
        <v>3</v>
      </c>
      <c r="AQ3" s="84">
        <f t="shared" si="5"/>
        <v>4</v>
      </c>
      <c r="AR3" s="84">
        <f t="shared" si="5"/>
        <v>4</v>
      </c>
      <c r="AS3" s="84">
        <f t="shared" si="5"/>
        <v>4</v>
      </c>
      <c r="AT3" s="84">
        <f t="shared" si="5"/>
        <v>4</v>
      </c>
      <c r="AU3" s="84">
        <f t="shared" si="5"/>
        <v>4</v>
      </c>
      <c r="AV3" s="84">
        <f t="shared" si="5"/>
        <v>4</v>
      </c>
      <c r="AW3" s="84">
        <f t="shared" si="5"/>
        <v>4</v>
      </c>
      <c r="AX3" s="84">
        <f t="shared" si="5"/>
        <v>4</v>
      </c>
      <c r="AY3" s="84">
        <f t="shared" ref="AY3:CD3" si="6">AM3+1</f>
        <v>4</v>
      </c>
      <c r="AZ3" s="84">
        <f t="shared" si="6"/>
        <v>4</v>
      </c>
      <c r="BA3" s="84">
        <f t="shared" si="6"/>
        <v>4</v>
      </c>
      <c r="BB3" s="84">
        <f t="shared" si="6"/>
        <v>4</v>
      </c>
      <c r="BC3" s="84">
        <f t="shared" si="6"/>
        <v>5</v>
      </c>
      <c r="BD3" s="84">
        <f t="shared" si="6"/>
        <v>5</v>
      </c>
      <c r="BE3" s="84">
        <f t="shared" si="6"/>
        <v>5</v>
      </c>
      <c r="BF3" s="84">
        <f t="shared" si="6"/>
        <v>5</v>
      </c>
      <c r="BG3" s="84">
        <f t="shared" si="6"/>
        <v>5</v>
      </c>
      <c r="BH3" s="84">
        <f t="shared" si="6"/>
        <v>5</v>
      </c>
      <c r="BI3" s="84">
        <f t="shared" si="6"/>
        <v>5</v>
      </c>
      <c r="BJ3" s="84">
        <f t="shared" si="6"/>
        <v>5</v>
      </c>
      <c r="BK3" s="84">
        <f t="shared" si="6"/>
        <v>5</v>
      </c>
      <c r="BL3" s="84">
        <f t="shared" si="6"/>
        <v>5</v>
      </c>
      <c r="BM3" s="84">
        <f t="shared" si="6"/>
        <v>5</v>
      </c>
      <c r="BN3" s="84">
        <f t="shared" si="6"/>
        <v>5</v>
      </c>
      <c r="BO3" s="84">
        <f t="shared" si="6"/>
        <v>6</v>
      </c>
      <c r="BP3" s="84">
        <f t="shared" si="6"/>
        <v>6</v>
      </c>
      <c r="BQ3" s="84">
        <f t="shared" si="6"/>
        <v>6</v>
      </c>
      <c r="BR3" s="84">
        <f t="shared" si="6"/>
        <v>6</v>
      </c>
      <c r="BS3" s="84">
        <f t="shared" si="6"/>
        <v>6</v>
      </c>
      <c r="BT3" s="84">
        <f t="shared" si="6"/>
        <v>6</v>
      </c>
      <c r="BU3" s="84">
        <f t="shared" si="6"/>
        <v>6</v>
      </c>
      <c r="BV3" s="84">
        <f t="shared" si="6"/>
        <v>6</v>
      </c>
      <c r="BW3" s="84">
        <f t="shared" si="6"/>
        <v>6</v>
      </c>
      <c r="BX3" s="84">
        <f t="shared" si="6"/>
        <v>6</v>
      </c>
      <c r="BY3" s="84">
        <f t="shared" si="6"/>
        <v>6</v>
      </c>
      <c r="BZ3" s="84">
        <f t="shared" si="6"/>
        <v>6</v>
      </c>
      <c r="CA3" s="84">
        <f t="shared" si="6"/>
        <v>7</v>
      </c>
      <c r="CB3" s="84">
        <f t="shared" si="6"/>
        <v>7</v>
      </c>
      <c r="CC3" s="84">
        <f t="shared" si="6"/>
        <v>7</v>
      </c>
      <c r="CD3" s="84">
        <f t="shared" si="6"/>
        <v>7</v>
      </c>
      <c r="CE3" s="84">
        <f t="shared" ref="CE3:DJ3" si="7">BS3+1</f>
        <v>7</v>
      </c>
      <c r="CF3" s="84">
        <f t="shared" si="7"/>
        <v>7</v>
      </c>
      <c r="CG3" s="84">
        <f t="shared" si="7"/>
        <v>7</v>
      </c>
      <c r="CH3" s="84">
        <f t="shared" si="7"/>
        <v>7</v>
      </c>
      <c r="CI3" s="84">
        <f t="shared" si="7"/>
        <v>7</v>
      </c>
      <c r="CJ3" s="84">
        <f t="shared" si="7"/>
        <v>7</v>
      </c>
      <c r="CK3" s="84">
        <f t="shared" si="7"/>
        <v>7</v>
      </c>
      <c r="CL3" s="84">
        <f t="shared" si="7"/>
        <v>7</v>
      </c>
      <c r="CM3" s="84">
        <f t="shared" si="7"/>
        <v>8</v>
      </c>
      <c r="CN3" s="84">
        <f t="shared" si="7"/>
        <v>8</v>
      </c>
      <c r="CO3" s="84">
        <f t="shared" si="7"/>
        <v>8</v>
      </c>
      <c r="CP3" s="84">
        <f t="shared" si="7"/>
        <v>8</v>
      </c>
      <c r="CQ3" s="84">
        <f t="shared" si="7"/>
        <v>8</v>
      </c>
      <c r="CR3" s="84">
        <f t="shared" si="7"/>
        <v>8</v>
      </c>
      <c r="CS3" s="84">
        <f t="shared" si="7"/>
        <v>8</v>
      </c>
      <c r="CT3" s="84">
        <f t="shared" si="7"/>
        <v>8</v>
      </c>
      <c r="CU3" s="84">
        <f t="shared" si="7"/>
        <v>8</v>
      </c>
      <c r="CV3" s="84">
        <f t="shared" si="7"/>
        <v>8</v>
      </c>
      <c r="CW3" s="84">
        <f t="shared" si="7"/>
        <v>8</v>
      </c>
      <c r="CX3" s="84">
        <f t="shared" si="7"/>
        <v>8</v>
      </c>
      <c r="CY3" s="84">
        <f t="shared" si="7"/>
        <v>9</v>
      </c>
      <c r="CZ3" s="84">
        <f t="shared" si="7"/>
        <v>9</v>
      </c>
      <c r="DA3" s="84">
        <f t="shared" si="7"/>
        <v>9</v>
      </c>
      <c r="DB3" s="84">
        <f t="shared" si="7"/>
        <v>9</v>
      </c>
      <c r="DC3" s="84">
        <f t="shared" si="7"/>
        <v>9</v>
      </c>
      <c r="DD3" s="84">
        <f t="shared" si="7"/>
        <v>9</v>
      </c>
      <c r="DE3" s="84">
        <f t="shared" si="7"/>
        <v>9</v>
      </c>
      <c r="DF3" s="84">
        <f t="shared" si="7"/>
        <v>9</v>
      </c>
      <c r="DG3" s="84">
        <f t="shared" si="7"/>
        <v>9</v>
      </c>
      <c r="DH3" s="84">
        <f t="shared" si="7"/>
        <v>9</v>
      </c>
      <c r="DI3" s="84">
        <f t="shared" si="7"/>
        <v>9</v>
      </c>
      <c r="DJ3" s="84">
        <f t="shared" si="7"/>
        <v>9</v>
      </c>
      <c r="DK3" s="84">
        <f t="shared" ref="DK3:EP3" si="8">CY3+1</f>
        <v>10</v>
      </c>
      <c r="DL3" s="84">
        <f t="shared" si="8"/>
        <v>10</v>
      </c>
      <c r="DM3" s="84">
        <f t="shared" si="8"/>
        <v>10</v>
      </c>
      <c r="DN3" s="84">
        <f t="shared" si="8"/>
        <v>10</v>
      </c>
      <c r="DO3" s="84">
        <f t="shared" si="8"/>
        <v>10</v>
      </c>
      <c r="DP3" s="84">
        <f t="shared" si="8"/>
        <v>10</v>
      </c>
      <c r="DQ3" s="84">
        <f t="shared" si="8"/>
        <v>10</v>
      </c>
      <c r="DR3" s="84">
        <f t="shared" si="8"/>
        <v>10</v>
      </c>
      <c r="DS3" s="84">
        <f t="shared" si="8"/>
        <v>10</v>
      </c>
      <c r="DT3" s="84">
        <f t="shared" si="8"/>
        <v>10</v>
      </c>
      <c r="DU3" s="84">
        <f t="shared" si="8"/>
        <v>10</v>
      </c>
      <c r="DV3" s="84">
        <f t="shared" si="8"/>
        <v>10</v>
      </c>
      <c r="DW3" s="84">
        <f t="shared" si="8"/>
        <v>11</v>
      </c>
      <c r="DX3" s="84">
        <f t="shared" si="8"/>
        <v>11</v>
      </c>
      <c r="DY3" s="84">
        <f t="shared" si="8"/>
        <v>11</v>
      </c>
      <c r="DZ3" s="84">
        <f t="shared" si="8"/>
        <v>11</v>
      </c>
      <c r="EA3" s="84">
        <f t="shared" si="8"/>
        <v>11</v>
      </c>
      <c r="EB3" s="84">
        <f t="shared" si="8"/>
        <v>11</v>
      </c>
      <c r="EC3" s="84">
        <f t="shared" si="8"/>
        <v>11</v>
      </c>
      <c r="ED3" s="84">
        <f t="shared" si="8"/>
        <v>11</v>
      </c>
      <c r="EE3" s="84">
        <f t="shared" si="8"/>
        <v>11</v>
      </c>
      <c r="EF3" s="84">
        <f t="shared" si="8"/>
        <v>11</v>
      </c>
      <c r="EG3" s="84">
        <f t="shared" si="8"/>
        <v>11</v>
      </c>
      <c r="EH3" s="84">
        <f t="shared" si="8"/>
        <v>11</v>
      </c>
      <c r="EI3" s="84">
        <f t="shared" si="8"/>
        <v>12</v>
      </c>
      <c r="EJ3" s="84">
        <f t="shared" si="8"/>
        <v>12</v>
      </c>
      <c r="EK3" s="84">
        <f t="shared" si="8"/>
        <v>12</v>
      </c>
      <c r="EL3" s="84">
        <f t="shared" si="8"/>
        <v>12</v>
      </c>
      <c r="EM3" s="84">
        <f t="shared" si="8"/>
        <v>12</v>
      </c>
      <c r="EN3" s="84">
        <f t="shared" si="8"/>
        <v>12</v>
      </c>
      <c r="EO3" s="84">
        <f t="shared" si="8"/>
        <v>12</v>
      </c>
      <c r="EP3" s="84">
        <f t="shared" si="8"/>
        <v>12</v>
      </c>
      <c r="EQ3" s="84">
        <f t="shared" ref="EQ3:FF3" si="9">EE3+1</f>
        <v>12</v>
      </c>
      <c r="ER3" s="84">
        <f t="shared" si="9"/>
        <v>12</v>
      </c>
      <c r="ES3" s="84">
        <f t="shared" si="9"/>
        <v>12</v>
      </c>
      <c r="ET3" s="84">
        <f t="shared" si="9"/>
        <v>12</v>
      </c>
      <c r="EU3" s="84">
        <f t="shared" si="9"/>
        <v>13</v>
      </c>
      <c r="EV3" s="84">
        <f t="shared" si="9"/>
        <v>13</v>
      </c>
      <c r="EW3" s="84">
        <f t="shared" si="9"/>
        <v>13</v>
      </c>
      <c r="EX3" s="84">
        <f t="shared" si="9"/>
        <v>13</v>
      </c>
      <c r="EY3" s="84">
        <f t="shared" si="9"/>
        <v>13</v>
      </c>
      <c r="EZ3" s="84">
        <f t="shared" si="9"/>
        <v>13</v>
      </c>
      <c r="FA3" s="84">
        <f t="shared" si="9"/>
        <v>13</v>
      </c>
      <c r="FB3" s="84">
        <f t="shared" si="9"/>
        <v>13</v>
      </c>
      <c r="FC3" s="84">
        <f t="shared" si="9"/>
        <v>13</v>
      </c>
      <c r="FD3" s="84">
        <f t="shared" si="9"/>
        <v>13</v>
      </c>
      <c r="FE3" s="84">
        <f t="shared" si="9"/>
        <v>13</v>
      </c>
      <c r="FF3" s="84">
        <f t="shared" si="9"/>
        <v>13</v>
      </c>
    </row>
    <row r="4" spans="1:162" ht="18" customHeight="1" x14ac:dyDescent="0.2">
      <c r="A4" s="83" t="s">
        <v>59</v>
      </c>
      <c r="B4" s="82"/>
      <c r="C4" s="82"/>
      <c r="D4" s="81"/>
      <c r="E4" s="80"/>
      <c r="F4" s="80"/>
      <c r="G4" s="80">
        <f t="shared" ref="G4:AL4" si="10">YEAR(G2)</f>
        <v>2025</v>
      </c>
      <c r="H4" s="80">
        <f t="shared" si="10"/>
        <v>2025</v>
      </c>
      <c r="I4" s="80">
        <f t="shared" si="10"/>
        <v>2025</v>
      </c>
      <c r="J4" s="80">
        <f t="shared" si="10"/>
        <v>2025</v>
      </c>
      <c r="K4" s="80">
        <f t="shared" si="10"/>
        <v>2025</v>
      </c>
      <c r="L4" s="80">
        <f t="shared" si="10"/>
        <v>2025</v>
      </c>
      <c r="M4" s="80">
        <f t="shared" si="10"/>
        <v>2025</v>
      </c>
      <c r="N4" s="80">
        <f t="shared" si="10"/>
        <v>2025</v>
      </c>
      <c r="O4" s="80">
        <f t="shared" si="10"/>
        <v>2025</v>
      </c>
      <c r="P4" s="80">
        <f t="shared" si="10"/>
        <v>2025</v>
      </c>
      <c r="Q4" s="80">
        <f t="shared" si="10"/>
        <v>2025</v>
      </c>
      <c r="R4" s="80">
        <f t="shared" si="10"/>
        <v>2025</v>
      </c>
      <c r="S4" s="80">
        <f t="shared" si="10"/>
        <v>2026</v>
      </c>
      <c r="T4" s="80">
        <f t="shared" si="10"/>
        <v>2026</v>
      </c>
      <c r="U4" s="80">
        <f t="shared" si="10"/>
        <v>2026</v>
      </c>
      <c r="V4" s="80">
        <f t="shared" si="10"/>
        <v>2026</v>
      </c>
      <c r="W4" s="80">
        <f t="shared" si="10"/>
        <v>2026</v>
      </c>
      <c r="X4" s="80">
        <f t="shared" si="10"/>
        <v>2026</v>
      </c>
      <c r="Y4" s="80">
        <f t="shared" si="10"/>
        <v>2026</v>
      </c>
      <c r="Z4" s="80">
        <f t="shared" si="10"/>
        <v>2026</v>
      </c>
      <c r="AA4" s="80">
        <f t="shared" si="10"/>
        <v>2026</v>
      </c>
      <c r="AB4" s="80">
        <f t="shared" si="10"/>
        <v>2026</v>
      </c>
      <c r="AC4" s="80">
        <f t="shared" si="10"/>
        <v>2026</v>
      </c>
      <c r="AD4" s="80">
        <f t="shared" si="10"/>
        <v>2026</v>
      </c>
      <c r="AE4" s="80">
        <f t="shared" si="10"/>
        <v>2027</v>
      </c>
      <c r="AF4" s="80">
        <f t="shared" si="10"/>
        <v>2027</v>
      </c>
      <c r="AG4" s="80">
        <f t="shared" si="10"/>
        <v>2027</v>
      </c>
      <c r="AH4" s="80">
        <f t="shared" si="10"/>
        <v>2027</v>
      </c>
      <c r="AI4" s="80">
        <f t="shared" si="10"/>
        <v>2027</v>
      </c>
      <c r="AJ4" s="80">
        <f t="shared" si="10"/>
        <v>2027</v>
      </c>
      <c r="AK4" s="80">
        <f t="shared" si="10"/>
        <v>2027</v>
      </c>
      <c r="AL4" s="80">
        <f t="shared" si="10"/>
        <v>2027</v>
      </c>
      <c r="AM4" s="80">
        <f t="shared" ref="AM4:BR4" si="11">YEAR(AM2)</f>
        <v>2027</v>
      </c>
      <c r="AN4" s="80">
        <f t="shared" si="11"/>
        <v>2027</v>
      </c>
      <c r="AO4" s="80">
        <f t="shared" si="11"/>
        <v>2027</v>
      </c>
      <c r="AP4" s="80">
        <f t="shared" si="11"/>
        <v>2027</v>
      </c>
      <c r="AQ4" s="80">
        <f t="shared" si="11"/>
        <v>2028</v>
      </c>
      <c r="AR4" s="80">
        <f t="shared" si="11"/>
        <v>2028</v>
      </c>
      <c r="AS4" s="80">
        <f t="shared" si="11"/>
        <v>2028</v>
      </c>
      <c r="AT4" s="80">
        <f t="shared" si="11"/>
        <v>2028</v>
      </c>
      <c r="AU4" s="80">
        <f t="shared" si="11"/>
        <v>2028</v>
      </c>
      <c r="AV4" s="80">
        <f t="shared" si="11"/>
        <v>2028</v>
      </c>
      <c r="AW4" s="80">
        <f t="shared" si="11"/>
        <v>2028</v>
      </c>
      <c r="AX4" s="80">
        <f t="shared" si="11"/>
        <v>2028</v>
      </c>
      <c r="AY4" s="80">
        <f t="shared" si="11"/>
        <v>2028</v>
      </c>
      <c r="AZ4" s="80">
        <f t="shared" si="11"/>
        <v>2028</v>
      </c>
      <c r="BA4" s="80">
        <f t="shared" si="11"/>
        <v>2028</v>
      </c>
      <c r="BB4" s="80">
        <f t="shared" si="11"/>
        <v>2028</v>
      </c>
      <c r="BC4" s="80">
        <f t="shared" si="11"/>
        <v>2029</v>
      </c>
      <c r="BD4" s="80">
        <f t="shared" si="11"/>
        <v>2029</v>
      </c>
      <c r="BE4" s="80">
        <f t="shared" si="11"/>
        <v>2029</v>
      </c>
      <c r="BF4" s="80">
        <f t="shared" si="11"/>
        <v>2029</v>
      </c>
      <c r="BG4" s="80">
        <f t="shared" si="11"/>
        <v>2029</v>
      </c>
      <c r="BH4" s="80">
        <f t="shared" si="11"/>
        <v>2029</v>
      </c>
      <c r="BI4" s="80">
        <f t="shared" si="11"/>
        <v>2029</v>
      </c>
      <c r="BJ4" s="80">
        <f t="shared" si="11"/>
        <v>2029</v>
      </c>
      <c r="BK4" s="80">
        <f t="shared" si="11"/>
        <v>2029</v>
      </c>
      <c r="BL4" s="80">
        <f t="shared" si="11"/>
        <v>2029</v>
      </c>
      <c r="BM4" s="80">
        <f t="shared" si="11"/>
        <v>2029</v>
      </c>
      <c r="BN4" s="80">
        <f t="shared" si="11"/>
        <v>2029</v>
      </c>
      <c r="BO4" s="80">
        <f t="shared" si="11"/>
        <v>2030</v>
      </c>
      <c r="BP4" s="80">
        <f t="shared" si="11"/>
        <v>2030</v>
      </c>
      <c r="BQ4" s="80">
        <f t="shared" si="11"/>
        <v>2030</v>
      </c>
      <c r="BR4" s="80">
        <f t="shared" si="11"/>
        <v>2030</v>
      </c>
      <c r="BS4" s="80">
        <f t="shared" ref="BS4:CX4" si="12">YEAR(BS2)</f>
        <v>2030</v>
      </c>
      <c r="BT4" s="80">
        <f t="shared" si="12"/>
        <v>2030</v>
      </c>
      <c r="BU4" s="80">
        <f t="shared" si="12"/>
        <v>2030</v>
      </c>
      <c r="BV4" s="80">
        <f t="shared" si="12"/>
        <v>2030</v>
      </c>
      <c r="BW4" s="80">
        <f t="shared" si="12"/>
        <v>2030</v>
      </c>
      <c r="BX4" s="80">
        <f t="shared" si="12"/>
        <v>2030</v>
      </c>
      <c r="BY4" s="80">
        <f t="shared" si="12"/>
        <v>2030</v>
      </c>
      <c r="BZ4" s="80">
        <f t="shared" si="12"/>
        <v>2030</v>
      </c>
      <c r="CA4" s="80">
        <f t="shared" si="12"/>
        <v>2031</v>
      </c>
      <c r="CB4" s="80">
        <f t="shared" si="12"/>
        <v>2031</v>
      </c>
      <c r="CC4" s="80">
        <f t="shared" si="12"/>
        <v>2031</v>
      </c>
      <c r="CD4" s="80">
        <f t="shared" si="12"/>
        <v>2031</v>
      </c>
      <c r="CE4" s="80">
        <f t="shared" si="12"/>
        <v>2031</v>
      </c>
      <c r="CF4" s="80">
        <f t="shared" si="12"/>
        <v>2031</v>
      </c>
      <c r="CG4" s="80">
        <f t="shared" si="12"/>
        <v>2031</v>
      </c>
      <c r="CH4" s="80">
        <f t="shared" si="12"/>
        <v>2031</v>
      </c>
      <c r="CI4" s="80">
        <f t="shared" si="12"/>
        <v>2031</v>
      </c>
      <c r="CJ4" s="80">
        <f t="shared" si="12"/>
        <v>2031</v>
      </c>
      <c r="CK4" s="80">
        <f t="shared" si="12"/>
        <v>2031</v>
      </c>
      <c r="CL4" s="80">
        <f t="shared" si="12"/>
        <v>2031</v>
      </c>
      <c r="CM4" s="80">
        <f t="shared" si="12"/>
        <v>2032</v>
      </c>
      <c r="CN4" s="80">
        <f t="shared" si="12"/>
        <v>2032</v>
      </c>
      <c r="CO4" s="80">
        <f t="shared" si="12"/>
        <v>2032</v>
      </c>
      <c r="CP4" s="80">
        <f t="shared" si="12"/>
        <v>2032</v>
      </c>
      <c r="CQ4" s="80">
        <f t="shared" si="12"/>
        <v>2032</v>
      </c>
      <c r="CR4" s="80">
        <f t="shared" si="12"/>
        <v>2032</v>
      </c>
      <c r="CS4" s="80">
        <f t="shared" si="12"/>
        <v>2032</v>
      </c>
      <c r="CT4" s="80">
        <f t="shared" si="12"/>
        <v>2032</v>
      </c>
      <c r="CU4" s="80">
        <f t="shared" si="12"/>
        <v>2032</v>
      </c>
      <c r="CV4" s="80">
        <f t="shared" si="12"/>
        <v>2032</v>
      </c>
      <c r="CW4" s="80">
        <f t="shared" si="12"/>
        <v>2032</v>
      </c>
      <c r="CX4" s="80">
        <f t="shared" si="12"/>
        <v>2032</v>
      </c>
      <c r="CY4" s="80">
        <f t="shared" ref="CY4:ED4" si="13">YEAR(CY2)</f>
        <v>2033</v>
      </c>
      <c r="CZ4" s="80">
        <f t="shared" si="13"/>
        <v>2033</v>
      </c>
      <c r="DA4" s="80">
        <f t="shared" si="13"/>
        <v>2033</v>
      </c>
      <c r="DB4" s="80">
        <f t="shared" si="13"/>
        <v>2033</v>
      </c>
      <c r="DC4" s="80">
        <f t="shared" si="13"/>
        <v>2033</v>
      </c>
      <c r="DD4" s="80">
        <f t="shared" si="13"/>
        <v>2033</v>
      </c>
      <c r="DE4" s="80">
        <f t="shared" si="13"/>
        <v>2033</v>
      </c>
      <c r="DF4" s="80">
        <f t="shared" si="13"/>
        <v>2033</v>
      </c>
      <c r="DG4" s="80">
        <f t="shared" si="13"/>
        <v>2033</v>
      </c>
      <c r="DH4" s="80">
        <f t="shared" si="13"/>
        <v>2033</v>
      </c>
      <c r="DI4" s="80">
        <f t="shared" si="13"/>
        <v>2033</v>
      </c>
      <c r="DJ4" s="80">
        <f t="shared" si="13"/>
        <v>2033</v>
      </c>
      <c r="DK4" s="80">
        <f t="shared" si="13"/>
        <v>2034</v>
      </c>
      <c r="DL4" s="80">
        <f t="shared" si="13"/>
        <v>2034</v>
      </c>
      <c r="DM4" s="80">
        <f t="shared" si="13"/>
        <v>2034</v>
      </c>
      <c r="DN4" s="80">
        <f t="shared" si="13"/>
        <v>2034</v>
      </c>
      <c r="DO4" s="80">
        <f t="shared" si="13"/>
        <v>2034</v>
      </c>
      <c r="DP4" s="80">
        <f t="shared" si="13"/>
        <v>2034</v>
      </c>
      <c r="DQ4" s="80">
        <f t="shared" si="13"/>
        <v>2034</v>
      </c>
      <c r="DR4" s="80">
        <f t="shared" si="13"/>
        <v>2034</v>
      </c>
      <c r="DS4" s="80">
        <f t="shared" si="13"/>
        <v>2034</v>
      </c>
      <c r="DT4" s="80">
        <f t="shared" si="13"/>
        <v>2034</v>
      </c>
      <c r="DU4" s="80">
        <f t="shared" si="13"/>
        <v>2034</v>
      </c>
      <c r="DV4" s="80">
        <f t="shared" si="13"/>
        <v>2034</v>
      </c>
      <c r="DW4" s="80">
        <f t="shared" si="13"/>
        <v>2035</v>
      </c>
      <c r="DX4" s="80">
        <f t="shared" si="13"/>
        <v>2035</v>
      </c>
      <c r="DY4" s="80">
        <f t="shared" si="13"/>
        <v>2035</v>
      </c>
      <c r="DZ4" s="80">
        <f t="shared" si="13"/>
        <v>2035</v>
      </c>
      <c r="EA4" s="80">
        <f t="shared" si="13"/>
        <v>2035</v>
      </c>
      <c r="EB4" s="80">
        <f t="shared" si="13"/>
        <v>2035</v>
      </c>
      <c r="EC4" s="80">
        <f t="shared" si="13"/>
        <v>2035</v>
      </c>
      <c r="ED4" s="80">
        <f t="shared" si="13"/>
        <v>2035</v>
      </c>
      <c r="EE4" s="80">
        <f t="shared" ref="EE4:FF4" si="14">YEAR(EE2)</f>
        <v>2035</v>
      </c>
      <c r="EF4" s="80">
        <f t="shared" si="14"/>
        <v>2035</v>
      </c>
      <c r="EG4" s="80">
        <f t="shared" si="14"/>
        <v>2035</v>
      </c>
      <c r="EH4" s="80">
        <f t="shared" si="14"/>
        <v>2035</v>
      </c>
      <c r="EI4" s="80">
        <f t="shared" si="14"/>
        <v>2036</v>
      </c>
      <c r="EJ4" s="80">
        <f t="shared" si="14"/>
        <v>2036</v>
      </c>
      <c r="EK4" s="80">
        <f t="shared" si="14"/>
        <v>2036</v>
      </c>
      <c r="EL4" s="80">
        <f t="shared" si="14"/>
        <v>2036</v>
      </c>
      <c r="EM4" s="80">
        <f t="shared" si="14"/>
        <v>2036</v>
      </c>
      <c r="EN4" s="80">
        <f t="shared" si="14"/>
        <v>2036</v>
      </c>
      <c r="EO4" s="80">
        <f t="shared" si="14"/>
        <v>2036</v>
      </c>
      <c r="EP4" s="80">
        <f t="shared" si="14"/>
        <v>2036</v>
      </c>
      <c r="EQ4" s="80">
        <f t="shared" si="14"/>
        <v>2036</v>
      </c>
      <c r="ER4" s="80">
        <f t="shared" si="14"/>
        <v>2036</v>
      </c>
      <c r="ES4" s="80">
        <f t="shared" si="14"/>
        <v>2036</v>
      </c>
      <c r="ET4" s="80">
        <f t="shared" si="14"/>
        <v>2036</v>
      </c>
      <c r="EU4" s="80">
        <f t="shared" si="14"/>
        <v>2037</v>
      </c>
      <c r="EV4" s="80">
        <f t="shared" si="14"/>
        <v>2037</v>
      </c>
      <c r="EW4" s="80">
        <f t="shared" si="14"/>
        <v>2037</v>
      </c>
      <c r="EX4" s="80">
        <f t="shared" si="14"/>
        <v>2037</v>
      </c>
      <c r="EY4" s="80">
        <f t="shared" si="14"/>
        <v>2037</v>
      </c>
      <c r="EZ4" s="80">
        <f t="shared" si="14"/>
        <v>2037</v>
      </c>
      <c r="FA4" s="80">
        <f t="shared" si="14"/>
        <v>2037</v>
      </c>
      <c r="FB4" s="80">
        <f t="shared" si="14"/>
        <v>2037</v>
      </c>
      <c r="FC4" s="80">
        <f t="shared" si="14"/>
        <v>2037</v>
      </c>
      <c r="FD4" s="80">
        <f t="shared" si="14"/>
        <v>2037</v>
      </c>
      <c r="FE4" s="80">
        <f t="shared" si="14"/>
        <v>2037</v>
      </c>
      <c r="FF4" s="80">
        <f t="shared" si="14"/>
        <v>2037</v>
      </c>
    </row>
    <row r="5" spans="1:162" ht="18" customHeight="1" x14ac:dyDescent="0.2">
      <c r="A5" s="83" t="s">
        <v>56</v>
      </c>
      <c r="B5" s="82"/>
      <c r="C5" s="82"/>
      <c r="D5" s="81"/>
      <c r="E5" s="80"/>
      <c r="F5" s="80"/>
      <c r="G5" s="80">
        <v>1</v>
      </c>
      <c r="H5" s="80">
        <f t="shared" ref="H5:AM5" si="15">G5+1</f>
        <v>2</v>
      </c>
      <c r="I5" s="80">
        <f t="shared" si="15"/>
        <v>3</v>
      </c>
      <c r="J5" s="80">
        <f t="shared" si="15"/>
        <v>4</v>
      </c>
      <c r="K5" s="80">
        <f t="shared" si="15"/>
        <v>5</v>
      </c>
      <c r="L5" s="80">
        <f t="shared" si="15"/>
        <v>6</v>
      </c>
      <c r="M5" s="80">
        <f t="shared" si="15"/>
        <v>7</v>
      </c>
      <c r="N5" s="80">
        <f t="shared" si="15"/>
        <v>8</v>
      </c>
      <c r="O5" s="80">
        <f t="shared" si="15"/>
        <v>9</v>
      </c>
      <c r="P5" s="80">
        <f t="shared" si="15"/>
        <v>10</v>
      </c>
      <c r="Q5" s="80">
        <f t="shared" si="15"/>
        <v>11</v>
      </c>
      <c r="R5" s="80">
        <f t="shared" si="15"/>
        <v>12</v>
      </c>
      <c r="S5" s="80">
        <f t="shared" si="15"/>
        <v>13</v>
      </c>
      <c r="T5" s="80">
        <f t="shared" si="15"/>
        <v>14</v>
      </c>
      <c r="U5" s="80">
        <f t="shared" si="15"/>
        <v>15</v>
      </c>
      <c r="V5" s="80">
        <f t="shared" si="15"/>
        <v>16</v>
      </c>
      <c r="W5" s="80">
        <f t="shared" si="15"/>
        <v>17</v>
      </c>
      <c r="X5" s="80">
        <f t="shared" si="15"/>
        <v>18</v>
      </c>
      <c r="Y5" s="80">
        <f t="shared" si="15"/>
        <v>19</v>
      </c>
      <c r="Z5" s="80">
        <f t="shared" si="15"/>
        <v>20</v>
      </c>
      <c r="AA5" s="80">
        <f t="shared" si="15"/>
        <v>21</v>
      </c>
      <c r="AB5" s="80">
        <f t="shared" si="15"/>
        <v>22</v>
      </c>
      <c r="AC5" s="80">
        <f t="shared" si="15"/>
        <v>23</v>
      </c>
      <c r="AD5" s="80">
        <f t="shared" si="15"/>
        <v>24</v>
      </c>
      <c r="AE5" s="80">
        <f t="shared" si="15"/>
        <v>25</v>
      </c>
      <c r="AF5" s="80">
        <f t="shared" si="15"/>
        <v>26</v>
      </c>
      <c r="AG5" s="80">
        <f t="shared" si="15"/>
        <v>27</v>
      </c>
      <c r="AH5" s="80">
        <f t="shared" si="15"/>
        <v>28</v>
      </c>
      <c r="AI5" s="80">
        <f t="shared" si="15"/>
        <v>29</v>
      </c>
      <c r="AJ5" s="80">
        <f t="shared" si="15"/>
        <v>30</v>
      </c>
      <c r="AK5" s="80">
        <f t="shared" si="15"/>
        <v>31</v>
      </c>
      <c r="AL5" s="80">
        <f t="shared" si="15"/>
        <v>32</v>
      </c>
      <c r="AM5" s="80">
        <f t="shared" si="15"/>
        <v>33</v>
      </c>
      <c r="AN5" s="80">
        <f t="shared" ref="AN5:BS5" si="16">AM5+1</f>
        <v>34</v>
      </c>
      <c r="AO5" s="80">
        <f t="shared" si="16"/>
        <v>35</v>
      </c>
      <c r="AP5" s="80">
        <f t="shared" si="16"/>
        <v>36</v>
      </c>
      <c r="AQ5" s="80">
        <f t="shared" si="16"/>
        <v>37</v>
      </c>
      <c r="AR5" s="80">
        <f t="shared" si="16"/>
        <v>38</v>
      </c>
      <c r="AS5" s="80">
        <f t="shared" si="16"/>
        <v>39</v>
      </c>
      <c r="AT5" s="80">
        <f t="shared" si="16"/>
        <v>40</v>
      </c>
      <c r="AU5" s="80">
        <f t="shared" si="16"/>
        <v>41</v>
      </c>
      <c r="AV5" s="80">
        <f t="shared" si="16"/>
        <v>42</v>
      </c>
      <c r="AW5" s="80">
        <f t="shared" si="16"/>
        <v>43</v>
      </c>
      <c r="AX5" s="80">
        <f t="shared" si="16"/>
        <v>44</v>
      </c>
      <c r="AY5" s="80">
        <f t="shared" si="16"/>
        <v>45</v>
      </c>
      <c r="AZ5" s="80">
        <f t="shared" si="16"/>
        <v>46</v>
      </c>
      <c r="BA5" s="80">
        <f t="shared" si="16"/>
        <v>47</v>
      </c>
      <c r="BB5" s="80">
        <f t="shared" si="16"/>
        <v>48</v>
      </c>
      <c r="BC5" s="80">
        <f t="shared" si="16"/>
        <v>49</v>
      </c>
      <c r="BD5" s="80">
        <f t="shared" si="16"/>
        <v>50</v>
      </c>
      <c r="BE5" s="80">
        <f t="shared" si="16"/>
        <v>51</v>
      </c>
      <c r="BF5" s="80">
        <f t="shared" si="16"/>
        <v>52</v>
      </c>
      <c r="BG5" s="80">
        <f t="shared" si="16"/>
        <v>53</v>
      </c>
      <c r="BH5" s="80">
        <f t="shared" si="16"/>
        <v>54</v>
      </c>
      <c r="BI5" s="80">
        <f t="shared" si="16"/>
        <v>55</v>
      </c>
      <c r="BJ5" s="80">
        <f t="shared" si="16"/>
        <v>56</v>
      </c>
      <c r="BK5" s="80">
        <f t="shared" si="16"/>
        <v>57</v>
      </c>
      <c r="BL5" s="80">
        <f t="shared" si="16"/>
        <v>58</v>
      </c>
      <c r="BM5" s="80">
        <f t="shared" si="16"/>
        <v>59</v>
      </c>
      <c r="BN5" s="80">
        <f t="shared" si="16"/>
        <v>60</v>
      </c>
      <c r="BO5" s="80">
        <f t="shared" si="16"/>
        <v>61</v>
      </c>
      <c r="BP5" s="80">
        <f t="shared" si="16"/>
        <v>62</v>
      </c>
      <c r="BQ5" s="80">
        <f t="shared" si="16"/>
        <v>63</v>
      </c>
      <c r="BR5" s="80">
        <f t="shared" si="16"/>
        <v>64</v>
      </c>
      <c r="BS5" s="80">
        <f t="shared" si="16"/>
        <v>65</v>
      </c>
      <c r="BT5" s="80">
        <f t="shared" ref="BT5:CY5" si="17">BS5+1</f>
        <v>66</v>
      </c>
      <c r="BU5" s="80">
        <f t="shared" si="17"/>
        <v>67</v>
      </c>
      <c r="BV5" s="80">
        <f t="shared" si="17"/>
        <v>68</v>
      </c>
      <c r="BW5" s="80">
        <f t="shared" si="17"/>
        <v>69</v>
      </c>
      <c r="BX5" s="80">
        <f t="shared" si="17"/>
        <v>70</v>
      </c>
      <c r="BY5" s="80">
        <f t="shared" si="17"/>
        <v>71</v>
      </c>
      <c r="BZ5" s="80">
        <f t="shared" si="17"/>
        <v>72</v>
      </c>
      <c r="CA5" s="80">
        <f t="shared" si="17"/>
        <v>73</v>
      </c>
      <c r="CB5" s="80">
        <f t="shared" si="17"/>
        <v>74</v>
      </c>
      <c r="CC5" s="80">
        <f t="shared" si="17"/>
        <v>75</v>
      </c>
      <c r="CD5" s="80">
        <f t="shared" si="17"/>
        <v>76</v>
      </c>
      <c r="CE5" s="80">
        <f t="shared" si="17"/>
        <v>77</v>
      </c>
      <c r="CF5" s="80">
        <f t="shared" si="17"/>
        <v>78</v>
      </c>
      <c r="CG5" s="80">
        <f t="shared" si="17"/>
        <v>79</v>
      </c>
      <c r="CH5" s="80">
        <f t="shared" si="17"/>
        <v>80</v>
      </c>
      <c r="CI5" s="80">
        <f t="shared" si="17"/>
        <v>81</v>
      </c>
      <c r="CJ5" s="80">
        <f t="shared" si="17"/>
        <v>82</v>
      </c>
      <c r="CK5" s="80">
        <f t="shared" si="17"/>
        <v>83</v>
      </c>
      <c r="CL5" s="80">
        <f t="shared" si="17"/>
        <v>84</v>
      </c>
      <c r="CM5" s="80">
        <f t="shared" si="17"/>
        <v>85</v>
      </c>
      <c r="CN5" s="80">
        <f t="shared" si="17"/>
        <v>86</v>
      </c>
      <c r="CO5" s="80">
        <f t="shared" si="17"/>
        <v>87</v>
      </c>
      <c r="CP5" s="80">
        <f t="shared" si="17"/>
        <v>88</v>
      </c>
      <c r="CQ5" s="80">
        <f t="shared" si="17"/>
        <v>89</v>
      </c>
      <c r="CR5" s="80">
        <f t="shared" si="17"/>
        <v>90</v>
      </c>
      <c r="CS5" s="80">
        <f t="shared" si="17"/>
        <v>91</v>
      </c>
      <c r="CT5" s="80">
        <f t="shared" si="17"/>
        <v>92</v>
      </c>
      <c r="CU5" s="80">
        <f t="shared" si="17"/>
        <v>93</v>
      </c>
      <c r="CV5" s="80">
        <f t="shared" si="17"/>
        <v>94</v>
      </c>
      <c r="CW5" s="80">
        <f t="shared" si="17"/>
        <v>95</v>
      </c>
      <c r="CX5" s="80">
        <f t="shared" si="17"/>
        <v>96</v>
      </c>
      <c r="CY5" s="80">
        <f t="shared" si="17"/>
        <v>97</v>
      </c>
      <c r="CZ5" s="80">
        <f t="shared" ref="CZ5:EE5" si="18">CY5+1</f>
        <v>98</v>
      </c>
      <c r="DA5" s="80">
        <f t="shared" si="18"/>
        <v>99</v>
      </c>
      <c r="DB5" s="80">
        <f t="shared" si="18"/>
        <v>100</v>
      </c>
      <c r="DC5" s="80">
        <f t="shared" si="18"/>
        <v>101</v>
      </c>
      <c r="DD5" s="80">
        <f t="shared" si="18"/>
        <v>102</v>
      </c>
      <c r="DE5" s="80">
        <f t="shared" si="18"/>
        <v>103</v>
      </c>
      <c r="DF5" s="80">
        <f t="shared" si="18"/>
        <v>104</v>
      </c>
      <c r="DG5" s="80">
        <f t="shared" si="18"/>
        <v>105</v>
      </c>
      <c r="DH5" s="80">
        <f t="shared" si="18"/>
        <v>106</v>
      </c>
      <c r="DI5" s="80">
        <f t="shared" si="18"/>
        <v>107</v>
      </c>
      <c r="DJ5" s="80">
        <f t="shared" si="18"/>
        <v>108</v>
      </c>
      <c r="DK5" s="80">
        <f t="shared" si="18"/>
        <v>109</v>
      </c>
      <c r="DL5" s="80">
        <f t="shared" si="18"/>
        <v>110</v>
      </c>
      <c r="DM5" s="80">
        <f t="shared" si="18"/>
        <v>111</v>
      </c>
      <c r="DN5" s="80">
        <f t="shared" si="18"/>
        <v>112</v>
      </c>
      <c r="DO5" s="80">
        <f t="shared" si="18"/>
        <v>113</v>
      </c>
      <c r="DP5" s="80">
        <f t="shared" si="18"/>
        <v>114</v>
      </c>
      <c r="DQ5" s="80">
        <f t="shared" si="18"/>
        <v>115</v>
      </c>
      <c r="DR5" s="80">
        <f t="shared" si="18"/>
        <v>116</v>
      </c>
      <c r="DS5" s="80">
        <f t="shared" si="18"/>
        <v>117</v>
      </c>
      <c r="DT5" s="80">
        <f t="shared" si="18"/>
        <v>118</v>
      </c>
      <c r="DU5" s="80">
        <f t="shared" si="18"/>
        <v>119</v>
      </c>
      <c r="DV5" s="80">
        <f t="shared" si="18"/>
        <v>120</v>
      </c>
      <c r="DW5" s="80">
        <f t="shared" si="18"/>
        <v>121</v>
      </c>
      <c r="DX5" s="80">
        <f t="shared" si="18"/>
        <v>122</v>
      </c>
      <c r="DY5" s="80">
        <f t="shared" si="18"/>
        <v>123</v>
      </c>
      <c r="DZ5" s="80">
        <f t="shared" si="18"/>
        <v>124</v>
      </c>
      <c r="EA5" s="80">
        <f t="shared" si="18"/>
        <v>125</v>
      </c>
      <c r="EB5" s="80">
        <f t="shared" si="18"/>
        <v>126</v>
      </c>
      <c r="EC5" s="80">
        <f t="shared" si="18"/>
        <v>127</v>
      </c>
      <c r="ED5" s="80">
        <f t="shared" si="18"/>
        <v>128</v>
      </c>
      <c r="EE5" s="80">
        <f t="shared" si="18"/>
        <v>129</v>
      </c>
      <c r="EF5" s="80">
        <f t="shared" ref="EF5:FF5" si="19">EE5+1</f>
        <v>130</v>
      </c>
      <c r="EG5" s="80">
        <f t="shared" si="19"/>
        <v>131</v>
      </c>
      <c r="EH5" s="80">
        <f t="shared" si="19"/>
        <v>132</v>
      </c>
      <c r="EI5" s="80">
        <f t="shared" si="19"/>
        <v>133</v>
      </c>
      <c r="EJ5" s="80">
        <f t="shared" si="19"/>
        <v>134</v>
      </c>
      <c r="EK5" s="80">
        <f t="shared" si="19"/>
        <v>135</v>
      </c>
      <c r="EL5" s="80">
        <f t="shared" si="19"/>
        <v>136</v>
      </c>
      <c r="EM5" s="80">
        <f t="shared" si="19"/>
        <v>137</v>
      </c>
      <c r="EN5" s="80">
        <f t="shared" si="19"/>
        <v>138</v>
      </c>
      <c r="EO5" s="80">
        <f t="shared" si="19"/>
        <v>139</v>
      </c>
      <c r="EP5" s="80">
        <f t="shared" si="19"/>
        <v>140</v>
      </c>
      <c r="EQ5" s="80">
        <f t="shared" si="19"/>
        <v>141</v>
      </c>
      <c r="ER5" s="80">
        <f t="shared" si="19"/>
        <v>142</v>
      </c>
      <c r="ES5" s="80">
        <f t="shared" si="19"/>
        <v>143</v>
      </c>
      <c r="ET5" s="80">
        <f t="shared" si="19"/>
        <v>144</v>
      </c>
      <c r="EU5" s="80">
        <f t="shared" si="19"/>
        <v>145</v>
      </c>
      <c r="EV5" s="80">
        <f t="shared" si="19"/>
        <v>146</v>
      </c>
      <c r="EW5" s="80">
        <f t="shared" si="19"/>
        <v>147</v>
      </c>
      <c r="EX5" s="80">
        <f t="shared" si="19"/>
        <v>148</v>
      </c>
      <c r="EY5" s="80">
        <f t="shared" si="19"/>
        <v>149</v>
      </c>
      <c r="EZ5" s="80">
        <f t="shared" si="19"/>
        <v>150</v>
      </c>
      <c r="FA5" s="80">
        <f t="shared" si="19"/>
        <v>151</v>
      </c>
      <c r="FB5" s="80">
        <f t="shared" si="19"/>
        <v>152</v>
      </c>
      <c r="FC5" s="80">
        <f t="shared" si="19"/>
        <v>153</v>
      </c>
      <c r="FD5" s="80">
        <f t="shared" si="19"/>
        <v>154</v>
      </c>
      <c r="FE5" s="80">
        <f t="shared" si="19"/>
        <v>155</v>
      </c>
      <c r="FF5" s="80">
        <f t="shared" si="19"/>
        <v>156</v>
      </c>
    </row>
    <row r="6" spans="1:162" ht="18" customHeight="1" x14ac:dyDescent="0.2">
      <c r="A6" s="67"/>
      <c r="B6" s="67"/>
      <c r="C6" s="67"/>
      <c r="D6" s="67"/>
      <c r="E6" s="67"/>
      <c r="F6" s="48"/>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row>
    <row r="7" spans="1:162" ht="18" customHeight="1" x14ac:dyDescent="0.2">
      <c r="A7" s="65" t="s">
        <v>58</v>
      </c>
      <c r="B7" s="65"/>
      <c r="C7" s="63"/>
      <c r="D7" s="64"/>
      <c r="E7" s="63"/>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row>
    <row r="8" spans="1:162" ht="18" customHeight="1" x14ac:dyDescent="0.2">
      <c r="A8" s="77"/>
      <c r="B8" s="77"/>
      <c r="C8" s="76"/>
      <c r="D8" s="75"/>
      <c r="E8" s="67"/>
      <c r="F8" s="74"/>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row>
    <row r="9" spans="1:162" ht="18" customHeight="1" x14ac:dyDescent="0.2">
      <c r="A9" s="72" t="s">
        <v>62</v>
      </c>
      <c r="B9" s="71"/>
      <c r="C9" s="70"/>
      <c r="D9" s="70"/>
      <c r="E9" s="70"/>
      <c r="F9" s="66">
        <f>SUM(G9:FF9)</f>
        <v>22209000</v>
      </c>
      <c r="G9" s="66">
        <f>-INVESTIMENTOS!F4</f>
        <v>2863000</v>
      </c>
      <c r="H9" s="66">
        <f>-INVESTIMENTOS!G4</f>
        <v>1999000</v>
      </c>
      <c r="I9" s="66">
        <f>-INVESTIMENTOS!H4</f>
        <v>1849000</v>
      </c>
      <c r="J9" s="66">
        <f>-INVESTIMENTOS!I4</f>
        <v>1849000</v>
      </c>
      <c r="K9" s="66">
        <f>-INVESTIMENTOS!J4</f>
        <v>1849000</v>
      </c>
      <c r="L9" s="66">
        <f>-INVESTIMENTOS!K4</f>
        <v>1849000</v>
      </c>
      <c r="M9" s="66">
        <f>-INVESTIMENTOS!L4</f>
        <v>0</v>
      </c>
      <c r="N9" s="66">
        <f>-INVESTIMENTOS!M4</f>
        <v>0</v>
      </c>
      <c r="O9" s="66">
        <f>-INVESTIMENTOS!N4</f>
        <v>0</v>
      </c>
      <c r="P9" s="66">
        <f>-INVESTIMENTOS!O4</f>
        <v>0</v>
      </c>
      <c r="Q9" s="66">
        <f>-INVESTIMENTOS!P4</f>
        <v>0</v>
      </c>
      <c r="R9" s="66">
        <f>-INVESTIMENTOS!Q4</f>
        <v>0</v>
      </c>
      <c r="S9" s="66">
        <f>-INVESTIMENTOS!R4</f>
        <v>0</v>
      </c>
      <c r="T9" s="66">
        <f>-INVESTIMENTOS!S4</f>
        <v>0</v>
      </c>
      <c r="U9" s="66">
        <f>-INVESTIMENTOS!T4</f>
        <v>0</v>
      </c>
      <c r="V9" s="66">
        <f>-INVESTIMENTOS!U4</f>
        <v>0</v>
      </c>
      <c r="W9" s="66">
        <f>-INVESTIMENTOS!V4</f>
        <v>0</v>
      </c>
      <c r="X9" s="66">
        <f>-INVESTIMENTOS!W4</f>
        <v>0</v>
      </c>
      <c r="Y9" s="66">
        <f>-INVESTIMENTOS!X4</f>
        <v>0</v>
      </c>
      <c r="Z9" s="66">
        <f>-INVESTIMENTOS!Y4</f>
        <v>0</v>
      </c>
      <c r="AA9" s="66">
        <f>-INVESTIMENTOS!Z4</f>
        <v>0</v>
      </c>
      <c r="AB9" s="66">
        <f>-INVESTIMENTOS!AA4</f>
        <v>0</v>
      </c>
      <c r="AC9" s="66">
        <f>-INVESTIMENTOS!AB4</f>
        <v>0</v>
      </c>
      <c r="AD9" s="66">
        <f>-INVESTIMENTOS!AC4</f>
        <v>0</v>
      </c>
      <c r="AE9" s="66">
        <f>-INVESTIMENTOS!AD4</f>
        <v>0</v>
      </c>
      <c r="AF9" s="66">
        <f>-INVESTIMENTOS!AE4</f>
        <v>0</v>
      </c>
      <c r="AG9" s="66">
        <f>-INVESTIMENTOS!AF4</f>
        <v>0</v>
      </c>
      <c r="AH9" s="66">
        <f>-INVESTIMENTOS!AG4</f>
        <v>0</v>
      </c>
      <c r="AI9" s="66">
        <f>-INVESTIMENTOS!AH4</f>
        <v>0</v>
      </c>
      <c r="AJ9" s="66">
        <f>-INVESTIMENTOS!AI4</f>
        <v>0</v>
      </c>
      <c r="AK9" s="66">
        <f>-INVESTIMENTOS!AJ4</f>
        <v>0</v>
      </c>
      <c r="AL9" s="66">
        <f>-INVESTIMENTOS!AK4</f>
        <v>0</v>
      </c>
      <c r="AM9" s="66">
        <f>-INVESTIMENTOS!AL4</f>
        <v>0</v>
      </c>
      <c r="AN9" s="66">
        <f>-INVESTIMENTOS!AM4</f>
        <v>0</v>
      </c>
      <c r="AO9" s="66">
        <f>-INVESTIMENTOS!AN4</f>
        <v>0</v>
      </c>
      <c r="AP9" s="66">
        <f>-INVESTIMENTOS!AO4</f>
        <v>0</v>
      </c>
      <c r="AQ9" s="66">
        <f>-INVESTIMENTOS!AP4</f>
        <v>0</v>
      </c>
      <c r="AR9" s="66">
        <f>-INVESTIMENTOS!AQ4</f>
        <v>0</v>
      </c>
      <c r="AS9" s="66">
        <f>-INVESTIMENTOS!AR4</f>
        <v>0</v>
      </c>
      <c r="AT9" s="66">
        <f>-INVESTIMENTOS!AS4</f>
        <v>0</v>
      </c>
      <c r="AU9" s="66">
        <f>-INVESTIMENTOS!AT4</f>
        <v>0</v>
      </c>
      <c r="AV9" s="66">
        <f>-INVESTIMENTOS!AU4</f>
        <v>0</v>
      </c>
      <c r="AW9" s="66">
        <f>-INVESTIMENTOS!AV4</f>
        <v>0</v>
      </c>
      <c r="AX9" s="66">
        <f>-INVESTIMENTOS!AW4</f>
        <v>0</v>
      </c>
      <c r="AY9" s="66">
        <f>-INVESTIMENTOS!AX4</f>
        <v>0</v>
      </c>
      <c r="AZ9" s="66">
        <f>-INVESTIMENTOS!AY4</f>
        <v>0</v>
      </c>
      <c r="BA9" s="66">
        <f>-INVESTIMENTOS!AZ4</f>
        <v>0</v>
      </c>
      <c r="BB9" s="66">
        <f>-INVESTIMENTOS!BA4</f>
        <v>0</v>
      </c>
      <c r="BC9" s="66">
        <f>-INVESTIMENTOS!BB4</f>
        <v>0</v>
      </c>
      <c r="BD9" s="66">
        <f>-INVESTIMENTOS!BC4</f>
        <v>0</v>
      </c>
      <c r="BE9" s="66">
        <f>-INVESTIMENTOS!BD4</f>
        <v>0</v>
      </c>
      <c r="BF9" s="66">
        <f>-INVESTIMENTOS!BE4</f>
        <v>0</v>
      </c>
      <c r="BG9" s="66">
        <f>-INVESTIMENTOS!BF4</f>
        <v>0</v>
      </c>
      <c r="BH9" s="66">
        <f>-INVESTIMENTOS!BG4</f>
        <v>0</v>
      </c>
      <c r="BI9" s="66">
        <f>-INVESTIMENTOS!BH4</f>
        <v>0</v>
      </c>
      <c r="BJ9" s="66">
        <f>-INVESTIMENTOS!BI4</f>
        <v>0</v>
      </c>
      <c r="BK9" s="66">
        <f>-INVESTIMENTOS!BJ4</f>
        <v>0</v>
      </c>
      <c r="BL9" s="66">
        <f>-INVESTIMENTOS!BK4</f>
        <v>0</v>
      </c>
      <c r="BM9" s="66">
        <f>-INVESTIMENTOS!BL4</f>
        <v>0</v>
      </c>
      <c r="BN9" s="66">
        <f>-INVESTIMENTOS!BM4</f>
        <v>0</v>
      </c>
      <c r="BO9" s="66">
        <f>-INVESTIMENTOS!BN4</f>
        <v>706000</v>
      </c>
      <c r="BP9" s="66">
        <f>-INVESTIMENTOS!BO4</f>
        <v>1849000</v>
      </c>
      <c r="BQ9" s="66">
        <f>-INVESTIMENTOS!BP4</f>
        <v>1849000</v>
      </c>
      <c r="BR9" s="66">
        <f>-INVESTIMENTOS!BQ4</f>
        <v>1849000</v>
      </c>
      <c r="BS9" s="66">
        <f>-INVESTIMENTOS!BR4</f>
        <v>1849000</v>
      </c>
      <c r="BT9" s="66">
        <f>-INVESTIMENTOS!BS4</f>
        <v>1849000</v>
      </c>
      <c r="BU9" s="66">
        <f>-INVESTIMENTOS!BT4</f>
        <v>0</v>
      </c>
      <c r="BV9" s="66">
        <f>-INVESTIMENTOS!BU4</f>
        <v>0</v>
      </c>
      <c r="BW9" s="66">
        <f>-INVESTIMENTOS!BV4</f>
        <v>0</v>
      </c>
      <c r="BX9" s="66">
        <f>-INVESTIMENTOS!BW4</f>
        <v>0</v>
      </c>
      <c r="BY9" s="66">
        <f>-INVESTIMENTOS!BX4</f>
        <v>0</v>
      </c>
      <c r="BZ9" s="66">
        <f>-INVESTIMENTOS!BY4</f>
        <v>0</v>
      </c>
      <c r="CA9" s="66">
        <f>-INVESTIMENTOS!BZ4</f>
        <v>0</v>
      </c>
      <c r="CB9" s="66">
        <f>-INVESTIMENTOS!CA4</f>
        <v>0</v>
      </c>
      <c r="CC9" s="66">
        <f>-INVESTIMENTOS!CB4</f>
        <v>0</v>
      </c>
      <c r="CD9" s="66">
        <f>-INVESTIMENTOS!CC4</f>
        <v>0</v>
      </c>
      <c r="CE9" s="66">
        <f>-INVESTIMENTOS!CD4</f>
        <v>0</v>
      </c>
      <c r="CF9" s="66">
        <f>-INVESTIMENTOS!CE4</f>
        <v>0</v>
      </c>
      <c r="CG9" s="66">
        <f>-INVESTIMENTOS!CF4</f>
        <v>0</v>
      </c>
      <c r="CH9" s="66">
        <f>-INVESTIMENTOS!CG4</f>
        <v>0</v>
      </c>
      <c r="CI9" s="66">
        <f>-INVESTIMENTOS!CH4</f>
        <v>0</v>
      </c>
      <c r="CJ9" s="66">
        <f>-INVESTIMENTOS!CI4</f>
        <v>0</v>
      </c>
      <c r="CK9" s="66">
        <f>-INVESTIMENTOS!CJ4</f>
        <v>0</v>
      </c>
      <c r="CL9" s="66">
        <f>-INVESTIMENTOS!CK4</f>
        <v>0</v>
      </c>
      <c r="CM9" s="66">
        <f>-INVESTIMENTOS!CL4</f>
        <v>0</v>
      </c>
      <c r="CN9" s="66">
        <f>-INVESTIMENTOS!CM4</f>
        <v>0</v>
      </c>
      <c r="CO9" s="66">
        <f>-INVESTIMENTOS!CN4</f>
        <v>0</v>
      </c>
      <c r="CP9" s="66">
        <f>-INVESTIMENTOS!CO4</f>
        <v>0</v>
      </c>
      <c r="CQ9" s="66">
        <f>-INVESTIMENTOS!CP4</f>
        <v>0</v>
      </c>
      <c r="CR9" s="66">
        <f>-INVESTIMENTOS!CQ4</f>
        <v>0</v>
      </c>
      <c r="CS9" s="66">
        <f>-INVESTIMENTOS!CR4</f>
        <v>0</v>
      </c>
      <c r="CT9" s="66">
        <f>-INVESTIMENTOS!CS4</f>
        <v>0</v>
      </c>
      <c r="CU9" s="66">
        <f>-INVESTIMENTOS!CT4</f>
        <v>0</v>
      </c>
      <c r="CV9" s="66">
        <f>-INVESTIMENTOS!CU4</f>
        <v>0</v>
      </c>
      <c r="CW9" s="66">
        <f>-INVESTIMENTOS!CV4</f>
        <v>0</v>
      </c>
      <c r="CX9" s="66">
        <f>-INVESTIMENTOS!CW4</f>
        <v>0</v>
      </c>
      <c r="CY9" s="66">
        <f>-INVESTIMENTOS!CX4</f>
        <v>0</v>
      </c>
      <c r="CZ9" s="66">
        <f>-INVESTIMENTOS!CY4</f>
        <v>0</v>
      </c>
      <c r="DA9" s="66">
        <f>-INVESTIMENTOS!CZ4</f>
        <v>0</v>
      </c>
      <c r="DB9" s="66">
        <f>-INVESTIMENTOS!DA4</f>
        <v>0</v>
      </c>
      <c r="DC9" s="66">
        <f>-INVESTIMENTOS!DB4</f>
        <v>0</v>
      </c>
      <c r="DD9" s="66">
        <f>-INVESTIMENTOS!DC4</f>
        <v>0</v>
      </c>
      <c r="DE9" s="66">
        <f>-INVESTIMENTOS!DD4</f>
        <v>0</v>
      </c>
      <c r="DF9" s="66">
        <f>-INVESTIMENTOS!DE4</f>
        <v>0</v>
      </c>
      <c r="DG9" s="66">
        <f>-INVESTIMENTOS!DF4</f>
        <v>0</v>
      </c>
      <c r="DH9" s="66">
        <f>-INVESTIMENTOS!DG4</f>
        <v>0</v>
      </c>
      <c r="DI9" s="66">
        <f>-INVESTIMENTOS!DH4</f>
        <v>0</v>
      </c>
      <c r="DJ9" s="66">
        <f>-INVESTIMENTOS!DI4</f>
        <v>0</v>
      </c>
      <c r="DK9" s="66">
        <f>-INVESTIMENTOS!DJ4</f>
        <v>0</v>
      </c>
      <c r="DL9" s="66">
        <f>-INVESTIMENTOS!DK4</f>
        <v>0</v>
      </c>
      <c r="DM9" s="66">
        <f>-INVESTIMENTOS!DL4</f>
        <v>0</v>
      </c>
      <c r="DN9" s="66">
        <f>-INVESTIMENTOS!DM4</f>
        <v>0</v>
      </c>
      <c r="DO9" s="66">
        <f>-INVESTIMENTOS!DN4</f>
        <v>0</v>
      </c>
      <c r="DP9" s="66">
        <f>-INVESTIMENTOS!DO4</f>
        <v>0</v>
      </c>
      <c r="DQ9" s="66">
        <f>-INVESTIMENTOS!DP4</f>
        <v>0</v>
      </c>
      <c r="DR9" s="66">
        <f>-INVESTIMENTOS!DQ4</f>
        <v>0</v>
      </c>
      <c r="DS9" s="66">
        <f>-INVESTIMENTOS!DR4</f>
        <v>0</v>
      </c>
      <c r="DT9" s="66">
        <f>-INVESTIMENTOS!DS4</f>
        <v>0</v>
      </c>
      <c r="DU9" s="66">
        <f>-INVESTIMENTOS!DT4</f>
        <v>0</v>
      </c>
      <c r="DV9" s="66">
        <f>-INVESTIMENTOS!DU4</f>
        <v>0</v>
      </c>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row>
    <row r="10" spans="1:162" ht="18" customHeight="1" x14ac:dyDescent="0.2">
      <c r="A10" s="69"/>
      <c r="B10" s="68"/>
      <c r="C10" s="67"/>
      <c r="D10" s="67"/>
      <c r="E10" s="67"/>
      <c r="F10" s="66">
        <f>SUM(G10:FF10)</f>
        <v>22209000</v>
      </c>
      <c r="G10" s="66">
        <f t="shared" ref="G10:AL10" si="20">SUM(G9:G9)</f>
        <v>2863000</v>
      </c>
      <c r="H10" s="66">
        <f t="shared" si="20"/>
        <v>1999000</v>
      </c>
      <c r="I10" s="66">
        <f t="shared" si="20"/>
        <v>1849000</v>
      </c>
      <c r="J10" s="66">
        <f t="shared" si="20"/>
        <v>1849000</v>
      </c>
      <c r="K10" s="66">
        <f t="shared" si="20"/>
        <v>1849000</v>
      </c>
      <c r="L10" s="66">
        <f t="shared" si="20"/>
        <v>1849000</v>
      </c>
      <c r="M10" s="66">
        <f t="shared" si="20"/>
        <v>0</v>
      </c>
      <c r="N10" s="66">
        <f t="shared" si="20"/>
        <v>0</v>
      </c>
      <c r="O10" s="66">
        <f t="shared" si="20"/>
        <v>0</v>
      </c>
      <c r="P10" s="66">
        <f t="shared" si="20"/>
        <v>0</v>
      </c>
      <c r="Q10" s="66">
        <f t="shared" si="20"/>
        <v>0</v>
      </c>
      <c r="R10" s="66">
        <f t="shared" si="20"/>
        <v>0</v>
      </c>
      <c r="S10" s="66">
        <f t="shared" si="20"/>
        <v>0</v>
      </c>
      <c r="T10" s="66">
        <f t="shared" si="20"/>
        <v>0</v>
      </c>
      <c r="U10" s="66">
        <f t="shared" si="20"/>
        <v>0</v>
      </c>
      <c r="V10" s="66">
        <f t="shared" si="20"/>
        <v>0</v>
      </c>
      <c r="W10" s="66">
        <f t="shared" si="20"/>
        <v>0</v>
      </c>
      <c r="X10" s="66">
        <f t="shared" si="20"/>
        <v>0</v>
      </c>
      <c r="Y10" s="66">
        <f t="shared" si="20"/>
        <v>0</v>
      </c>
      <c r="Z10" s="66">
        <f t="shared" si="20"/>
        <v>0</v>
      </c>
      <c r="AA10" s="66">
        <f t="shared" si="20"/>
        <v>0</v>
      </c>
      <c r="AB10" s="66">
        <f t="shared" si="20"/>
        <v>0</v>
      </c>
      <c r="AC10" s="66">
        <f t="shared" si="20"/>
        <v>0</v>
      </c>
      <c r="AD10" s="66">
        <f t="shared" si="20"/>
        <v>0</v>
      </c>
      <c r="AE10" s="66">
        <f t="shared" si="20"/>
        <v>0</v>
      </c>
      <c r="AF10" s="66">
        <f t="shared" si="20"/>
        <v>0</v>
      </c>
      <c r="AG10" s="66">
        <f t="shared" si="20"/>
        <v>0</v>
      </c>
      <c r="AH10" s="66">
        <f t="shared" si="20"/>
        <v>0</v>
      </c>
      <c r="AI10" s="66">
        <f t="shared" si="20"/>
        <v>0</v>
      </c>
      <c r="AJ10" s="66">
        <f t="shared" si="20"/>
        <v>0</v>
      </c>
      <c r="AK10" s="66">
        <f t="shared" si="20"/>
        <v>0</v>
      </c>
      <c r="AL10" s="66">
        <f t="shared" si="20"/>
        <v>0</v>
      </c>
      <c r="AM10" s="66">
        <f t="shared" ref="AM10:BR10" si="21">SUM(AM9:AM9)</f>
        <v>0</v>
      </c>
      <c r="AN10" s="66">
        <f t="shared" si="21"/>
        <v>0</v>
      </c>
      <c r="AO10" s="66">
        <f t="shared" si="21"/>
        <v>0</v>
      </c>
      <c r="AP10" s="66">
        <f t="shared" si="21"/>
        <v>0</v>
      </c>
      <c r="AQ10" s="66">
        <f t="shared" si="21"/>
        <v>0</v>
      </c>
      <c r="AR10" s="66">
        <f t="shared" si="21"/>
        <v>0</v>
      </c>
      <c r="AS10" s="66">
        <f t="shared" si="21"/>
        <v>0</v>
      </c>
      <c r="AT10" s="66">
        <f t="shared" si="21"/>
        <v>0</v>
      </c>
      <c r="AU10" s="66">
        <f t="shared" si="21"/>
        <v>0</v>
      </c>
      <c r="AV10" s="66">
        <f t="shared" si="21"/>
        <v>0</v>
      </c>
      <c r="AW10" s="66">
        <f t="shared" si="21"/>
        <v>0</v>
      </c>
      <c r="AX10" s="66">
        <f t="shared" si="21"/>
        <v>0</v>
      </c>
      <c r="AY10" s="66">
        <f t="shared" si="21"/>
        <v>0</v>
      </c>
      <c r="AZ10" s="66">
        <f t="shared" si="21"/>
        <v>0</v>
      </c>
      <c r="BA10" s="66">
        <f t="shared" si="21"/>
        <v>0</v>
      </c>
      <c r="BB10" s="66">
        <f t="shared" si="21"/>
        <v>0</v>
      </c>
      <c r="BC10" s="66">
        <f t="shared" si="21"/>
        <v>0</v>
      </c>
      <c r="BD10" s="66">
        <f t="shared" si="21"/>
        <v>0</v>
      </c>
      <c r="BE10" s="66">
        <f t="shared" si="21"/>
        <v>0</v>
      </c>
      <c r="BF10" s="66">
        <f t="shared" si="21"/>
        <v>0</v>
      </c>
      <c r="BG10" s="66">
        <f t="shared" si="21"/>
        <v>0</v>
      </c>
      <c r="BH10" s="66">
        <f t="shared" si="21"/>
        <v>0</v>
      </c>
      <c r="BI10" s="66">
        <f t="shared" si="21"/>
        <v>0</v>
      </c>
      <c r="BJ10" s="66">
        <f t="shared" si="21"/>
        <v>0</v>
      </c>
      <c r="BK10" s="66">
        <f t="shared" si="21"/>
        <v>0</v>
      </c>
      <c r="BL10" s="66">
        <f t="shared" si="21"/>
        <v>0</v>
      </c>
      <c r="BM10" s="66">
        <f t="shared" si="21"/>
        <v>0</v>
      </c>
      <c r="BN10" s="66">
        <f t="shared" si="21"/>
        <v>0</v>
      </c>
      <c r="BO10" s="66">
        <f t="shared" si="21"/>
        <v>706000</v>
      </c>
      <c r="BP10" s="66">
        <f t="shared" si="21"/>
        <v>1849000</v>
      </c>
      <c r="BQ10" s="66">
        <f t="shared" si="21"/>
        <v>1849000</v>
      </c>
      <c r="BR10" s="66">
        <f t="shared" si="21"/>
        <v>1849000</v>
      </c>
      <c r="BS10" s="66">
        <f t="shared" ref="BS10:CX10" si="22">SUM(BS9:BS9)</f>
        <v>1849000</v>
      </c>
      <c r="BT10" s="66">
        <f t="shared" si="22"/>
        <v>1849000</v>
      </c>
      <c r="BU10" s="66">
        <f t="shared" si="22"/>
        <v>0</v>
      </c>
      <c r="BV10" s="66">
        <f t="shared" si="22"/>
        <v>0</v>
      </c>
      <c r="BW10" s="66">
        <f t="shared" si="22"/>
        <v>0</v>
      </c>
      <c r="BX10" s="66">
        <f t="shared" si="22"/>
        <v>0</v>
      </c>
      <c r="BY10" s="66">
        <f t="shared" si="22"/>
        <v>0</v>
      </c>
      <c r="BZ10" s="66">
        <f t="shared" si="22"/>
        <v>0</v>
      </c>
      <c r="CA10" s="66">
        <f t="shared" si="22"/>
        <v>0</v>
      </c>
      <c r="CB10" s="66">
        <f t="shared" si="22"/>
        <v>0</v>
      </c>
      <c r="CC10" s="66">
        <f t="shared" si="22"/>
        <v>0</v>
      </c>
      <c r="CD10" s="66">
        <f t="shared" si="22"/>
        <v>0</v>
      </c>
      <c r="CE10" s="66">
        <f t="shared" si="22"/>
        <v>0</v>
      </c>
      <c r="CF10" s="66">
        <f t="shared" si="22"/>
        <v>0</v>
      </c>
      <c r="CG10" s="66">
        <f t="shared" si="22"/>
        <v>0</v>
      </c>
      <c r="CH10" s="66">
        <f t="shared" si="22"/>
        <v>0</v>
      </c>
      <c r="CI10" s="66">
        <f t="shared" si="22"/>
        <v>0</v>
      </c>
      <c r="CJ10" s="66">
        <f t="shared" si="22"/>
        <v>0</v>
      </c>
      <c r="CK10" s="66">
        <f t="shared" si="22"/>
        <v>0</v>
      </c>
      <c r="CL10" s="66">
        <f t="shared" si="22"/>
        <v>0</v>
      </c>
      <c r="CM10" s="66">
        <f t="shared" si="22"/>
        <v>0</v>
      </c>
      <c r="CN10" s="66">
        <f t="shared" si="22"/>
        <v>0</v>
      </c>
      <c r="CO10" s="66">
        <f t="shared" si="22"/>
        <v>0</v>
      </c>
      <c r="CP10" s="66">
        <f t="shared" si="22"/>
        <v>0</v>
      </c>
      <c r="CQ10" s="66">
        <f t="shared" si="22"/>
        <v>0</v>
      </c>
      <c r="CR10" s="66">
        <f t="shared" si="22"/>
        <v>0</v>
      </c>
      <c r="CS10" s="66">
        <f t="shared" si="22"/>
        <v>0</v>
      </c>
      <c r="CT10" s="66">
        <f t="shared" si="22"/>
        <v>0</v>
      </c>
      <c r="CU10" s="66">
        <f t="shared" si="22"/>
        <v>0</v>
      </c>
      <c r="CV10" s="66">
        <f t="shared" si="22"/>
        <v>0</v>
      </c>
      <c r="CW10" s="66">
        <f t="shared" si="22"/>
        <v>0</v>
      </c>
      <c r="CX10" s="66">
        <f t="shared" si="22"/>
        <v>0</v>
      </c>
      <c r="CY10" s="66">
        <f t="shared" ref="CY10:DV10" si="23">SUM(CY9:CY9)</f>
        <v>0</v>
      </c>
      <c r="CZ10" s="66">
        <f t="shared" si="23"/>
        <v>0</v>
      </c>
      <c r="DA10" s="66">
        <f t="shared" si="23"/>
        <v>0</v>
      </c>
      <c r="DB10" s="66">
        <f t="shared" si="23"/>
        <v>0</v>
      </c>
      <c r="DC10" s="66">
        <f t="shared" si="23"/>
        <v>0</v>
      </c>
      <c r="DD10" s="66">
        <f t="shared" si="23"/>
        <v>0</v>
      </c>
      <c r="DE10" s="66">
        <f t="shared" si="23"/>
        <v>0</v>
      </c>
      <c r="DF10" s="66">
        <f t="shared" si="23"/>
        <v>0</v>
      </c>
      <c r="DG10" s="66">
        <f t="shared" si="23"/>
        <v>0</v>
      </c>
      <c r="DH10" s="66">
        <f t="shared" si="23"/>
        <v>0</v>
      </c>
      <c r="DI10" s="66">
        <f t="shared" si="23"/>
        <v>0</v>
      </c>
      <c r="DJ10" s="66">
        <f t="shared" si="23"/>
        <v>0</v>
      </c>
      <c r="DK10" s="66">
        <f t="shared" si="23"/>
        <v>0</v>
      </c>
      <c r="DL10" s="66">
        <f t="shared" si="23"/>
        <v>0</v>
      </c>
      <c r="DM10" s="66">
        <f t="shared" si="23"/>
        <v>0</v>
      </c>
      <c r="DN10" s="66">
        <f t="shared" si="23"/>
        <v>0</v>
      </c>
      <c r="DO10" s="66">
        <f t="shared" si="23"/>
        <v>0</v>
      </c>
      <c r="DP10" s="66">
        <f t="shared" si="23"/>
        <v>0</v>
      </c>
      <c r="DQ10" s="66">
        <f t="shared" si="23"/>
        <v>0</v>
      </c>
      <c r="DR10" s="66">
        <f t="shared" si="23"/>
        <v>0</v>
      </c>
      <c r="DS10" s="66">
        <f t="shared" si="23"/>
        <v>0</v>
      </c>
      <c r="DT10" s="66">
        <f t="shared" si="23"/>
        <v>0</v>
      </c>
      <c r="DU10" s="66">
        <f t="shared" si="23"/>
        <v>0</v>
      </c>
      <c r="DV10" s="66">
        <f t="shared" si="23"/>
        <v>0</v>
      </c>
      <c r="DW10" s="66"/>
      <c r="DX10" s="66"/>
      <c r="DY10" s="66"/>
      <c r="DZ10" s="66"/>
      <c r="EA10" s="66"/>
      <c r="EB10" s="66"/>
      <c r="EC10" s="66"/>
      <c r="ED10" s="66"/>
      <c r="EE10" s="66"/>
      <c r="EF10" s="66"/>
      <c r="EG10" s="66"/>
      <c r="EH10" s="66"/>
      <c r="EI10" s="66"/>
      <c r="EJ10" s="66"/>
      <c r="EK10" s="66"/>
      <c r="EL10" s="66"/>
      <c r="EM10" s="66"/>
      <c r="EN10" s="66"/>
      <c r="EO10" s="66"/>
      <c r="EP10" s="66"/>
      <c r="EQ10" s="66"/>
      <c r="ER10" s="66"/>
      <c r="ES10" s="66"/>
      <c r="ET10" s="66"/>
      <c r="EU10" s="66"/>
      <c r="EV10" s="66"/>
      <c r="EW10" s="66"/>
      <c r="EX10" s="66"/>
      <c r="EY10" s="66"/>
      <c r="EZ10" s="66"/>
      <c r="FA10" s="66"/>
      <c r="FB10" s="66"/>
      <c r="FC10" s="66"/>
      <c r="FD10" s="66"/>
      <c r="FE10" s="66"/>
      <c r="FF10" s="66"/>
    </row>
    <row r="11" spans="1:162" ht="18" customHeight="1" x14ac:dyDescent="0.2">
      <c r="A11" s="68"/>
      <c r="B11" s="68"/>
      <c r="C11" s="67"/>
      <c r="D11" s="67"/>
      <c r="E11" s="67"/>
      <c r="F11" s="66"/>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row>
    <row r="12" spans="1:162" ht="18" customHeight="1" x14ac:dyDescent="0.2">
      <c r="A12" s="65" t="s">
        <v>57</v>
      </c>
      <c r="B12" s="65"/>
      <c r="C12" s="63"/>
      <c r="D12" s="64"/>
      <c r="E12" s="63"/>
      <c r="F12" s="62">
        <f>SUM(G12:FF12)</f>
        <v>-22209000.000000041</v>
      </c>
      <c r="G12" s="62">
        <f t="shared" ref="G12:AL12" si="24">-SUM(G15:G168)</f>
        <v>-47716.666666666664</v>
      </c>
      <c r="H12" s="62">
        <f t="shared" si="24"/>
        <v>-81033.333333333328</v>
      </c>
      <c r="I12" s="62">
        <f t="shared" si="24"/>
        <v>-111850</v>
      </c>
      <c r="J12" s="62">
        <f t="shared" si="24"/>
        <v>-142666.66666666666</v>
      </c>
      <c r="K12" s="62">
        <f t="shared" si="24"/>
        <v>-173483.33333333331</v>
      </c>
      <c r="L12" s="62">
        <f t="shared" si="24"/>
        <v>-204299.99999999997</v>
      </c>
      <c r="M12" s="62">
        <f t="shared" si="24"/>
        <v>-204299.99999999997</v>
      </c>
      <c r="N12" s="62">
        <f t="shared" si="24"/>
        <v>-204299.99999999997</v>
      </c>
      <c r="O12" s="62">
        <f t="shared" si="24"/>
        <v>-204299.99999999997</v>
      </c>
      <c r="P12" s="62">
        <f t="shared" si="24"/>
        <v>-204299.99999999997</v>
      </c>
      <c r="Q12" s="62">
        <f t="shared" si="24"/>
        <v>-204299.99999999997</v>
      </c>
      <c r="R12" s="62">
        <f t="shared" si="24"/>
        <v>-204299.99999999997</v>
      </c>
      <c r="S12" s="62">
        <f t="shared" si="24"/>
        <v>-204299.99999999997</v>
      </c>
      <c r="T12" s="62">
        <f t="shared" si="24"/>
        <v>-204299.99999999997</v>
      </c>
      <c r="U12" s="62">
        <f t="shared" si="24"/>
        <v>-204299.99999999997</v>
      </c>
      <c r="V12" s="62">
        <f t="shared" si="24"/>
        <v>-204299.99999999997</v>
      </c>
      <c r="W12" s="62">
        <f t="shared" si="24"/>
        <v>-204299.99999999997</v>
      </c>
      <c r="X12" s="62">
        <f t="shared" si="24"/>
        <v>-204299.99999999997</v>
      </c>
      <c r="Y12" s="62">
        <f t="shared" si="24"/>
        <v>-204299.99999999997</v>
      </c>
      <c r="Z12" s="62">
        <f t="shared" si="24"/>
        <v>-204299.99999999997</v>
      </c>
      <c r="AA12" s="62">
        <f t="shared" si="24"/>
        <v>-204299.99999999997</v>
      </c>
      <c r="AB12" s="62">
        <f t="shared" si="24"/>
        <v>-204299.99999999997</v>
      </c>
      <c r="AC12" s="62">
        <f t="shared" si="24"/>
        <v>-204299.99999999997</v>
      </c>
      <c r="AD12" s="62">
        <f t="shared" si="24"/>
        <v>-204299.99999999997</v>
      </c>
      <c r="AE12" s="62">
        <f t="shared" si="24"/>
        <v>-204299.99999999997</v>
      </c>
      <c r="AF12" s="62">
        <f t="shared" si="24"/>
        <v>-204299.99999999997</v>
      </c>
      <c r="AG12" s="62">
        <f t="shared" si="24"/>
        <v>-204299.99999999997</v>
      </c>
      <c r="AH12" s="62">
        <f t="shared" si="24"/>
        <v>-204299.99999999997</v>
      </c>
      <c r="AI12" s="62">
        <f t="shared" si="24"/>
        <v>-204299.99999999997</v>
      </c>
      <c r="AJ12" s="62">
        <f t="shared" si="24"/>
        <v>-204299.99999999997</v>
      </c>
      <c r="AK12" s="62">
        <f t="shared" si="24"/>
        <v>-204299.99999999997</v>
      </c>
      <c r="AL12" s="62">
        <f t="shared" si="24"/>
        <v>-204299.99999999997</v>
      </c>
      <c r="AM12" s="62">
        <f t="shared" ref="AM12:BR12" si="25">-SUM(AM15:AM168)</f>
        <v>-204299.99999999997</v>
      </c>
      <c r="AN12" s="62">
        <f t="shared" si="25"/>
        <v>-204299.99999999997</v>
      </c>
      <c r="AO12" s="62">
        <f t="shared" si="25"/>
        <v>-204299.99999999997</v>
      </c>
      <c r="AP12" s="62">
        <f t="shared" si="25"/>
        <v>-204299.99999999997</v>
      </c>
      <c r="AQ12" s="62">
        <f t="shared" si="25"/>
        <v>-204299.99999999997</v>
      </c>
      <c r="AR12" s="62">
        <f t="shared" si="25"/>
        <v>-204299.99999999997</v>
      </c>
      <c r="AS12" s="62">
        <f t="shared" si="25"/>
        <v>-204299.99999999997</v>
      </c>
      <c r="AT12" s="62">
        <f t="shared" si="25"/>
        <v>-204299.99999999997</v>
      </c>
      <c r="AU12" s="62">
        <f t="shared" si="25"/>
        <v>-204299.99999999997</v>
      </c>
      <c r="AV12" s="62">
        <f t="shared" si="25"/>
        <v>-204299.99999999997</v>
      </c>
      <c r="AW12" s="62">
        <f t="shared" si="25"/>
        <v>-204299.99999999997</v>
      </c>
      <c r="AX12" s="62">
        <f t="shared" si="25"/>
        <v>-204299.99999999997</v>
      </c>
      <c r="AY12" s="62">
        <f t="shared" si="25"/>
        <v>-204299.99999999997</v>
      </c>
      <c r="AZ12" s="62">
        <f t="shared" si="25"/>
        <v>-204299.99999999997</v>
      </c>
      <c r="BA12" s="62">
        <f t="shared" si="25"/>
        <v>-204299.99999999997</v>
      </c>
      <c r="BB12" s="62">
        <f t="shared" si="25"/>
        <v>-204299.99999999997</v>
      </c>
      <c r="BC12" s="62">
        <f t="shared" si="25"/>
        <v>-204299.99999999997</v>
      </c>
      <c r="BD12" s="62">
        <f t="shared" si="25"/>
        <v>-204299.99999999997</v>
      </c>
      <c r="BE12" s="62">
        <f t="shared" si="25"/>
        <v>-204299.99999999997</v>
      </c>
      <c r="BF12" s="62">
        <f t="shared" si="25"/>
        <v>-204299.99999999997</v>
      </c>
      <c r="BG12" s="62">
        <f t="shared" si="25"/>
        <v>-204299.99999999997</v>
      </c>
      <c r="BH12" s="62">
        <f t="shared" si="25"/>
        <v>-204299.99999999997</v>
      </c>
      <c r="BI12" s="62">
        <f t="shared" si="25"/>
        <v>-204299.99999999997</v>
      </c>
      <c r="BJ12" s="62">
        <f t="shared" si="25"/>
        <v>-204299.99999999997</v>
      </c>
      <c r="BK12" s="62">
        <f t="shared" si="25"/>
        <v>-204299.99999999997</v>
      </c>
      <c r="BL12" s="62">
        <f t="shared" si="25"/>
        <v>-204299.99999999997</v>
      </c>
      <c r="BM12" s="62">
        <f t="shared" si="25"/>
        <v>-204299.99999999997</v>
      </c>
      <c r="BN12" s="62">
        <f t="shared" si="25"/>
        <v>-204299.99999999997</v>
      </c>
      <c r="BO12" s="62">
        <f t="shared" si="25"/>
        <v>-168349.99999999985</v>
      </c>
      <c r="BP12" s="62">
        <f t="shared" si="25"/>
        <v>-166372.31638417949</v>
      </c>
      <c r="BQ12" s="62">
        <f t="shared" si="25"/>
        <v>-167434.96006234043</v>
      </c>
      <c r="BR12" s="62">
        <f t="shared" si="25"/>
        <v>-169056.8898869018</v>
      </c>
      <c r="BS12" s="62">
        <f t="shared" ref="BS12:CX12" si="26">-SUM(BS15:BS168)</f>
        <v>-171258.08036309225</v>
      </c>
      <c r="BT12" s="62">
        <f t="shared" si="26"/>
        <v>-174059.59551460872</v>
      </c>
      <c r="BU12" s="62">
        <f t="shared" si="26"/>
        <v>-174059.59551460872</v>
      </c>
      <c r="BV12" s="62">
        <f t="shared" si="26"/>
        <v>-174059.59551460872</v>
      </c>
      <c r="BW12" s="62">
        <f t="shared" si="26"/>
        <v>-174059.59551460872</v>
      </c>
      <c r="BX12" s="62">
        <f t="shared" si="26"/>
        <v>-174059.59551460872</v>
      </c>
      <c r="BY12" s="62">
        <f t="shared" si="26"/>
        <v>-174059.59551460872</v>
      </c>
      <c r="BZ12" s="62">
        <f t="shared" si="26"/>
        <v>-174059.59551460872</v>
      </c>
      <c r="CA12" s="62">
        <f t="shared" si="26"/>
        <v>-174059.59551460872</v>
      </c>
      <c r="CB12" s="62">
        <f t="shared" si="26"/>
        <v>-174059.59551460872</v>
      </c>
      <c r="CC12" s="62">
        <f t="shared" si="26"/>
        <v>-174059.59551460872</v>
      </c>
      <c r="CD12" s="62">
        <f t="shared" si="26"/>
        <v>-174059.59551460872</v>
      </c>
      <c r="CE12" s="62">
        <f t="shared" si="26"/>
        <v>-174059.59551460872</v>
      </c>
      <c r="CF12" s="62">
        <f t="shared" si="26"/>
        <v>-174059.59551460872</v>
      </c>
      <c r="CG12" s="62">
        <f t="shared" si="26"/>
        <v>-174059.59551460872</v>
      </c>
      <c r="CH12" s="62">
        <f t="shared" si="26"/>
        <v>-174059.59551460872</v>
      </c>
      <c r="CI12" s="62">
        <f t="shared" si="26"/>
        <v>-174059.59551460872</v>
      </c>
      <c r="CJ12" s="62">
        <f t="shared" si="26"/>
        <v>-174059.59551460872</v>
      </c>
      <c r="CK12" s="62">
        <f t="shared" si="26"/>
        <v>-174059.59551460872</v>
      </c>
      <c r="CL12" s="62">
        <f t="shared" si="26"/>
        <v>-174059.59551460872</v>
      </c>
      <c r="CM12" s="62">
        <f t="shared" si="26"/>
        <v>-174059.59551460872</v>
      </c>
      <c r="CN12" s="62">
        <f t="shared" si="26"/>
        <v>-174059.59551460872</v>
      </c>
      <c r="CO12" s="62">
        <f t="shared" si="26"/>
        <v>-174059.59551460872</v>
      </c>
      <c r="CP12" s="62">
        <f t="shared" si="26"/>
        <v>-174059.59551460872</v>
      </c>
      <c r="CQ12" s="62">
        <f t="shared" si="26"/>
        <v>-174059.59551460872</v>
      </c>
      <c r="CR12" s="62">
        <f t="shared" si="26"/>
        <v>-174059.59551460872</v>
      </c>
      <c r="CS12" s="62">
        <f t="shared" si="26"/>
        <v>-174059.59551460872</v>
      </c>
      <c r="CT12" s="62">
        <f t="shared" si="26"/>
        <v>-174059.59551460872</v>
      </c>
      <c r="CU12" s="62">
        <f t="shared" si="26"/>
        <v>-174059.59551460872</v>
      </c>
      <c r="CV12" s="62">
        <f t="shared" si="26"/>
        <v>-174059.59551460872</v>
      </c>
      <c r="CW12" s="62">
        <f t="shared" si="26"/>
        <v>-174059.59551460872</v>
      </c>
      <c r="CX12" s="62">
        <f t="shared" si="26"/>
        <v>-174059.59551460872</v>
      </c>
      <c r="CY12" s="62">
        <f t="shared" ref="CY12:DV12" si="27">-SUM(CY15:CY168)</f>
        <v>-174059.59551460872</v>
      </c>
      <c r="CZ12" s="62">
        <f t="shared" si="27"/>
        <v>-174059.59551460872</v>
      </c>
      <c r="DA12" s="62">
        <f t="shared" si="27"/>
        <v>-174059.59551460872</v>
      </c>
      <c r="DB12" s="62">
        <f t="shared" si="27"/>
        <v>-174059.59551460872</v>
      </c>
      <c r="DC12" s="62">
        <f t="shared" si="27"/>
        <v>-174059.59551460872</v>
      </c>
      <c r="DD12" s="62">
        <f t="shared" si="27"/>
        <v>-174059.59551460872</v>
      </c>
      <c r="DE12" s="62">
        <f t="shared" si="27"/>
        <v>-174059.59551460872</v>
      </c>
      <c r="DF12" s="62">
        <f t="shared" si="27"/>
        <v>-174059.59551460872</v>
      </c>
      <c r="DG12" s="62">
        <f t="shared" si="27"/>
        <v>-174059.59551460872</v>
      </c>
      <c r="DH12" s="62">
        <f t="shared" si="27"/>
        <v>-174059.59551460872</v>
      </c>
      <c r="DI12" s="62">
        <f t="shared" si="27"/>
        <v>-174059.59551460872</v>
      </c>
      <c r="DJ12" s="62">
        <f t="shared" si="27"/>
        <v>-174059.59551460872</v>
      </c>
      <c r="DK12" s="62">
        <f t="shared" si="27"/>
        <v>-174059.59551460872</v>
      </c>
      <c r="DL12" s="62">
        <f t="shared" si="27"/>
        <v>-174059.59551460872</v>
      </c>
      <c r="DM12" s="62">
        <f t="shared" si="27"/>
        <v>-174059.59551460872</v>
      </c>
      <c r="DN12" s="62">
        <f t="shared" si="27"/>
        <v>-174059.59551460872</v>
      </c>
      <c r="DO12" s="62">
        <f t="shared" si="27"/>
        <v>-174059.59551460872</v>
      </c>
      <c r="DP12" s="62">
        <f t="shared" si="27"/>
        <v>-174059.59551460872</v>
      </c>
      <c r="DQ12" s="62">
        <f t="shared" si="27"/>
        <v>-174059.59551460872</v>
      </c>
      <c r="DR12" s="62">
        <f t="shared" si="27"/>
        <v>-174059.59551460872</v>
      </c>
      <c r="DS12" s="62">
        <f t="shared" si="27"/>
        <v>-174059.59551460872</v>
      </c>
      <c r="DT12" s="62">
        <f t="shared" si="27"/>
        <v>-174059.59551460872</v>
      </c>
      <c r="DU12" s="62">
        <f t="shared" si="27"/>
        <v>-174059.59551460872</v>
      </c>
      <c r="DV12" s="62">
        <f t="shared" si="27"/>
        <v>-174059.59551460698</v>
      </c>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row>
    <row r="13" spans="1:162" ht="18" customHeight="1" x14ac:dyDescent="0.2">
      <c r="A13" s="61"/>
      <c r="B13" s="60"/>
      <c r="C13" s="59"/>
      <c r="D13" s="58"/>
      <c r="E13" s="44"/>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row>
    <row r="14" spans="1:162" ht="18" customHeight="1" x14ac:dyDescent="0.2">
      <c r="A14" s="57" t="s">
        <v>56</v>
      </c>
      <c r="B14" s="56"/>
      <c r="C14" s="55" t="s">
        <v>55</v>
      </c>
      <c r="D14" s="48"/>
      <c r="E14" s="48" t="s">
        <v>54</v>
      </c>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row>
    <row r="15" spans="1:162" ht="18" customHeight="1" x14ac:dyDescent="0.2">
      <c r="A15" s="46">
        <v>1</v>
      </c>
      <c r="B15" s="53"/>
      <c r="C15" s="52">
        <f t="array" ref="C15:C134">TRANSPOSE(G9:DV9)</f>
        <v>2863000</v>
      </c>
      <c r="D15" s="51"/>
      <c r="E15" s="44">
        <f>MAX(1/60,(1/(121-A15)))</f>
        <v>1.6666666666666666E-2</v>
      </c>
      <c r="F15" s="54"/>
      <c r="G15" s="43">
        <f t="shared" ref="G15:G46" si="28">IF(G$5&lt;$A15,0,MINA($C15*$E15,$C15))</f>
        <v>47716.666666666664</v>
      </c>
      <c r="H15" s="43">
        <f>IF(H$5&lt;$A15,0,MINA($C15*$E15,$C15-SUM($G15:G15)))</f>
        <v>47716.666666666664</v>
      </c>
      <c r="I15" s="43">
        <f>IF(I$5&lt;$A15,0,MINA($C15*$E15,$C15-SUM($G15:H15)))</f>
        <v>47716.666666666664</v>
      </c>
      <c r="J15" s="43">
        <f>IF(J$5&lt;$A15,0,MINA($C15*$E15,$C15-SUM($G15:I15)))</f>
        <v>47716.666666666664</v>
      </c>
      <c r="K15" s="43">
        <f>IF(K$5&lt;$A15,0,MINA($C15*$E15,$C15-SUM($G15:J15)))</f>
        <v>47716.666666666664</v>
      </c>
      <c r="L15" s="43">
        <f>IF(L$5&lt;$A15,0,MINA($C15*$E15,$C15-SUM($G15:K15)))</f>
        <v>47716.666666666664</v>
      </c>
      <c r="M15" s="43">
        <f>IF(M$5&lt;$A15,0,MINA($C15*$E15,$C15-SUM($G15:L15)))</f>
        <v>47716.666666666664</v>
      </c>
      <c r="N15" s="43">
        <f>IF(N$5&lt;$A15,0,MINA($C15*$E15,$C15-SUM($G15:M15)))</f>
        <v>47716.666666666664</v>
      </c>
      <c r="O15" s="43">
        <f>IF(O$5&lt;$A15,0,MINA($C15*$E15,$C15-SUM($G15:N15)))</f>
        <v>47716.666666666664</v>
      </c>
      <c r="P15" s="43">
        <f>IF(P$5&lt;$A15,0,MINA($C15*$E15,$C15-SUM($G15:O15)))</f>
        <v>47716.666666666664</v>
      </c>
      <c r="Q15" s="43">
        <f>IF(Q$5&lt;$A15,0,MINA($C15*$E15,$C15-SUM($G15:P15)))</f>
        <v>47716.666666666664</v>
      </c>
      <c r="R15" s="43">
        <f>IF(R$5&lt;$A15,0,MINA($C15*$E15,$C15-SUM($G15:Q15)))</f>
        <v>47716.666666666664</v>
      </c>
      <c r="S15" s="43">
        <f>IF(S$5&lt;$A15,0,MINA($C15*$E15,$C15-SUM($G15:R15)))</f>
        <v>47716.666666666664</v>
      </c>
      <c r="T15" s="43">
        <f>IF(T$5&lt;$A15,0,MINA($C15*$E15,$C15-SUM($G15:S15)))</f>
        <v>47716.666666666664</v>
      </c>
      <c r="U15" s="43">
        <f>IF(U$5&lt;$A15,0,MINA($C15*$E15,$C15-SUM($G15:T15)))</f>
        <v>47716.666666666664</v>
      </c>
      <c r="V15" s="43">
        <f>IF(V$5&lt;$A15,0,MINA($C15*$E15,$C15-SUM($G15:U15)))</f>
        <v>47716.666666666664</v>
      </c>
      <c r="W15" s="43">
        <f>IF(W$5&lt;$A15,0,MINA($C15*$E15,$C15-SUM($G15:V15)))</f>
        <v>47716.666666666664</v>
      </c>
      <c r="X15" s="43">
        <f>IF(X$5&lt;$A15,0,MINA($C15*$E15,$C15-SUM($G15:W15)))</f>
        <v>47716.666666666664</v>
      </c>
      <c r="Y15" s="43">
        <f>IF(Y$5&lt;$A15,0,MINA($C15*$E15,$C15-SUM($G15:X15)))</f>
        <v>47716.666666666664</v>
      </c>
      <c r="Z15" s="43">
        <f>IF(Z$5&lt;$A15,0,MINA($C15*$E15,$C15-SUM($G15:Y15)))</f>
        <v>47716.666666666664</v>
      </c>
      <c r="AA15" s="43">
        <f>IF(AA$5&lt;$A15,0,MINA($C15*$E15,$C15-SUM($G15:Z15)))</f>
        <v>47716.666666666664</v>
      </c>
      <c r="AB15" s="43">
        <f>IF(AB$5&lt;$A15,0,MINA($C15*$E15,$C15-SUM($G15:AA15)))</f>
        <v>47716.666666666664</v>
      </c>
      <c r="AC15" s="43">
        <f>IF(AC$5&lt;$A15,0,MINA($C15*$E15,$C15-SUM($G15:AB15)))</f>
        <v>47716.666666666664</v>
      </c>
      <c r="AD15" s="43">
        <f>IF(AD$5&lt;$A15,0,MINA($C15*$E15,$C15-SUM($G15:AC15)))</f>
        <v>47716.666666666664</v>
      </c>
      <c r="AE15" s="43">
        <f>IF(AE$5&lt;$A15,0,MINA($C15*$E15,$C15-SUM($G15:AD15)))</f>
        <v>47716.666666666664</v>
      </c>
      <c r="AF15" s="43">
        <f>IF(AF$5&lt;$A15,0,MINA($C15*$E15,$C15-SUM($G15:AE15)))</f>
        <v>47716.666666666664</v>
      </c>
      <c r="AG15" s="43">
        <f>IF(AG$5&lt;$A15,0,MINA($C15*$E15,$C15-SUM($G15:AF15)))</f>
        <v>47716.666666666664</v>
      </c>
      <c r="AH15" s="43">
        <f>IF(AH$5&lt;$A15,0,MINA($C15*$E15,$C15-SUM($G15:AG15)))</f>
        <v>47716.666666666664</v>
      </c>
      <c r="AI15" s="43">
        <f>IF(AI$5&lt;$A15,0,MINA($C15*$E15,$C15-SUM($G15:AH15)))</f>
        <v>47716.666666666664</v>
      </c>
      <c r="AJ15" s="43">
        <f>IF(AJ$5&lt;$A15,0,MINA($C15*$E15,$C15-SUM($G15:AI15)))</f>
        <v>47716.666666666664</v>
      </c>
      <c r="AK15" s="43">
        <f>IF(AK$5&lt;$A15,0,MINA($C15*$E15,$C15-SUM($G15:AJ15)))</f>
        <v>47716.666666666664</v>
      </c>
      <c r="AL15" s="43">
        <f>IF(AL$5&lt;$A15,0,MINA($C15*$E15,$C15-SUM($G15:AK15)))</f>
        <v>47716.666666666664</v>
      </c>
      <c r="AM15" s="43">
        <f>IF(AM$5&lt;$A15,0,MINA($C15*$E15,$C15-SUM($G15:AL15)))</f>
        <v>47716.666666666664</v>
      </c>
      <c r="AN15" s="43">
        <f>IF(AN$5&lt;$A15,0,MINA($C15*$E15,$C15-SUM($G15:AM15)))</f>
        <v>47716.666666666664</v>
      </c>
      <c r="AO15" s="43">
        <f>IF(AO$5&lt;$A15,0,MINA($C15*$E15,$C15-SUM($G15:AN15)))</f>
        <v>47716.666666666664</v>
      </c>
      <c r="AP15" s="43">
        <f>IF(AP$5&lt;$A15,0,MINA($C15*$E15,$C15-SUM($G15:AO15)))</f>
        <v>47716.666666666664</v>
      </c>
      <c r="AQ15" s="43">
        <f>IF(AQ$5&lt;$A15,0,MINA($C15*$E15,$C15-SUM($G15:AP15)))</f>
        <v>47716.666666666664</v>
      </c>
      <c r="AR15" s="43">
        <f>IF(AR$5&lt;$A15,0,MINA($C15*$E15,$C15-SUM($G15:AQ15)))</f>
        <v>47716.666666666664</v>
      </c>
      <c r="AS15" s="43">
        <f>IF(AS$5&lt;$A15,0,MINA($C15*$E15,$C15-SUM($G15:AR15)))</f>
        <v>47716.666666666664</v>
      </c>
      <c r="AT15" s="43">
        <f>IF(AT$5&lt;$A15,0,MINA($C15*$E15,$C15-SUM($G15:AS15)))</f>
        <v>47716.666666666664</v>
      </c>
      <c r="AU15" s="43">
        <f>IF(AU$5&lt;$A15,0,MINA($C15*$E15,$C15-SUM($G15:AT15)))</f>
        <v>47716.666666666664</v>
      </c>
      <c r="AV15" s="43">
        <f>IF(AV$5&lt;$A15,0,MINA($C15*$E15,$C15-SUM($G15:AU15)))</f>
        <v>47716.666666666664</v>
      </c>
      <c r="AW15" s="43">
        <f>IF(AW$5&lt;$A15,0,MINA($C15*$E15,$C15-SUM($G15:AV15)))</f>
        <v>47716.666666666664</v>
      </c>
      <c r="AX15" s="43">
        <f>IF(AX$5&lt;$A15,0,MINA($C15*$E15,$C15-SUM($G15:AW15)))</f>
        <v>47716.666666666664</v>
      </c>
      <c r="AY15" s="43">
        <f>IF(AY$5&lt;$A15,0,MINA($C15*$E15,$C15-SUM($G15:AX15)))</f>
        <v>47716.666666666664</v>
      </c>
      <c r="AZ15" s="43">
        <f>IF(AZ$5&lt;$A15,0,MINA($C15*$E15,$C15-SUM($G15:AY15)))</f>
        <v>47716.666666666664</v>
      </c>
      <c r="BA15" s="43">
        <f>IF(BA$5&lt;$A15,0,MINA($C15*$E15,$C15-SUM($G15:AZ15)))</f>
        <v>47716.666666666664</v>
      </c>
      <c r="BB15" s="43">
        <f>IF(BB$5&lt;$A15,0,MINA($C15*$E15,$C15-SUM($G15:BA15)))</f>
        <v>47716.666666666664</v>
      </c>
      <c r="BC15" s="43">
        <f>IF(BC$5&lt;$A15,0,MINA($C15*$E15,$C15-SUM($G15:BB15)))</f>
        <v>47716.666666666664</v>
      </c>
      <c r="BD15" s="43">
        <f>IF(BD$5&lt;$A15,0,MINA($C15*$E15,$C15-SUM($G15:BC15)))</f>
        <v>47716.666666666664</v>
      </c>
      <c r="BE15" s="43">
        <f>IF(BE$5&lt;$A15,0,MINA($C15*$E15,$C15-SUM($G15:BD15)))</f>
        <v>47716.666666666664</v>
      </c>
      <c r="BF15" s="43">
        <f>IF(BF$5&lt;$A15,0,MINA($C15*$E15,$C15-SUM($G15:BE15)))</f>
        <v>47716.666666666664</v>
      </c>
      <c r="BG15" s="43">
        <f>IF(BG$5&lt;$A15,0,MINA($C15*$E15,$C15-SUM($G15:BF15)))</f>
        <v>47716.666666666664</v>
      </c>
      <c r="BH15" s="43">
        <f>IF(BH$5&lt;$A15,0,MINA($C15*$E15,$C15-SUM($G15:BG15)))</f>
        <v>47716.666666666664</v>
      </c>
      <c r="BI15" s="43">
        <f>IF(BI$5&lt;$A15,0,MINA($C15*$E15,$C15-SUM($G15:BH15)))</f>
        <v>47716.666666666664</v>
      </c>
      <c r="BJ15" s="43">
        <f>IF(BJ$5&lt;$A15,0,MINA($C15*$E15,$C15-SUM($G15:BI15)))</f>
        <v>47716.666666666664</v>
      </c>
      <c r="BK15" s="43">
        <f>IF(BK$5&lt;$A15,0,MINA($C15*$E15,$C15-SUM($G15:BJ15)))</f>
        <v>47716.666666666664</v>
      </c>
      <c r="BL15" s="43">
        <f>IF(BL$5&lt;$A15,0,MINA($C15*$E15,$C15-SUM($G15:BK15)))</f>
        <v>47716.666666666664</v>
      </c>
      <c r="BM15" s="43">
        <f>IF(BM$5&lt;$A15,0,MINA($C15*$E15,$C15-SUM($G15:BL15)))</f>
        <v>47716.666666666664</v>
      </c>
      <c r="BN15" s="43">
        <f>IF(BN$5&lt;$A15,0,MINA($C15*$E15,$C15-SUM($G15:BM15)))</f>
        <v>47716.666666666664</v>
      </c>
      <c r="BO15" s="43">
        <f>IF(BO$5&lt;$A15,0,MINA($C15*$E15,$C15-SUM($G15:BN15)))</f>
        <v>1.3969838619232178E-9</v>
      </c>
      <c r="BP15" s="43">
        <f>IF(BP$5&lt;$A15,0,MINA($C15*$E15,$C15-SUM($G15:BO15)))</f>
        <v>0</v>
      </c>
      <c r="BQ15" s="43">
        <f>IF(BQ$5&lt;$A15,0,MINA($C15*$E15,$C15-SUM($G15:BP15)))</f>
        <v>0</v>
      </c>
      <c r="BR15" s="43">
        <f>IF(BR$5&lt;$A15,0,MINA($C15*$E15,$C15-SUM($G15:BQ15)))</f>
        <v>0</v>
      </c>
      <c r="BS15" s="43">
        <f>IF(BS$5&lt;$A15,0,MINA($C15*$E15,$C15-SUM($G15:BR15)))</f>
        <v>0</v>
      </c>
      <c r="BT15" s="43">
        <f>IF(BT$5&lt;$A15,0,MINA($C15*$E15,$C15-SUM($G15:BS15)))</f>
        <v>0</v>
      </c>
      <c r="BU15" s="43">
        <f>IF(BU$5&lt;$A15,0,MINA($C15*$E15,$C15-SUM($G15:BT15)))</f>
        <v>0</v>
      </c>
      <c r="BV15" s="43">
        <f>IF(BV$5&lt;$A15,0,MINA($C15*$E15,$C15-SUM($G15:BU15)))</f>
        <v>0</v>
      </c>
      <c r="BW15" s="43">
        <f>IF(BW$5&lt;$A15,0,MINA($C15*$E15,$C15-SUM($G15:BV15)))</f>
        <v>0</v>
      </c>
      <c r="BX15" s="43">
        <f>IF(BX$5&lt;$A15,0,MINA($C15*$E15,$C15-SUM($G15:BW15)))</f>
        <v>0</v>
      </c>
      <c r="BY15" s="43">
        <f>IF(BY$5&lt;$A15,0,MINA($C15*$E15,$C15-SUM($G15:BX15)))</f>
        <v>0</v>
      </c>
      <c r="BZ15" s="43">
        <f>IF(BZ$5&lt;$A15,0,MINA($C15*$E15,$C15-SUM($G15:BY15)))</f>
        <v>0</v>
      </c>
      <c r="CA15" s="43">
        <f>IF(CA$5&lt;$A15,0,MINA($C15*$E15,$C15-SUM($G15:BZ15)))</f>
        <v>0</v>
      </c>
      <c r="CB15" s="43">
        <f>IF(CB$5&lt;$A15,0,MINA($C15*$E15,$C15-SUM($G15:CA15)))</f>
        <v>0</v>
      </c>
      <c r="CC15" s="43">
        <f>IF(CC$5&lt;$A15,0,MINA($C15*$E15,$C15-SUM($G15:CB15)))</f>
        <v>0</v>
      </c>
      <c r="CD15" s="43">
        <f>IF(CD$5&lt;$A15,0,MINA($C15*$E15,$C15-SUM($G15:CC15)))</f>
        <v>0</v>
      </c>
      <c r="CE15" s="43">
        <f>IF(CE$5&lt;$A15,0,MINA($C15*$E15,$C15-SUM($G15:CD15)))</f>
        <v>0</v>
      </c>
      <c r="CF15" s="43">
        <f>IF(CF$5&lt;$A15,0,MINA($C15*$E15,$C15-SUM($G15:CE15)))</f>
        <v>0</v>
      </c>
      <c r="CG15" s="43">
        <f>IF(CG$5&lt;$A15,0,MINA($C15*$E15,$C15-SUM($G15:CF15)))</f>
        <v>0</v>
      </c>
      <c r="CH15" s="43">
        <f>IF(CH$5&lt;$A15,0,MINA($C15*$E15,$C15-SUM($G15:CG15)))</f>
        <v>0</v>
      </c>
      <c r="CI15" s="43">
        <f>IF(CI$5&lt;$A15,0,MINA($C15*$E15,$C15-SUM($G15:CH15)))</f>
        <v>0</v>
      </c>
      <c r="CJ15" s="43">
        <f>IF(CJ$5&lt;$A15,0,MINA($C15*$E15,$C15-SUM($G15:CI15)))</f>
        <v>0</v>
      </c>
      <c r="CK15" s="43">
        <f>IF(CK$5&lt;$A15,0,MINA($C15*$E15,$C15-SUM($G15:CJ15)))</f>
        <v>0</v>
      </c>
      <c r="CL15" s="43">
        <f>IF(CL$5&lt;$A15,0,MINA($C15*$E15,$C15-SUM($G15:CK15)))</f>
        <v>0</v>
      </c>
      <c r="CM15" s="43">
        <f>IF(CM$5&lt;$A15,0,MINA($C15*$E15,$C15-SUM($G15:CL15)))</f>
        <v>0</v>
      </c>
      <c r="CN15" s="43">
        <f>IF(CN$5&lt;$A15,0,MINA($C15*$E15,$C15-SUM($G15:CM15)))</f>
        <v>0</v>
      </c>
      <c r="CO15" s="43">
        <f>IF(CO$5&lt;$A15,0,MINA($C15*$E15,$C15-SUM($G15:CN15)))</f>
        <v>0</v>
      </c>
      <c r="CP15" s="43">
        <f>IF(CP$5&lt;$A15,0,MINA($C15*$E15,$C15-SUM($G15:CO15)))</f>
        <v>0</v>
      </c>
      <c r="CQ15" s="43">
        <f>IF(CQ$5&lt;$A15,0,MINA($C15*$E15,$C15-SUM($G15:CP15)))</f>
        <v>0</v>
      </c>
      <c r="CR15" s="43">
        <f>IF(CR$5&lt;$A15,0,MINA($C15*$E15,$C15-SUM($G15:CQ15)))</f>
        <v>0</v>
      </c>
      <c r="CS15" s="43">
        <f>IF(CS$5&lt;$A15,0,MINA($C15*$E15,$C15-SUM($G15:CR15)))</f>
        <v>0</v>
      </c>
      <c r="CT15" s="43">
        <f>IF(CT$5&lt;$A15,0,MINA($C15*$E15,$C15-SUM($G15:CS15)))</f>
        <v>0</v>
      </c>
      <c r="CU15" s="43">
        <f>IF(CU$5&lt;$A15,0,MINA($C15*$E15,$C15-SUM($G15:CT15)))</f>
        <v>0</v>
      </c>
      <c r="CV15" s="43">
        <f>IF(CV$5&lt;$A15,0,MINA($C15*$E15,$C15-SUM($G15:CU15)))</f>
        <v>0</v>
      </c>
      <c r="CW15" s="43">
        <f>IF(CW$5&lt;$A15,0,MINA($C15*$E15,$C15-SUM($G15:CV15)))</f>
        <v>0</v>
      </c>
      <c r="CX15" s="43">
        <f>IF(CX$5&lt;$A15,0,MINA($C15*$E15,$C15-SUM($G15:CW15)))</f>
        <v>0</v>
      </c>
      <c r="CY15" s="43">
        <f>IF(CY$5&lt;$A15,0,MINA($C15*$E15,$C15-SUM($G15:CX15)))</f>
        <v>0</v>
      </c>
      <c r="CZ15" s="43">
        <f>IF(CZ$5&lt;$A15,0,MINA($C15*$E15,$C15-SUM($G15:CY15)))</f>
        <v>0</v>
      </c>
      <c r="DA15" s="43">
        <f>IF(DA$5&lt;$A15,0,MINA($C15*$E15,$C15-SUM($G15:CZ15)))</f>
        <v>0</v>
      </c>
      <c r="DB15" s="43">
        <f>IF(DB$5&lt;$A15,0,MINA($C15*$E15,$C15-SUM($G15:DA15)))</f>
        <v>0</v>
      </c>
      <c r="DC15" s="43">
        <f>IF(DC$5&lt;$A15,0,MINA($C15*$E15,$C15-SUM($G15:DB15)))</f>
        <v>0</v>
      </c>
      <c r="DD15" s="43">
        <f>IF(DD$5&lt;$A15,0,MINA($C15*$E15,$C15-SUM($G15:DC15)))</f>
        <v>0</v>
      </c>
      <c r="DE15" s="43">
        <f>IF(DE$5&lt;$A15,0,MINA($C15*$E15,$C15-SUM($G15:DD15)))</f>
        <v>0</v>
      </c>
      <c r="DF15" s="43">
        <f>IF(DF$5&lt;$A15,0,MINA($C15*$E15,$C15-SUM($G15:DE15)))</f>
        <v>0</v>
      </c>
      <c r="DG15" s="43">
        <f>IF(DG$5&lt;$A15,0,MINA($C15*$E15,$C15-SUM($G15:DF15)))</f>
        <v>0</v>
      </c>
      <c r="DH15" s="43">
        <f>IF(DH$5&lt;$A15,0,MINA($C15*$E15,$C15-SUM($G15:DG15)))</f>
        <v>0</v>
      </c>
      <c r="DI15" s="43">
        <f>IF(DI$5&lt;$A15,0,MINA($C15*$E15,$C15-SUM($G15:DH15)))</f>
        <v>0</v>
      </c>
      <c r="DJ15" s="43">
        <f>IF(DJ$5&lt;$A15,0,MINA($C15*$E15,$C15-SUM($G15:DI15)))</f>
        <v>0</v>
      </c>
      <c r="DK15" s="43">
        <f>IF(DK$5&lt;$A15,0,MINA($C15*$E15,$C15-SUM($G15:DJ15)))</f>
        <v>0</v>
      </c>
      <c r="DL15" s="43">
        <f>IF(DL$5&lt;$A15,0,MINA($C15*$E15,$C15-SUM($G15:DK15)))</f>
        <v>0</v>
      </c>
      <c r="DM15" s="43">
        <f>IF(DM$5&lt;$A15,0,MINA($C15*$E15,$C15-SUM($G15:DL15)))</f>
        <v>0</v>
      </c>
      <c r="DN15" s="43">
        <f>IF(DN$5&lt;$A15,0,MINA($C15*$E15,$C15-SUM($G15:DM15)))</f>
        <v>0</v>
      </c>
      <c r="DO15" s="43">
        <f>IF(DO$5&lt;$A15,0,MINA($C15*$E15,$C15-SUM($G15:DN15)))</f>
        <v>0</v>
      </c>
      <c r="DP15" s="43">
        <f>IF(DP$5&lt;$A15,0,MINA($C15*$E15,$C15-SUM($G15:DO15)))</f>
        <v>0</v>
      </c>
      <c r="DQ15" s="43">
        <f>IF(DQ$5&lt;$A15,0,MINA($C15*$E15,$C15-SUM($G15:DP15)))</f>
        <v>0</v>
      </c>
      <c r="DR15" s="43">
        <f>IF(DR$5&lt;$A15,0,MINA($C15*$E15,$C15-SUM($G15:DQ15)))</f>
        <v>0</v>
      </c>
      <c r="DS15" s="43">
        <f>IF(DS$5&lt;$A15,0,MINA($C15*$E15,$C15-SUM($G15:DR15)))</f>
        <v>0</v>
      </c>
      <c r="DT15" s="43">
        <f>IF(DT$5&lt;$A15,0,MINA($C15*$E15,$C15-SUM($G15:DS15)))</f>
        <v>0</v>
      </c>
      <c r="DU15" s="43">
        <f>IF(DU$5&lt;$A15,0,MINA($C15*$E15,$C15-SUM($G15:DT15)))</f>
        <v>0</v>
      </c>
      <c r="DV15" s="43">
        <f>IF(DV$5&lt;$A15,0,MINA($C15*$E15,$C15-SUM($G15:DU15)))</f>
        <v>0</v>
      </c>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row>
    <row r="16" spans="1:162" ht="18" customHeight="1" x14ac:dyDescent="0.2">
      <c r="A16" s="46">
        <f t="shared" ref="A16:A47" si="29">A15+1</f>
        <v>2</v>
      </c>
      <c r="B16" s="53"/>
      <c r="C16" s="52">
        <v>1999000</v>
      </c>
      <c r="D16" s="51"/>
      <c r="E16" s="44">
        <f t="shared" ref="E16:E79" si="30">MAX(1/60,(1/(121-A16)))</f>
        <v>1.6666666666666666E-2</v>
      </c>
      <c r="F16" s="50"/>
      <c r="G16" s="43">
        <f t="shared" si="28"/>
        <v>0</v>
      </c>
      <c r="H16" s="43">
        <f>IF(H$5&lt;$A16,0,MINA($C16*$E16,$C16-SUM($G16:G16)))</f>
        <v>33316.666666666664</v>
      </c>
      <c r="I16" s="43">
        <f>IF(I$5&lt;$A16,0,MINA($C16*$E16,$C16-SUM($G16:H16)))</f>
        <v>33316.666666666664</v>
      </c>
      <c r="J16" s="43">
        <f>IF(J$5&lt;$A16,0,MINA($C16*$E16,$C16-SUM($G16:I16)))</f>
        <v>33316.666666666664</v>
      </c>
      <c r="K16" s="43">
        <f>IF(K$5&lt;$A16,0,MINA($C16*$E16,$C16-SUM($G16:J16)))</f>
        <v>33316.666666666664</v>
      </c>
      <c r="L16" s="43">
        <f>IF(L$5&lt;$A16,0,MINA($C16*$E16,$C16-SUM($G16:K16)))</f>
        <v>33316.666666666664</v>
      </c>
      <c r="M16" s="43">
        <f>IF(M$5&lt;$A16,0,MINA($C16*$E16,$C16-SUM($G16:L16)))</f>
        <v>33316.666666666664</v>
      </c>
      <c r="N16" s="43">
        <f>IF(N$5&lt;$A16,0,MINA($C16*$E16,$C16-SUM($G16:M16)))</f>
        <v>33316.666666666664</v>
      </c>
      <c r="O16" s="43">
        <f>IF(O$5&lt;$A16,0,MINA($C16*$E16,$C16-SUM($G16:N16)))</f>
        <v>33316.666666666664</v>
      </c>
      <c r="P16" s="43">
        <f>IF(P$5&lt;$A16,0,MINA($C16*$E16,$C16-SUM($G16:O16)))</f>
        <v>33316.666666666664</v>
      </c>
      <c r="Q16" s="43">
        <f>IF(Q$5&lt;$A16,0,MINA($C16*$E16,$C16-SUM($G16:P16)))</f>
        <v>33316.666666666664</v>
      </c>
      <c r="R16" s="43">
        <f>IF(R$5&lt;$A16,0,MINA($C16*$E16,$C16-SUM($G16:Q16)))</f>
        <v>33316.666666666664</v>
      </c>
      <c r="S16" s="43">
        <f>IF(S$5&lt;$A16,0,MINA($C16*$E16,$C16-SUM($G16:R16)))</f>
        <v>33316.666666666664</v>
      </c>
      <c r="T16" s="43">
        <f>IF(T$5&lt;$A16,0,MINA($C16*$E16,$C16-SUM($G16:S16)))</f>
        <v>33316.666666666664</v>
      </c>
      <c r="U16" s="43">
        <f>IF(U$5&lt;$A16,0,MINA($C16*$E16,$C16-SUM($G16:T16)))</f>
        <v>33316.666666666664</v>
      </c>
      <c r="V16" s="43">
        <f>IF(V$5&lt;$A16,0,MINA($C16*$E16,$C16-SUM($G16:U16)))</f>
        <v>33316.666666666664</v>
      </c>
      <c r="W16" s="43">
        <f>IF(W$5&lt;$A16,0,MINA($C16*$E16,$C16-SUM($G16:V16)))</f>
        <v>33316.666666666664</v>
      </c>
      <c r="X16" s="43">
        <f>IF(X$5&lt;$A16,0,MINA($C16*$E16,$C16-SUM($G16:W16)))</f>
        <v>33316.666666666664</v>
      </c>
      <c r="Y16" s="43">
        <f>IF(Y$5&lt;$A16,0,MINA($C16*$E16,$C16-SUM($G16:X16)))</f>
        <v>33316.666666666664</v>
      </c>
      <c r="Z16" s="43">
        <f>IF(Z$5&lt;$A16,0,MINA($C16*$E16,$C16-SUM($G16:Y16)))</f>
        <v>33316.666666666664</v>
      </c>
      <c r="AA16" s="43">
        <f>IF(AA$5&lt;$A16,0,MINA($C16*$E16,$C16-SUM($G16:Z16)))</f>
        <v>33316.666666666664</v>
      </c>
      <c r="AB16" s="43">
        <f>IF(AB$5&lt;$A16,0,MINA($C16*$E16,$C16-SUM($G16:AA16)))</f>
        <v>33316.666666666664</v>
      </c>
      <c r="AC16" s="43">
        <f>IF(AC$5&lt;$A16,0,MINA($C16*$E16,$C16-SUM($G16:AB16)))</f>
        <v>33316.666666666664</v>
      </c>
      <c r="AD16" s="43">
        <f>IF(AD$5&lt;$A16,0,MINA($C16*$E16,$C16-SUM($G16:AC16)))</f>
        <v>33316.666666666664</v>
      </c>
      <c r="AE16" s="43">
        <f>IF(AE$5&lt;$A16,0,MINA($C16*$E16,$C16-SUM($G16:AD16)))</f>
        <v>33316.666666666664</v>
      </c>
      <c r="AF16" s="43">
        <f>IF(AF$5&lt;$A16,0,MINA($C16*$E16,$C16-SUM($G16:AE16)))</f>
        <v>33316.666666666664</v>
      </c>
      <c r="AG16" s="43">
        <f>IF(AG$5&lt;$A16,0,MINA($C16*$E16,$C16-SUM($G16:AF16)))</f>
        <v>33316.666666666664</v>
      </c>
      <c r="AH16" s="43">
        <f>IF(AH$5&lt;$A16,0,MINA($C16*$E16,$C16-SUM($G16:AG16)))</f>
        <v>33316.666666666664</v>
      </c>
      <c r="AI16" s="43">
        <f>IF(AI$5&lt;$A16,0,MINA($C16*$E16,$C16-SUM($G16:AH16)))</f>
        <v>33316.666666666664</v>
      </c>
      <c r="AJ16" s="43">
        <f>IF(AJ$5&lt;$A16,0,MINA($C16*$E16,$C16-SUM($G16:AI16)))</f>
        <v>33316.666666666664</v>
      </c>
      <c r="AK16" s="43">
        <f>IF(AK$5&lt;$A16,0,MINA($C16*$E16,$C16-SUM($G16:AJ16)))</f>
        <v>33316.666666666664</v>
      </c>
      <c r="AL16" s="43">
        <f>IF(AL$5&lt;$A16,0,MINA($C16*$E16,$C16-SUM($G16:AK16)))</f>
        <v>33316.666666666664</v>
      </c>
      <c r="AM16" s="43">
        <f>IF(AM$5&lt;$A16,0,MINA($C16*$E16,$C16-SUM($G16:AL16)))</f>
        <v>33316.666666666664</v>
      </c>
      <c r="AN16" s="43">
        <f>IF(AN$5&lt;$A16,0,MINA($C16*$E16,$C16-SUM($G16:AM16)))</f>
        <v>33316.666666666664</v>
      </c>
      <c r="AO16" s="43">
        <f>IF(AO$5&lt;$A16,0,MINA($C16*$E16,$C16-SUM($G16:AN16)))</f>
        <v>33316.666666666664</v>
      </c>
      <c r="AP16" s="43">
        <f>IF(AP$5&lt;$A16,0,MINA($C16*$E16,$C16-SUM($G16:AO16)))</f>
        <v>33316.666666666664</v>
      </c>
      <c r="AQ16" s="43">
        <f>IF(AQ$5&lt;$A16,0,MINA($C16*$E16,$C16-SUM($G16:AP16)))</f>
        <v>33316.666666666664</v>
      </c>
      <c r="AR16" s="43">
        <f>IF(AR$5&lt;$A16,0,MINA($C16*$E16,$C16-SUM($G16:AQ16)))</f>
        <v>33316.666666666664</v>
      </c>
      <c r="AS16" s="43">
        <f>IF(AS$5&lt;$A16,0,MINA($C16*$E16,$C16-SUM($G16:AR16)))</f>
        <v>33316.666666666664</v>
      </c>
      <c r="AT16" s="43">
        <f>IF(AT$5&lt;$A16,0,MINA($C16*$E16,$C16-SUM($G16:AS16)))</f>
        <v>33316.666666666664</v>
      </c>
      <c r="AU16" s="43">
        <f>IF(AU$5&lt;$A16,0,MINA($C16*$E16,$C16-SUM($G16:AT16)))</f>
        <v>33316.666666666664</v>
      </c>
      <c r="AV16" s="43">
        <f>IF(AV$5&lt;$A16,0,MINA($C16*$E16,$C16-SUM($G16:AU16)))</f>
        <v>33316.666666666664</v>
      </c>
      <c r="AW16" s="43">
        <f>IF(AW$5&lt;$A16,0,MINA($C16*$E16,$C16-SUM($G16:AV16)))</f>
        <v>33316.666666666664</v>
      </c>
      <c r="AX16" s="43">
        <f>IF(AX$5&lt;$A16,0,MINA($C16*$E16,$C16-SUM($G16:AW16)))</f>
        <v>33316.666666666664</v>
      </c>
      <c r="AY16" s="43">
        <f>IF(AY$5&lt;$A16,0,MINA($C16*$E16,$C16-SUM($G16:AX16)))</f>
        <v>33316.666666666664</v>
      </c>
      <c r="AZ16" s="43">
        <f>IF(AZ$5&lt;$A16,0,MINA($C16*$E16,$C16-SUM($G16:AY16)))</f>
        <v>33316.666666666664</v>
      </c>
      <c r="BA16" s="43">
        <f>IF(BA$5&lt;$A16,0,MINA($C16*$E16,$C16-SUM($G16:AZ16)))</f>
        <v>33316.666666666664</v>
      </c>
      <c r="BB16" s="43">
        <f>IF(BB$5&lt;$A16,0,MINA($C16*$E16,$C16-SUM($G16:BA16)))</f>
        <v>33316.666666666664</v>
      </c>
      <c r="BC16" s="43">
        <f>IF(BC$5&lt;$A16,0,MINA($C16*$E16,$C16-SUM($G16:BB16)))</f>
        <v>33316.666666666664</v>
      </c>
      <c r="BD16" s="43">
        <f>IF(BD$5&lt;$A16,0,MINA($C16*$E16,$C16-SUM($G16:BC16)))</f>
        <v>33316.666666666664</v>
      </c>
      <c r="BE16" s="43">
        <f>IF(BE$5&lt;$A16,0,MINA($C16*$E16,$C16-SUM($G16:BD16)))</f>
        <v>33316.666666666664</v>
      </c>
      <c r="BF16" s="43">
        <f>IF(BF$5&lt;$A16,0,MINA($C16*$E16,$C16-SUM($G16:BE16)))</f>
        <v>33316.666666666664</v>
      </c>
      <c r="BG16" s="43">
        <f>IF(BG$5&lt;$A16,0,MINA($C16*$E16,$C16-SUM($G16:BF16)))</f>
        <v>33316.666666666664</v>
      </c>
      <c r="BH16" s="43">
        <f>IF(BH$5&lt;$A16,0,MINA($C16*$E16,$C16-SUM($G16:BG16)))</f>
        <v>33316.666666666664</v>
      </c>
      <c r="BI16" s="43">
        <f>IF(BI$5&lt;$A16,0,MINA($C16*$E16,$C16-SUM($G16:BH16)))</f>
        <v>33316.666666666664</v>
      </c>
      <c r="BJ16" s="43">
        <f>IF(BJ$5&lt;$A16,0,MINA($C16*$E16,$C16-SUM($G16:BI16)))</f>
        <v>33316.666666666664</v>
      </c>
      <c r="BK16" s="43">
        <f>IF(BK$5&lt;$A16,0,MINA($C16*$E16,$C16-SUM($G16:BJ16)))</f>
        <v>33316.666666666664</v>
      </c>
      <c r="BL16" s="43">
        <f>IF(BL$5&lt;$A16,0,MINA($C16*$E16,$C16-SUM($G16:BK16)))</f>
        <v>33316.666666666664</v>
      </c>
      <c r="BM16" s="43">
        <f>IF(BM$5&lt;$A16,0,MINA($C16*$E16,$C16-SUM($G16:BL16)))</f>
        <v>33316.666666666664</v>
      </c>
      <c r="BN16" s="43">
        <f>IF(BN$5&lt;$A16,0,MINA($C16*$E16,$C16-SUM($G16:BM16)))</f>
        <v>33316.666666666664</v>
      </c>
      <c r="BO16" s="43">
        <f>IF(BO$5&lt;$A16,0,MINA($C16*$E16,$C16-SUM($G16:BN16)))</f>
        <v>33316.666666665114</v>
      </c>
      <c r="BP16" s="43">
        <f>IF(BP$5&lt;$A16,0,MINA($C16*$E16,$C16-SUM($G16:BO16)))</f>
        <v>0</v>
      </c>
      <c r="BQ16" s="43">
        <f>IF(BQ$5&lt;$A16,0,MINA($C16*$E16,$C16-SUM($G16:BP16)))</f>
        <v>0</v>
      </c>
      <c r="BR16" s="43">
        <f>IF(BR$5&lt;$A16,0,MINA($C16*$E16,$C16-SUM($G16:BQ16)))</f>
        <v>0</v>
      </c>
      <c r="BS16" s="43">
        <f>IF(BS$5&lt;$A16,0,MINA($C16*$E16,$C16-SUM($G16:BR16)))</f>
        <v>0</v>
      </c>
      <c r="BT16" s="43">
        <f>IF(BT$5&lt;$A16,0,MINA($C16*$E16,$C16-SUM($G16:BS16)))</f>
        <v>0</v>
      </c>
      <c r="BU16" s="43">
        <f>IF(BU$5&lt;$A16,0,MINA($C16*$E16,$C16-SUM($G16:BT16)))</f>
        <v>0</v>
      </c>
      <c r="BV16" s="43">
        <f>IF(BV$5&lt;$A16,0,MINA($C16*$E16,$C16-SUM($G16:BU16)))</f>
        <v>0</v>
      </c>
      <c r="BW16" s="43">
        <f>IF(BW$5&lt;$A16,0,MINA($C16*$E16,$C16-SUM($G16:BV16)))</f>
        <v>0</v>
      </c>
      <c r="BX16" s="43">
        <f>IF(BX$5&lt;$A16,0,MINA($C16*$E16,$C16-SUM($G16:BW16)))</f>
        <v>0</v>
      </c>
      <c r="BY16" s="43">
        <f>IF(BY$5&lt;$A16,0,MINA($C16*$E16,$C16-SUM($G16:BX16)))</f>
        <v>0</v>
      </c>
      <c r="BZ16" s="43">
        <f>IF(BZ$5&lt;$A16,0,MINA($C16*$E16,$C16-SUM($G16:BY16)))</f>
        <v>0</v>
      </c>
      <c r="CA16" s="43">
        <f>IF(CA$5&lt;$A16,0,MINA($C16*$E16,$C16-SUM($G16:BZ16)))</f>
        <v>0</v>
      </c>
      <c r="CB16" s="43">
        <f>IF(CB$5&lt;$A16,0,MINA($C16*$E16,$C16-SUM($G16:CA16)))</f>
        <v>0</v>
      </c>
      <c r="CC16" s="43">
        <f>IF(CC$5&lt;$A16,0,MINA($C16*$E16,$C16-SUM($G16:CB16)))</f>
        <v>0</v>
      </c>
      <c r="CD16" s="43">
        <f>IF(CD$5&lt;$A16,0,MINA($C16*$E16,$C16-SUM($G16:CC16)))</f>
        <v>0</v>
      </c>
      <c r="CE16" s="43">
        <f>IF(CE$5&lt;$A16,0,MINA($C16*$E16,$C16-SUM($G16:CD16)))</f>
        <v>0</v>
      </c>
      <c r="CF16" s="43">
        <f>IF(CF$5&lt;$A16,0,MINA($C16*$E16,$C16-SUM($G16:CE16)))</f>
        <v>0</v>
      </c>
      <c r="CG16" s="43">
        <f>IF(CG$5&lt;$A16,0,MINA($C16*$E16,$C16-SUM($G16:CF16)))</f>
        <v>0</v>
      </c>
      <c r="CH16" s="43">
        <f>IF(CH$5&lt;$A16,0,MINA($C16*$E16,$C16-SUM($G16:CG16)))</f>
        <v>0</v>
      </c>
      <c r="CI16" s="43">
        <f>IF(CI$5&lt;$A16,0,MINA($C16*$E16,$C16-SUM($G16:CH16)))</f>
        <v>0</v>
      </c>
      <c r="CJ16" s="43">
        <f>IF(CJ$5&lt;$A16,0,MINA($C16*$E16,$C16-SUM($G16:CI16)))</f>
        <v>0</v>
      </c>
      <c r="CK16" s="43">
        <f>IF(CK$5&lt;$A16,0,MINA($C16*$E16,$C16-SUM($G16:CJ16)))</f>
        <v>0</v>
      </c>
      <c r="CL16" s="43">
        <f>IF(CL$5&lt;$A16,0,MINA($C16*$E16,$C16-SUM($G16:CK16)))</f>
        <v>0</v>
      </c>
      <c r="CM16" s="43">
        <f>IF(CM$5&lt;$A16,0,MINA($C16*$E16,$C16-SUM($G16:CL16)))</f>
        <v>0</v>
      </c>
      <c r="CN16" s="43">
        <f>IF(CN$5&lt;$A16,0,MINA($C16*$E16,$C16-SUM($G16:CM16)))</f>
        <v>0</v>
      </c>
      <c r="CO16" s="43">
        <f>IF(CO$5&lt;$A16,0,MINA($C16*$E16,$C16-SUM($G16:CN16)))</f>
        <v>0</v>
      </c>
      <c r="CP16" s="43">
        <f>IF(CP$5&lt;$A16,0,MINA($C16*$E16,$C16-SUM($G16:CO16)))</f>
        <v>0</v>
      </c>
      <c r="CQ16" s="43">
        <f>IF(CQ$5&lt;$A16,0,MINA($C16*$E16,$C16-SUM($G16:CP16)))</f>
        <v>0</v>
      </c>
      <c r="CR16" s="43">
        <f>IF(CR$5&lt;$A16,0,MINA($C16*$E16,$C16-SUM($G16:CQ16)))</f>
        <v>0</v>
      </c>
      <c r="CS16" s="43">
        <f>IF(CS$5&lt;$A16,0,MINA($C16*$E16,$C16-SUM($G16:CR16)))</f>
        <v>0</v>
      </c>
      <c r="CT16" s="43">
        <f>IF(CT$5&lt;$A16,0,MINA($C16*$E16,$C16-SUM($G16:CS16)))</f>
        <v>0</v>
      </c>
      <c r="CU16" s="43">
        <f>IF(CU$5&lt;$A16,0,MINA($C16*$E16,$C16-SUM($G16:CT16)))</f>
        <v>0</v>
      </c>
      <c r="CV16" s="43">
        <f>IF(CV$5&lt;$A16,0,MINA($C16*$E16,$C16-SUM($G16:CU16)))</f>
        <v>0</v>
      </c>
      <c r="CW16" s="43">
        <f>IF(CW$5&lt;$A16,0,MINA($C16*$E16,$C16-SUM($G16:CV16)))</f>
        <v>0</v>
      </c>
      <c r="CX16" s="43">
        <f>IF(CX$5&lt;$A16,0,MINA($C16*$E16,$C16-SUM($G16:CW16)))</f>
        <v>0</v>
      </c>
      <c r="CY16" s="43">
        <f>IF(CY$5&lt;$A16,0,MINA($C16*$E16,$C16-SUM($G16:CX16)))</f>
        <v>0</v>
      </c>
      <c r="CZ16" s="43">
        <f>IF(CZ$5&lt;$A16,0,MINA($C16*$E16,$C16-SUM($G16:CY16)))</f>
        <v>0</v>
      </c>
      <c r="DA16" s="43">
        <f>IF(DA$5&lt;$A16,0,MINA($C16*$E16,$C16-SUM($G16:CZ16)))</f>
        <v>0</v>
      </c>
      <c r="DB16" s="43">
        <f>IF(DB$5&lt;$A16,0,MINA($C16*$E16,$C16-SUM($G16:DA16)))</f>
        <v>0</v>
      </c>
      <c r="DC16" s="43">
        <f>IF(DC$5&lt;$A16,0,MINA($C16*$E16,$C16-SUM($G16:DB16)))</f>
        <v>0</v>
      </c>
      <c r="DD16" s="43">
        <f>IF(DD$5&lt;$A16,0,MINA($C16*$E16,$C16-SUM($G16:DC16)))</f>
        <v>0</v>
      </c>
      <c r="DE16" s="43">
        <f>IF(DE$5&lt;$A16,0,MINA($C16*$E16,$C16-SUM($G16:DD16)))</f>
        <v>0</v>
      </c>
      <c r="DF16" s="43">
        <f>IF(DF$5&lt;$A16,0,MINA($C16*$E16,$C16-SUM($G16:DE16)))</f>
        <v>0</v>
      </c>
      <c r="DG16" s="43">
        <f>IF(DG$5&lt;$A16,0,MINA($C16*$E16,$C16-SUM($G16:DF16)))</f>
        <v>0</v>
      </c>
      <c r="DH16" s="43">
        <f>IF(DH$5&lt;$A16,0,MINA($C16*$E16,$C16-SUM($G16:DG16)))</f>
        <v>0</v>
      </c>
      <c r="DI16" s="43">
        <f>IF(DI$5&lt;$A16,0,MINA($C16*$E16,$C16-SUM($G16:DH16)))</f>
        <v>0</v>
      </c>
      <c r="DJ16" s="43">
        <f>IF(DJ$5&lt;$A16,0,MINA($C16*$E16,$C16-SUM($G16:DI16)))</f>
        <v>0</v>
      </c>
      <c r="DK16" s="43">
        <f>IF(DK$5&lt;$A16,0,MINA($C16*$E16,$C16-SUM($G16:DJ16)))</f>
        <v>0</v>
      </c>
      <c r="DL16" s="43">
        <f>IF(DL$5&lt;$A16,0,MINA($C16*$E16,$C16-SUM($G16:DK16)))</f>
        <v>0</v>
      </c>
      <c r="DM16" s="43">
        <f>IF(DM$5&lt;$A16,0,MINA($C16*$E16,$C16-SUM($G16:DL16)))</f>
        <v>0</v>
      </c>
      <c r="DN16" s="43">
        <f>IF(DN$5&lt;$A16,0,MINA($C16*$E16,$C16-SUM($G16:DM16)))</f>
        <v>0</v>
      </c>
      <c r="DO16" s="43">
        <f>IF(DO$5&lt;$A16,0,MINA($C16*$E16,$C16-SUM($G16:DN16)))</f>
        <v>0</v>
      </c>
      <c r="DP16" s="43">
        <f>IF(DP$5&lt;$A16,0,MINA($C16*$E16,$C16-SUM($G16:DO16)))</f>
        <v>0</v>
      </c>
      <c r="DQ16" s="43">
        <f>IF(DQ$5&lt;$A16,0,MINA($C16*$E16,$C16-SUM($G16:DP16)))</f>
        <v>0</v>
      </c>
      <c r="DR16" s="43">
        <f>IF(DR$5&lt;$A16,0,MINA($C16*$E16,$C16-SUM($G16:DQ16)))</f>
        <v>0</v>
      </c>
      <c r="DS16" s="43">
        <f>IF(DS$5&lt;$A16,0,MINA($C16*$E16,$C16-SUM($G16:DR16)))</f>
        <v>0</v>
      </c>
      <c r="DT16" s="43">
        <f>IF(DT$5&lt;$A16,0,MINA($C16*$E16,$C16-SUM($G16:DS16)))</f>
        <v>0</v>
      </c>
      <c r="DU16" s="43">
        <f>IF(DU$5&lt;$A16,0,MINA($C16*$E16,$C16-SUM($G16:DT16)))</f>
        <v>0</v>
      </c>
      <c r="DV16" s="43">
        <f>IF(DV$5&lt;$A16,0,MINA($C16*$E16,$C16-SUM($G16:DU16)))</f>
        <v>0</v>
      </c>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row>
    <row r="17" spans="1:162" ht="18" customHeight="1" x14ac:dyDescent="0.2">
      <c r="A17" s="46">
        <f t="shared" si="29"/>
        <v>3</v>
      </c>
      <c r="B17" s="53"/>
      <c r="C17" s="52">
        <v>1849000</v>
      </c>
      <c r="D17" s="51"/>
      <c r="E17" s="44">
        <f t="shared" si="30"/>
        <v>1.6666666666666666E-2</v>
      </c>
      <c r="F17" s="50"/>
      <c r="G17" s="43">
        <f t="shared" si="28"/>
        <v>0</v>
      </c>
      <c r="H17" s="43">
        <f>IF(H$5&lt;$A17,0,MINA($C17*$E17,$C17-SUM($G17:G17)))</f>
        <v>0</v>
      </c>
      <c r="I17" s="43">
        <f>IF(I$5&lt;$A17,0,MINA($C17*$E17,$C17-SUM($G17:H17)))</f>
        <v>30816.666666666668</v>
      </c>
      <c r="J17" s="43">
        <f>IF(J$5&lt;$A17,0,MINA($C17*$E17,$C17-SUM($G17:I17)))</f>
        <v>30816.666666666668</v>
      </c>
      <c r="K17" s="43">
        <f>IF(K$5&lt;$A17,0,MINA($C17*$E17,$C17-SUM($G17:J17)))</f>
        <v>30816.666666666668</v>
      </c>
      <c r="L17" s="43">
        <f>IF(L$5&lt;$A17,0,MINA($C17*$E17,$C17-SUM($G17:K17)))</f>
        <v>30816.666666666668</v>
      </c>
      <c r="M17" s="43">
        <f>IF(M$5&lt;$A17,0,MINA($C17*$E17,$C17-SUM($G17:L17)))</f>
        <v>30816.666666666668</v>
      </c>
      <c r="N17" s="43">
        <f>IF(N$5&lt;$A17,0,MINA($C17*$E17,$C17-SUM($G17:M17)))</f>
        <v>30816.666666666668</v>
      </c>
      <c r="O17" s="43">
        <f>IF(O$5&lt;$A17,0,MINA($C17*$E17,$C17-SUM($G17:N17)))</f>
        <v>30816.666666666668</v>
      </c>
      <c r="P17" s="43">
        <f>IF(P$5&lt;$A17,0,MINA($C17*$E17,$C17-SUM($G17:O17)))</f>
        <v>30816.666666666668</v>
      </c>
      <c r="Q17" s="43">
        <f>IF(Q$5&lt;$A17,0,MINA($C17*$E17,$C17-SUM($G17:P17)))</f>
        <v>30816.666666666668</v>
      </c>
      <c r="R17" s="43">
        <f>IF(R$5&lt;$A17,0,MINA($C17*$E17,$C17-SUM($G17:Q17)))</f>
        <v>30816.666666666668</v>
      </c>
      <c r="S17" s="43">
        <f>IF(S$5&lt;$A17,0,MINA($C17*$E17,$C17-SUM($G17:R17)))</f>
        <v>30816.666666666668</v>
      </c>
      <c r="T17" s="43">
        <f>IF(T$5&lt;$A17,0,MINA($C17*$E17,$C17-SUM($G17:S17)))</f>
        <v>30816.666666666668</v>
      </c>
      <c r="U17" s="43">
        <f>IF(U$5&lt;$A17,0,MINA($C17*$E17,$C17-SUM($G17:T17)))</f>
        <v>30816.666666666668</v>
      </c>
      <c r="V17" s="43">
        <f>IF(V$5&lt;$A17,0,MINA($C17*$E17,$C17-SUM($G17:U17)))</f>
        <v>30816.666666666668</v>
      </c>
      <c r="W17" s="43">
        <f>IF(W$5&lt;$A17,0,MINA($C17*$E17,$C17-SUM($G17:V17)))</f>
        <v>30816.666666666668</v>
      </c>
      <c r="X17" s="43">
        <f>IF(X$5&lt;$A17,0,MINA($C17*$E17,$C17-SUM($G17:W17)))</f>
        <v>30816.666666666668</v>
      </c>
      <c r="Y17" s="43">
        <f>IF(Y$5&lt;$A17,0,MINA($C17*$E17,$C17-SUM($G17:X17)))</f>
        <v>30816.666666666668</v>
      </c>
      <c r="Z17" s="43">
        <f>IF(Z$5&lt;$A17,0,MINA($C17*$E17,$C17-SUM($G17:Y17)))</f>
        <v>30816.666666666668</v>
      </c>
      <c r="AA17" s="43">
        <f>IF(AA$5&lt;$A17,0,MINA($C17*$E17,$C17-SUM($G17:Z17)))</f>
        <v>30816.666666666668</v>
      </c>
      <c r="AB17" s="43">
        <f>IF(AB$5&lt;$A17,0,MINA($C17*$E17,$C17-SUM($G17:AA17)))</f>
        <v>30816.666666666668</v>
      </c>
      <c r="AC17" s="43">
        <f>IF(AC$5&lt;$A17,0,MINA($C17*$E17,$C17-SUM($G17:AB17)))</f>
        <v>30816.666666666668</v>
      </c>
      <c r="AD17" s="43">
        <f>IF(AD$5&lt;$A17,0,MINA($C17*$E17,$C17-SUM($G17:AC17)))</f>
        <v>30816.666666666668</v>
      </c>
      <c r="AE17" s="43">
        <f>IF(AE$5&lt;$A17,0,MINA($C17*$E17,$C17-SUM($G17:AD17)))</f>
        <v>30816.666666666668</v>
      </c>
      <c r="AF17" s="43">
        <f>IF(AF$5&lt;$A17,0,MINA($C17*$E17,$C17-SUM($G17:AE17)))</f>
        <v>30816.666666666668</v>
      </c>
      <c r="AG17" s="43">
        <f>IF(AG$5&lt;$A17,0,MINA($C17*$E17,$C17-SUM($G17:AF17)))</f>
        <v>30816.666666666668</v>
      </c>
      <c r="AH17" s="43">
        <f>IF(AH$5&lt;$A17,0,MINA($C17*$E17,$C17-SUM($G17:AG17)))</f>
        <v>30816.666666666668</v>
      </c>
      <c r="AI17" s="43">
        <f>IF(AI$5&lt;$A17,0,MINA($C17*$E17,$C17-SUM($G17:AH17)))</f>
        <v>30816.666666666668</v>
      </c>
      <c r="AJ17" s="43">
        <f>IF(AJ$5&lt;$A17,0,MINA($C17*$E17,$C17-SUM($G17:AI17)))</f>
        <v>30816.666666666668</v>
      </c>
      <c r="AK17" s="43">
        <f>IF(AK$5&lt;$A17,0,MINA($C17*$E17,$C17-SUM($G17:AJ17)))</f>
        <v>30816.666666666668</v>
      </c>
      <c r="AL17" s="43">
        <f>IF(AL$5&lt;$A17,0,MINA($C17*$E17,$C17-SUM($G17:AK17)))</f>
        <v>30816.666666666668</v>
      </c>
      <c r="AM17" s="43">
        <f>IF(AM$5&lt;$A17,0,MINA($C17*$E17,$C17-SUM($G17:AL17)))</f>
        <v>30816.666666666668</v>
      </c>
      <c r="AN17" s="43">
        <f>IF(AN$5&lt;$A17,0,MINA($C17*$E17,$C17-SUM($G17:AM17)))</f>
        <v>30816.666666666668</v>
      </c>
      <c r="AO17" s="43">
        <f>IF(AO$5&lt;$A17,0,MINA($C17*$E17,$C17-SUM($G17:AN17)))</f>
        <v>30816.666666666668</v>
      </c>
      <c r="AP17" s="43">
        <f>IF(AP$5&lt;$A17,0,MINA($C17*$E17,$C17-SUM($G17:AO17)))</f>
        <v>30816.666666666668</v>
      </c>
      <c r="AQ17" s="43">
        <f>IF(AQ$5&lt;$A17,0,MINA($C17*$E17,$C17-SUM($G17:AP17)))</f>
        <v>30816.666666666668</v>
      </c>
      <c r="AR17" s="43">
        <f>IF(AR$5&lt;$A17,0,MINA($C17*$E17,$C17-SUM($G17:AQ17)))</f>
        <v>30816.666666666668</v>
      </c>
      <c r="AS17" s="43">
        <f>IF(AS$5&lt;$A17,0,MINA($C17*$E17,$C17-SUM($G17:AR17)))</f>
        <v>30816.666666666668</v>
      </c>
      <c r="AT17" s="43">
        <f>IF(AT$5&lt;$A17,0,MINA($C17*$E17,$C17-SUM($G17:AS17)))</f>
        <v>30816.666666666668</v>
      </c>
      <c r="AU17" s="43">
        <f>IF(AU$5&lt;$A17,0,MINA($C17*$E17,$C17-SUM($G17:AT17)))</f>
        <v>30816.666666666668</v>
      </c>
      <c r="AV17" s="43">
        <f>IF(AV$5&lt;$A17,0,MINA($C17*$E17,$C17-SUM($G17:AU17)))</f>
        <v>30816.666666666668</v>
      </c>
      <c r="AW17" s="43">
        <f>IF(AW$5&lt;$A17,0,MINA($C17*$E17,$C17-SUM($G17:AV17)))</f>
        <v>30816.666666666668</v>
      </c>
      <c r="AX17" s="43">
        <f>IF(AX$5&lt;$A17,0,MINA($C17*$E17,$C17-SUM($G17:AW17)))</f>
        <v>30816.666666666668</v>
      </c>
      <c r="AY17" s="43">
        <f>IF(AY$5&lt;$A17,0,MINA($C17*$E17,$C17-SUM($G17:AX17)))</f>
        <v>30816.666666666668</v>
      </c>
      <c r="AZ17" s="43">
        <f>IF(AZ$5&lt;$A17,0,MINA($C17*$E17,$C17-SUM($G17:AY17)))</f>
        <v>30816.666666666668</v>
      </c>
      <c r="BA17" s="43">
        <f>IF(BA$5&lt;$A17,0,MINA($C17*$E17,$C17-SUM($G17:AZ17)))</f>
        <v>30816.666666666668</v>
      </c>
      <c r="BB17" s="43">
        <f>IF(BB$5&lt;$A17,0,MINA($C17*$E17,$C17-SUM($G17:BA17)))</f>
        <v>30816.666666666668</v>
      </c>
      <c r="BC17" s="43">
        <f>IF(BC$5&lt;$A17,0,MINA($C17*$E17,$C17-SUM($G17:BB17)))</f>
        <v>30816.666666666668</v>
      </c>
      <c r="BD17" s="43">
        <f>IF(BD$5&lt;$A17,0,MINA($C17*$E17,$C17-SUM($G17:BC17)))</f>
        <v>30816.666666666668</v>
      </c>
      <c r="BE17" s="43">
        <f>IF(BE$5&lt;$A17,0,MINA($C17*$E17,$C17-SUM($G17:BD17)))</f>
        <v>30816.666666666668</v>
      </c>
      <c r="BF17" s="43">
        <f>IF(BF$5&lt;$A17,0,MINA($C17*$E17,$C17-SUM($G17:BE17)))</f>
        <v>30816.666666666668</v>
      </c>
      <c r="BG17" s="43">
        <f>IF(BG$5&lt;$A17,0,MINA($C17*$E17,$C17-SUM($G17:BF17)))</f>
        <v>30816.666666666668</v>
      </c>
      <c r="BH17" s="43">
        <f>IF(BH$5&lt;$A17,0,MINA($C17*$E17,$C17-SUM($G17:BG17)))</f>
        <v>30816.666666666668</v>
      </c>
      <c r="BI17" s="43">
        <f>IF(BI$5&lt;$A17,0,MINA($C17*$E17,$C17-SUM($G17:BH17)))</f>
        <v>30816.666666666668</v>
      </c>
      <c r="BJ17" s="43">
        <f>IF(BJ$5&lt;$A17,0,MINA($C17*$E17,$C17-SUM($G17:BI17)))</f>
        <v>30816.666666666668</v>
      </c>
      <c r="BK17" s="43">
        <f>IF(BK$5&lt;$A17,0,MINA($C17*$E17,$C17-SUM($G17:BJ17)))</f>
        <v>30816.666666666668</v>
      </c>
      <c r="BL17" s="43">
        <f>IF(BL$5&lt;$A17,0,MINA($C17*$E17,$C17-SUM($G17:BK17)))</f>
        <v>30816.666666666668</v>
      </c>
      <c r="BM17" s="43">
        <f>IF(BM$5&lt;$A17,0,MINA($C17*$E17,$C17-SUM($G17:BL17)))</f>
        <v>30816.666666666668</v>
      </c>
      <c r="BN17" s="43">
        <f>IF(BN$5&lt;$A17,0,MINA($C17*$E17,$C17-SUM($G17:BM17)))</f>
        <v>30816.666666666668</v>
      </c>
      <c r="BO17" s="43">
        <f>IF(BO$5&lt;$A17,0,MINA($C17*$E17,$C17-SUM($G17:BN17)))</f>
        <v>30816.666666666668</v>
      </c>
      <c r="BP17" s="43">
        <f>IF(BP$5&lt;$A17,0,MINA($C17*$E17,$C17-SUM($G17:BO17)))</f>
        <v>30816.666666665347</v>
      </c>
      <c r="BQ17" s="43">
        <f>IF(BQ$5&lt;$A17,0,MINA($C17*$E17,$C17-SUM($G17:BP17)))</f>
        <v>0</v>
      </c>
      <c r="BR17" s="43">
        <f>IF(BR$5&lt;$A17,0,MINA($C17*$E17,$C17-SUM($G17:BQ17)))</f>
        <v>0</v>
      </c>
      <c r="BS17" s="43">
        <f>IF(BS$5&lt;$A17,0,MINA($C17*$E17,$C17-SUM($G17:BR17)))</f>
        <v>0</v>
      </c>
      <c r="BT17" s="43">
        <f>IF(BT$5&lt;$A17,0,MINA($C17*$E17,$C17-SUM($G17:BS17)))</f>
        <v>0</v>
      </c>
      <c r="BU17" s="43">
        <f>IF(BU$5&lt;$A17,0,MINA($C17*$E17,$C17-SUM($G17:BT17)))</f>
        <v>0</v>
      </c>
      <c r="BV17" s="43">
        <f>IF(BV$5&lt;$A17,0,MINA($C17*$E17,$C17-SUM($G17:BU17)))</f>
        <v>0</v>
      </c>
      <c r="BW17" s="43">
        <f>IF(BW$5&lt;$A17,0,MINA($C17*$E17,$C17-SUM($G17:BV17)))</f>
        <v>0</v>
      </c>
      <c r="BX17" s="43">
        <f>IF(BX$5&lt;$A17,0,MINA($C17*$E17,$C17-SUM($G17:BW17)))</f>
        <v>0</v>
      </c>
      <c r="BY17" s="43">
        <f>IF(BY$5&lt;$A17,0,MINA($C17*$E17,$C17-SUM($G17:BX17)))</f>
        <v>0</v>
      </c>
      <c r="BZ17" s="43">
        <f>IF(BZ$5&lt;$A17,0,MINA($C17*$E17,$C17-SUM($G17:BY17)))</f>
        <v>0</v>
      </c>
      <c r="CA17" s="43">
        <f>IF(CA$5&lt;$A17,0,MINA($C17*$E17,$C17-SUM($G17:BZ17)))</f>
        <v>0</v>
      </c>
      <c r="CB17" s="43">
        <f>IF(CB$5&lt;$A17,0,MINA($C17*$E17,$C17-SUM($G17:CA17)))</f>
        <v>0</v>
      </c>
      <c r="CC17" s="43">
        <f>IF(CC$5&lt;$A17,0,MINA($C17*$E17,$C17-SUM($G17:CB17)))</f>
        <v>0</v>
      </c>
      <c r="CD17" s="43">
        <f>IF(CD$5&lt;$A17,0,MINA($C17*$E17,$C17-SUM($G17:CC17)))</f>
        <v>0</v>
      </c>
      <c r="CE17" s="43">
        <f>IF(CE$5&lt;$A17,0,MINA($C17*$E17,$C17-SUM($G17:CD17)))</f>
        <v>0</v>
      </c>
      <c r="CF17" s="43">
        <f>IF(CF$5&lt;$A17,0,MINA($C17*$E17,$C17-SUM($G17:CE17)))</f>
        <v>0</v>
      </c>
      <c r="CG17" s="43">
        <f>IF(CG$5&lt;$A17,0,MINA($C17*$E17,$C17-SUM($G17:CF17)))</f>
        <v>0</v>
      </c>
      <c r="CH17" s="43">
        <f>IF(CH$5&lt;$A17,0,MINA($C17*$E17,$C17-SUM($G17:CG17)))</f>
        <v>0</v>
      </c>
      <c r="CI17" s="43">
        <f>IF(CI$5&lt;$A17,0,MINA($C17*$E17,$C17-SUM($G17:CH17)))</f>
        <v>0</v>
      </c>
      <c r="CJ17" s="43">
        <f>IF(CJ$5&lt;$A17,0,MINA($C17*$E17,$C17-SUM($G17:CI17)))</f>
        <v>0</v>
      </c>
      <c r="CK17" s="43">
        <f>IF(CK$5&lt;$A17,0,MINA($C17*$E17,$C17-SUM($G17:CJ17)))</f>
        <v>0</v>
      </c>
      <c r="CL17" s="43">
        <f>IF(CL$5&lt;$A17,0,MINA($C17*$E17,$C17-SUM($G17:CK17)))</f>
        <v>0</v>
      </c>
      <c r="CM17" s="43">
        <f>IF(CM$5&lt;$A17,0,MINA($C17*$E17,$C17-SUM($G17:CL17)))</f>
        <v>0</v>
      </c>
      <c r="CN17" s="43">
        <f>IF(CN$5&lt;$A17,0,MINA($C17*$E17,$C17-SUM($G17:CM17)))</f>
        <v>0</v>
      </c>
      <c r="CO17" s="43">
        <f>IF(CO$5&lt;$A17,0,MINA($C17*$E17,$C17-SUM($G17:CN17)))</f>
        <v>0</v>
      </c>
      <c r="CP17" s="43">
        <f>IF(CP$5&lt;$A17,0,MINA($C17*$E17,$C17-SUM($G17:CO17)))</f>
        <v>0</v>
      </c>
      <c r="CQ17" s="43">
        <f>IF(CQ$5&lt;$A17,0,MINA($C17*$E17,$C17-SUM($G17:CP17)))</f>
        <v>0</v>
      </c>
      <c r="CR17" s="43">
        <f>IF(CR$5&lt;$A17,0,MINA($C17*$E17,$C17-SUM($G17:CQ17)))</f>
        <v>0</v>
      </c>
      <c r="CS17" s="43">
        <f>IF(CS$5&lt;$A17,0,MINA($C17*$E17,$C17-SUM($G17:CR17)))</f>
        <v>0</v>
      </c>
      <c r="CT17" s="43">
        <f>IF(CT$5&lt;$A17,0,MINA($C17*$E17,$C17-SUM($G17:CS17)))</f>
        <v>0</v>
      </c>
      <c r="CU17" s="43">
        <f>IF(CU$5&lt;$A17,0,MINA($C17*$E17,$C17-SUM($G17:CT17)))</f>
        <v>0</v>
      </c>
      <c r="CV17" s="43">
        <f>IF(CV$5&lt;$A17,0,MINA($C17*$E17,$C17-SUM($G17:CU17)))</f>
        <v>0</v>
      </c>
      <c r="CW17" s="43">
        <f>IF(CW$5&lt;$A17,0,MINA($C17*$E17,$C17-SUM($G17:CV17)))</f>
        <v>0</v>
      </c>
      <c r="CX17" s="43">
        <f>IF(CX$5&lt;$A17,0,MINA($C17*$E17,$C17-SUM($G17:CW17)))</f>
        <v>0</v>
      </c>
      <c r="CY17" s="43">
        <f>IF(CY$5&lt;$A17,0,MINA($C17*$E17,$C17-SUM($G17:CX17)))</f>
        <v>0</v>
      </c>
      <c r="CZ17" s="43">
        <f>IF(CZ$5&lt;$A17,0,MINA($C17*$E17,$C17-SUM($G17:CY17)))</f>
        <v>0</v>
      </c>
      <c r="DA17" s="43">
        <f>IF(DA$5&lt;$A17,0,MINA($C17*$E17,$C17-SUM($G17:CZ17)))</f>
        <v>0</v>
      </c>
      <c r="DB17" s="43">
        <f>IF(DB$5&lt;$A17,0,MINA($C17*$E17,$C17-SUM($G17:DA17)))</f>
        <v>0</v>
      </c>
      <c r="DC17" s="43">
        <f>IF(DC$5&lt;$A17,0,MINA($C17*$E17,$C17-SUM($G17:DB17)))</f>
        <v>0</v>
      </c>
      <c r="DD17" s="43">
        <f>IF(DD$5&lt;$A17,0,MINA($C17*$E17,$C17-SUM($G17:DC17)))</f>
        <v>0</v>
      </c>
      <c r="DE17" s="43">
        <f>IF(DE$5&lt;$A17,0,MINA($C17*$E17,$C17-SUM($G17:DD17)))</f>
        <v>0</v>
      </c>
      <c r="DF17" s="43">
        <f>IF(DF$5&lt;$A17,0,MINA($C17*$E17,$C17-SUM($G17:DE17)))</f>
        <v>0</v>
      </c>
      <c r="DG17" s="43">
        <f>IF(DG$5&lt;$A17,0,MINA($C17*$E17,$C17-SUM($G17:DF17)))</f>
        <v>0</v>
      </c>
      <c r="DH17" s="43">
        <f>IF(DH$5&lt;$A17,0,MINA($C17*$E17,$C17-SUM($G17:DG17)))</f>
        <v>0</v>
      </c>
      <c r="DI17" s="43">
        <f>IF(DI$5&lt;$A17,0,MINA($C17*$E17,$C17-SUM($G17:DH17)))</f>
        <v>0</v>
      </c>
      <c r="DJ17" s="43">
        <f>IF(DJ$5&lt;$A17,0,MINA($C17*$E17,$C17-SUM($G17:DI17)))</f>
        <v>0</v>
      </c>
      <c r="DK17" s="43">
        <f>IF(DK$5&lt;$A17,0,MINA($C17*$E17,$C17-SUM($G17:DJ17)))</f>
        <v>0</v>
      </c>
      <c r="DL17" s="43">
        <f>IF(DL$5&lt;$A17,0,MINA($C17*$E17,$C17-SUM($G17:DK17)))</f>
        <v>0</v>
      </c>
      <c r="DM17" s="43">
        <f>IF(DM$5&lt;$A17,0,MINA($C17*$E17,$C17-SUM($G17:DL17)))</f>
        <v>0</v>
      </c>
      <c r="DN17" s="43">
        <f>IF(DN$5&lt;$A17,0,MINA($C17*$E17,$C17-SUM($G17:DM17)))</f>
        <v>0</v>
      </c>
      <c r="DO17" s="43">
        <f>IF(DO$5&lt;$A17,0,MINA($C17*$E17,$C17-SUM($G17:DN17)))</f>
        <v>0</v>
      </c>
      <c r="DP17" s="43">
        <f>IF(DP$5&lt;$A17,0,MINA($C17*$E17,$C17-SUM($G17:DO17)))</f>
        <v>0</v>
      </c>
      <c r="DQ17" s="43">
        <f>IF(DQ$5&lt;$A17,0,MINA($C17*$E17,$C17-SUM($G17:DP17)))</f>
        <v>0</v>
      </c>
      <c r="DR17" s="43">
        <f>IF(DR$5&lt;$A17,0,MINA($C17*$E17,$C17-SUM($G17:DQ17)))</f>
        <v>0</v>
      </c>
      <c r="DS17" s="43">
        <f>IF(DS$5&lt;$A17,0,MINA($C17*$E17,$C17-SUM($G17:DR17)))</f>
        <v>0</v>
      </c>
      <c r="DT17" s="43">
        <f>IF(DT$5&lt;$A17,0,MINA($C17*$E17,$C17-SUM($G17:DS17)))</f>
        <v>0</v>
      </c>
      <c r="DU17" s="43">
        <f>IF(DU$5&lt;$A17,0,MINA($C17*$E17,$C17-SUM($G17:DT17)))</f>
        <v>0</v>
      </c>
      <c r="DV17" s="43">
        <f>IF(DV$5&lt;$A17,0,MINA($C17*$E17,$C17-SUM($G17:DU17)))</f>
        <v>0</v>
      </c>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row>
    <row r="18" spans="1:162" ht="18" customHeight="1" x14ac:dyDescent="0.2">
      <c r="A18" s="46">
        <f t="shared" si="29"/>
        <v>4</v>
      </c>
      <c r="B18" s="53"/>
      <c r="C18" s="52">
        <v>1849000</v>
      </c>
      <c r="D18" s="51"/>
      <c r="E18" s="44">
        <f t="shared" si="30"/>
        <v>1.6666666666666666E-2</v>
      </c>
      <c r="F18" s="50"/>
      <c r="G18" s="43">
        <f t="shared" si="28"/>
        <v>0</v>
      </c>
      <c r="H18" s="43">
        <f>IF(H$5&lt;$A18,0,MINA($C18*$E18,$C18-SUM($G18:G18)))</f>
        <v>0</v>
      </c>
      <c r="I18" s="43">
        <f>IF(I$5&lt;$A18,0,MINA($C18*$E18,$C18-SUM($G18:H18)))</f>
        <v>0</v>
      </c>
      <c r="J18" s="43">
        <f>IF(J$5&lt;$A18,0,MINA($C18*$E18,$C18-SUM($G18:I18)))</f>
        <v>30816.666666666668</v>
      </c>
      <c r="K18" s="43">
        <f>IF(K$5&lt;$A18,0,MINA($C18*$E18,$C18-SUM($G18:J18)))</f>
        <v>30816.666666666668</v>
      </c>
      <c r="L18" s="43">
        <f>IF(L$5&lt;$A18,0,MINA($C18*$E18,$C18-SUM($G18:K18)))</f>
        <v>30816.666666666668</v>
      </c>
      <c r="M18" s="43">
        <f>IF(M$5&lt;$A18,0,MINA($C18*$E18,$C18-SUM($G18:L18)))</f>
        <v>30816.666666666668</v>
      </c>
      <c r="N18" s="43">
        <f>IF(N$5&lt;$A18,0,MINA($C18*$E18,$C18-SUM($G18:M18)))</f>
        <v>30816.666666666668</v>
      </c>
      <c r="O18" s="43">
        <f>IF(O$5&lt;$A18,0,MINA($C18*$E18,$C18-SUM($G18:N18)))</f>
        <v>30816.666666666668</v>
      </c>
      <c r="P18" s="43">
        <f>IF(P$5&lt;$A18,0,MINA($C18*$E18,$C18-SUM($G18:O18)))</f>
        <v>30816.666666666668</v>
      </c>
      <c r="Q18" s="43">
        <f>IF(Q$5&lt;$A18,0,MINA($C18*$E18,$C18-SUM($G18:P18)))</f>
        <v>30816.666666666668</v>
      </c>
      <c r="R18" s="43">
        <f>IF(R$5&lt;$A18,0,MINA($C18*$E18,$C18-SUM($G18:Q18)))</f>
        <v>30816.666666666668</v>
      </c>
      <c r="S18" s="43">
        <f>IF(S$5&lt;$A18,0,MINA($C18*$E18,$C18-SUM($G18:R18)))</f>
        <v>30816.666666666668</v>
      </c>
      <c r="T18" s="43">
        <f>IF(T$5&lt;$A18,0,MINA($C18*$E18,$C18-SUM($G18:S18)))</f>
        <v>30816.666666666668</v>
      </c>
      <c r="U18" s="43">
        <f>IF(U$5&lt;$A18,0,MINA($C18*$E18,$C18-SUM($G18:T18)))</f>
        <v>30816.666666666668</v>
      </c>
      <c r="V18" s="43">
        <f>IF(V$5&lt;$A18,0,MINA($C18*$E18,$C18-SUM($G18:U18)))</f>
        <v>30816.666666666668</v>
      </c>
      <c r="W18" s="43">
        <f>IF(W$5&lt;$A18,0,MINA($C18*$E18,$C18-SUM($G18:V18)))</f>
        <v>30816.666666666668</v>
      </c>
      <c r="X18" s="43">
        <f>IF(X$5&lt;$A18,0,MINA($C18*$E18,$C18-SUM($G18:W18)))</f>
        <v>30816.666666666668</v>
      </c>
      <c r="Y18" s="43">
        <f>IF(Y$5&lt;$A18,0,MINA($C18*$E18,$C18-SUM($G18:X18)))</f>
        <v>30816.666666666668</v>
      </c>
      <c r="Z18" s="43">
        <f>IF(Z$5&lt;$A18,0,MINA($C18*$E18,$C18-SUM($G18:Y18)))</f>
        <v>30816.666666666668</v>
      </c>
      <c r="AA18" s="43">
        <f>IF(AA$5&lt;$A18,0,MINA($C18*$E18,$C18-SUM($G18:Z18)))</f>
        <v>30816.666666666668</v>
      </c>
      <c r="AB18" s="43">
        <f>IF(AB$5&lt;$A18,0,MINA($C18*$E18,$C18-SUM($G18:AA18)))</f>
        <v>30816.666666666668</v>
      </c>
      <c r="AC18" s="43">
        <f>IF(AC$5&lt;$A18,0,MINA($C18*$E18,$C18-SUM($G18:AB18)))</f>
        <v>30816.666666666668</v>
      </c>
      <c r="AD18" s="43">
        <f>IF(AD$5&lt;$A18,0,MINA($C18*$E18,$C18-SUM($G18:AC18)))</f>
        <v>30816.666666666668</v>
      </c>
      <c r="AE18" s="43">
        <f>IF(AE$5&lt;$A18,0,MINA($C18*$E18,$C18-SUM($G18:AD18)))</f>
        <v>30816.666666666668</v>
      </c>
      <c r="AF18" s="43">
        <f>IF(AF$5&lt;$A18,0,MINA($C18*$E18,$C18-SUM($G18:AE18)))</f>
        <v>30816.666666666668</v>
      </c>
      <c r="AG18" s="43">
        <f>IF(AG$5&lt;$A18,0,MINA($C18*$E18,$C18-SUM($G18:AF18)))</f>
        <v>30816.666666666668</v>
      </c>
      <c r="AH18" s="43">
        <f>IF(AH$5&lt;$A18,0,MINA($C18*$E18,$C18-SUM($G18:AG18)))</f>
        <v>30816.666666666668</v>
      </c>
      <c r="AI18" s="43">
        <f>IF(AI$5&lt;$A18,0,MINA($C18*$E18,$C18-SUM($G18:AH18)))</f>
        <v>30816.666666666668</v>
      </c>
      <c r="AJ18" s="43">
        <f>IF(AJ$5&lt;$A18,0,MINA($C18*$E18,$C18-SUM($G18:AI18)))</f>
        <v>30816.666666666668</v>
      </c>
      <c r="AK18" s="43">
        <f>IF(AK$5&lt;$A18,0,MINA($C18*$E18,$C18-SUM($G18:AJ18)))</f>
        <v>30816.666666666668</v>
      </c>
      <c r="AL18" s="43">
        <f>IF(AL$5&lt;$A18,0,MINA($C18*$E18,$C18-SUM($G18:AK18)))</f>
        <v>30816.666666666668</v>
      </c>
      <c r="AM18" s="43">
        <f>IF(AM$5&lt;$A18,0,MINA($C18*$E18,$C18-SUM($G18:AL18)))</f>
        <v>30816.666666666668</v>
      </c>
      <c r="AN18" s="43">
        <f>IF(AN$5&lt;$A18,0,MINA($C18*$E18,$C18-SUM($G18:AM18)))</f>
        <v>30816.666666666668</v>
      </c>
      <c r="AO18" s="43">
        <f>IF(AO$5&lt;$A18,0,MINA($C18*$E18,$C18-SUM($G18:AN18)))</f>
        <v>30816.666666666668</v>
      </c>
      <c r="AP18" s="43">
        <f>IF(AP$5&lt;$A18,0,MINA($C18*$E18,$C18-SUM($G18:AO18)))</f>
        <v>30816.666666666668</v>
      </c>
      <c r="AQ18" s="43">
        <f>IF(AQ$5&lt;$A18,0,MINA($C18*$E18,$C18-SUM($G18:AP18)))</f>
        <v>30816.666666666668</v>
      </c>
      <c r="AR18" s="43">
        <f>IF(AR$5&lt;$A18,0,MINA($C18*$E18,$C18-SUM($G18:AQ18)))</f>
        <v>30816.666666666668</v>
      </c>
      <c r="AS18" s="43">
        <f>IF(AS$5&lt;$A18,0,MINA($C18*$E18,$C18-SUM($G18:AR18)))</f>
        <v>30816.666666666668</v>
      </c>
      <c r="AT18" s="43">
        <f>IF(AT$5&lt;$A18,0,MINA($C18*$E18,$C18-SUM($G18:AS18)))</f>
        <v>30816.666666666668</v>
      </c>
      <c r="AU18" s="43">
        <f>IF(AU$5&lt;$A18,0,MINA($C18*$E18,$C18-SUM($G18:AT18)))</f>
        <v>30816.666666666668</v>
      </c>
      <c r="AV18" s="43">
        <f>IF(AV$5&lt;$A18,0,MINA($C18*$E18,$C18-SUM($G18:AU18)))</f>
        <v>30816.666666666668</v>
      </c>
      <c r="AW18" s="43">
        <f>IF(AW$5&lt;$A18,0,MINA($C18*$E18,$C18-SUM($G18:AV18)))</f>
        <v>30816.666666666668</v>
      </c>
      <c r="AX18" s="43">
        <f>IF(AX$5&lt;$A18,0,MINA($C18*$E18,$C18-SUM($G18:AW18)))</f>
        <v>30816.666666666668</v>
      </c>
      <c r="AY18" s="43">
        <f>IF(AY$5&lt;$A18,0,MINA($C18*$E18,$C18-SUM($G18:AX18)))</f>
        <v>30816.666666666668</v>
      </c>
      <c r="AZ18" s="43">
        <f>IF(AZ$5&lt;$A18,0,MINA($C18*$E18,$C18-SUM($G18:AY18)))</f>
        <v>30816.666666666668</v>
      </c>
      <c r="BA18" s="43">
        <f>IF(BA$5&lt;$A18,0,MINA($C18*$E18,$C18-SUM($G18:AZ18)))</f>
        <v>30816.666666666668</v>
      </c>
      <c r="BB18" s="43">
        <f>IF(BB$5&lt;$A18,0,MINA($C18*$E18,$C18-SUM($G18:BA18)))</f>
        <v>30816.666666666668</v>
      </c>
      <c r="BC18" s="43">
        <f>IF(BC$5&lt;$A18,0,MINA($C18*$E18,$C18-SUM($G18:BB18)))</f>
        <v>30816.666666666668</v>
      </c>
      <c r="BD18" s="43">
        <f>IF(BD$5&lt;$A18,0,MINA($C18*$E18,$C18-SUM($G18:BC18)))</f>
        <v>30816.666666666668</v>
      </c>
      <c r="BE18" s="43">
        <f>IF(BE$5&lt;$A18,0,MINA($C18*$E18,$C18-SUM($G18:BD18)))</f>
        <v>30816.666666666668</v>
      </c>
      <c r="BF18" s="43">
        <f>IF(BF$5&lt;$A18,0,MINA($C18*$E18,$C18-SUM($G18:BE18)))</f>
        <v>30816.666666666668</v>
      </c>
      <c r="BG18" s="43">
        <f>IF(BG$5&lt;$A18,0,MINA($C18*$E18,$C18-SUM($G18:BF18)))</f>
        <v>30816.666666666668</v>
      </c>
      <c r="BH18" s="43">
        <f>IF(BH$5&lt;$A18,0,MINA($C18*$E18,$C18-SUM($G18:BG18)))</f>
        <v>30816.666666666668</v>
      </c>
      <c r="BI18" s="43">
        <f>IF(BI$5&lt;$A18,0,MINA($C18*$E18,$C18-SUM($G18:BH18)))</f>
        <v>30816.666666666668</v>
      </c>
      <c r="BJ18" s="43">
        <f>IF(BJ$5&lt;$A18,0,MINA($C18*$E18,$C18-SUM($G18:BI18)))</f>
        <v>30816.666666666668</v>
      </c>
      <c r="BK18" s="43">
        <f>IF(BK$5&lt;$A18,0,MINA($C18*$E18,$C18-SUM($G18:BJ18)))</f>
        <v>30816.666666666668</v>
      </c>
      <c r="BL18" s="43">
        <f>IF(BL$5&lt;$A18,0,MINA($C18*$E18,$C18-SUM($G18:BK18)))</f>
        <v>30816.666666666668</v>
      </c>
      <c r="BM18" s="43">
        <f>IF(BM$5&lt;$A18,0,MINA($C18*$E18,$C18-SUM($G18:BL18)))</f>
        <v>30816.666666666668</v>
      </c>
      <c r="BN18" s="43">
        <f>IF(BN$5&lt;$A18,0,MINA($C18*$E18,$C18-SUM($G18:BM18)))</f>
        <v>30816.666666666668</v>
      </c>
      <c r="BO18" s="43">
        <f>IF(BO$5&lt;$A18,0,MINA($C18*$E18,$C18-SUM($G18:BN18)))</f>
        <v>30816.666666666668</v>
      </c>
      <c r="BP18" s="43">
        <f>IF(BP$5&lt;$A18,0,MINA($C18*$E18,$C18-SUM($G18:BO18)))</f>
        <v>30816.666666666668</v>
      </c>
      <c r="BQ18" s="43">
        <f>IF(BQ$5&lt;$A18,0,MINA($C18*$E18,$C18-SUM($G18:BP18)))</f>
        <v>30816.666666665347</v>
      </c>
      <c r="BR18" s="43">
        <f>IF(BR$5&lt;$A18,0,MINA($C18*$E18,$C18-SUM($G18:BQ18)))</f>
        <v>0</v>
      </c>
      <c r="BS18" s="43">
        <f>IF(BS$5&lt;$A18,0,MINA($C18*$E18,$C18-SUM($G18:BR18)))</f>
        <v>0</v>
      </c>
      <c r="BT18" s="43">
        <f>IF(BT$5&lt;$A18,0,MINA($C18*$E18,$C18-SUM($G18:BS18)))</f>
        <v>0</v>
      </c>
      <c r="BU18" s="43">
        <f>IF(BU$5&lt;$A18,0,MINA($C18*$E18,$C18-SUM($G18:BT18)))</f>
        <v>0</v>
      </c>
      <c r="BV18" s="43">
        <f>IF(BV$5&lt;$A18,0,MINA($C18*$E18,$C18-SUM($G18:BU18)))</f>
        <v>0</v>
      </c>
      <c r="BW18" s="43">
        <f>IF(BW$5&lt;$A18,0,MINA($C18*$E18,$C18-SUM($G18:BV18)))</f>
        <v>0</v>
      </c>
      <c r="BX18" s="43">
        <f>IF(BX$5&lt;$A18,0,MINA($C18*$E18,$C18-SUM($G18:BW18)))</f>
        <v>0</v>
      </c>
      <c r="BY18" s="43">
        <f>IF(BY$5&lt;$A18,0,MINA($C18*$E18,$C18-SUM($G18:BX18)))</f>
        <v>0</v>
      </c>
      <c r="BZ18" s="43">
        <f>IF(BZ$5&lt;$A18,0,MINA($C18*$E18,$C18-SUM($G18:BY18)))</f>
        <v>0</v>
      </c>
      <c r="CA18" s="43">
        <f>IF(CA$5&lt;$A18,0,MINA($C18*$E18,$C18-SUM($G18:BZ18)))</f>
        <v>0</v>
      </c>
      <c r="CB18" s="43">
        <f>IF(CB$5&lt;$A18,0,MINA($C18*$E18,$C18-SUM($G18:CA18)))</f>
        <v>0</v>
      </c>
      <c r="CC18" s="43">
        <f>IF(CC$5&lt;$A18,0,MINA($C18*$E18,$C18-SUM($G18:CB18)))</f>
        <v>0</v>
      </c>
      <c r="CD18" s="43">
        <f>IF(CD$5&lt;$A18,0,MINA($C18*$E18,$C18-SUM($G18:CC18)))</f>
        <v>0</v>
      </c>
      <c r="CE18" s="43">
        <f>IF(CE$5&lt;$A18,0,MINA($C18*$E18,$C18-SUM($G18:CD18)))</f>
        <v>0</v>
      </c>
      <c r="CF18" s="43">
        <f>IF(CF$5&lt;$A18,0,MINA($C18*$E18,$C18-SUM($G18:CE18)))</f>
        <v>0</v>
      </c>
      <c r="CG18" s="43">
        <f>IF(CG$5&lt;$A18,0,MINA($C18*$E18,$C18-SUM($G18:CF18)))</f>
        <v>0</v>
      </c>
      <c r="CH18" s="43">
        <f>IF(CH$5&lt;$A18,0,MINA($C18*$E18,$C18-SUM($G18:CG18)))</f>
        <v>0</v>
      </c>
      <c r="CI18" s="43">
        <f>IF(CI$5&lt;$A18,0,MINA($C18*$E18,$C18-SUM($G18:CH18)))</f>
        <v>0</v>
      </c>
      <c r="CJ18" s="43">
        <f>IF(CJ$5&lt;$A18,0,MINA($C18*$E18,$C18-SUM($G18:CI18)))</f>
        <v>0</v>
      </c>
      <c r="CK18" s="43">
        <f>IF(CK$5&lt;$A18,0,MINA($C18*$E18,$C18-SUM($G18:CJ18)))</f>
        <v>0</v>
      </c>
      <c r="CL18" s="43">
        <f>IF(CL$5&lt;$A18,0,MINA($C18*$E18,$C18-SUM($G18:CK18)))</f>
        <v>0</v>
      </c>
      <c r="CM18" s="43">
        <f>IF(CM$5&lt;$A18,0,MINA($C18*$E18,$C18-SUM($G18:CL18)))</f>
        <v>0</v>
      </c>
      <c r="CN18" s="43">
        <f>IF(CN$5&lt;$A18,0,MINA($C18*$E18,$C18-SUM($G18:CM18)))</f>
        <v>0</v>
      </c>
      <c r="CO18" s="43">
        <f>IF(CO$5&lt;$A18,0,MINA($C18*$E18,$C18-SUM($G18:CN18)))</f>
        <v>0</v>
      </c>
      <c r="CP18" s="43">
        <f>IF(CP$5&lt;$A18,0,MINA($C18*$E18,$C18-SUM($G18:CO18)))</f>
        <v>0</v>
      </c>
      <c r="CQ18" s="43">
        <f>IF(CQ$5&lt;$A18,0,MINA($C18*$E18,$C18-SUM($G18:CP18)))</f>
        <v>0</v>
      </c>
      <c r="CR18" s="43">
        <f>IF(CR$5&lt;$A18,0,MINA($C18*$E18,$C18-SUM($G18:CQ18)))</f>
        <v>0</v>
      </c>
      <c r="CS18" s="43">
        <f>IF(CS$5&lt;$A18,0,MINA($C18*$E18,$C18-SUM($G18:CR18)))</f>
        <v>0</v>
      </c>
      <c r="CT18" s="43">
        <f>IF(CT$5&lt;$A18,0,MINA($C18*$E18,$C18-SUM($G18:CS18)))</f>
        <v>0</v>
      </c>
      <c r="CU18" s="43">
        <f>IF(CU$5&lt;$A18,0,MINA($C18*$E18,$C18-SUM($G18:CT18)))</f>
        <v>0</v>
      </c>
      <c r="CV18" s="43">
        <f>IF(CV$5&lt;$A18,0,MINA($C18*$E18,$C18-SUM($G18:CU18)))</f>
        <v>0</v>
      </c>
      <c r="CW18" s="43">
        <f>IF(CW$5&lt;$A18,0,MINA($C18*$E18,$C18-SUM($G18:CV18)))</f>
        <v>0</v>
      </c>
      <c r="CX18" s="43">
        <f>IF(CX$5&lt;$A18,0,MINA($C18*$E18,$C18-SUM($G18:CW18)))</f>
        <v>0</v>
      </c>
      <c r="CY18" s="43">
        <f>IF(CY$5&lt;$A18,0,MINA($C18*$E18,$C18-SUM($G18:CX18)))</f>
        <v>0</v>
      </c>
      <c r="CZ18" s="43">
        <f>IF(CZ$5&lt;$A18,0,MINA($C18*$E18,$C18-SUM($G18:CY18)))</f>
        <v>0</v>
      </c>
      <c r="DA18" s="43">
        <f>IF(DA$5&lt;$A18,0,MINA($C18*$E18,$C18-SUM($G18:CZ18)))</f>
        <v>0</v>
      </c>
      <c r="DB18" s="43">
        <f>IF(DB$5&lt;$A18,0,MINA($C18*$E18,$C18-SUM($G18:DA18)))</f>
        <v>0</v>
      </c>
      <c r="DC18" s="43">
        <f>IF(DC$5&lt;$A18,0,MINA($C18*$E18,$C18-SUM($G18:DB18)))</f>
        <v>0</v>
      </c>
      <c r="DD18" s="43">
        <f>IF(DD$5&lt;$A18,0,MINA($C18*$E18,$C18-SUM($G18:DC18)))</f>
        <v>0</v>
      </c>
      <c r="DE18" s="43">
        <f>IF(DE$5&lt;$A18,0,MINA($C18*$E18,$C18-SUM($G18:DD18)))</f>
        <v>0</v>
      </c>
      <c r="DF18" s="43">
        <f>IF(DF$5&lt;$A18,0,MINA($C18*$E18,$C18-SUM($G18:DE18)))</f>
        <v>0</v>
      </c>
      <c r="DG18" s="43">
        <f>IF(DG$5&lt;$A18,0,MINA($C18*$E18,$C18-SUM($G18:DF18)))</f>
        <v>0</v>
      </c>
      <c r="DH18" s="43">
        <f>IF(DH$5&lt;$A18,0,MINA($C18*$E18,$C18-SUM($G18:DG18)))</f>
        <v>0</v>
      </c>
      <c r="DI18" s="43">
        <f>IF(DI$5&lt;$A18,0,MINA($C18*$E18,$C18-SUM($G18:DH18)))</f>
        <v>0</v>
      </c>
      <c r="DJ18" s="43">
        <f>IF(DJ$5&lt;$A18,0,MINA($C18*$E18,$C18-SUM($G18:DI18)))</f>
        <v>0</v>
      </c>
      <c r="DK18" s="43">
        <f>IF(DK$5&lt;$A18,0,MINA($C18*$E18,$C18-SUM($G18:DJ18)))</f>
        <v>0</v>
      </c>
      <c r="DL18" s="43">
        <f>IF(DL$5&lt;$A18,0,MINA($C18*$E18,$C18-SUM($G18:DK18)))</f>
        <v>0</v>
      </c>
      <c r="DM18" s="43">
        <f>IF(DM$5&lt;$A18,0,MINA($C18*$E18,$C18-SUM($G18:DL18)))</f>
        <v>0</v>
      </c>
      <c r="DN18" s="43">
        <f>IF(DN$5&lt;$A18,0,MINA($C18*$E18,$C18-SUM($G18:DM18)))</f>
        <v>0</v>
      </c>
      <c r="DO18" s="43">
        <f>IF(DO$5&lt;$A18,0,MINA($C18*$E18,$C18-SUM($G18:DN18)))</f>
        <v>0</v>
      </c>
      <c r="DP18" s="43">
        <f>IF(DP$5&lt;$A18,0,MINA($C18*$E18,$C18-SUM($G18:DO18)))</f>
        <v>0</v>
      </c>
      <c r="DQ18" s="43">
        <f>IF(DQ$5&lt;$A18,0,MINA($C18*$E18,$C18-SUM($G18:DP18)))</f>
        <v>0</v>
      </c>
      <c r="DR18" s="43">
        <f>IF(DR$5&lt;$A18,0,MINA($C18*$E18,$C18-SUM($G18:DQ18)))</f>
        <v>0</v>
      </c>
      <c r="DS18" s="43">
        <f>IF(DS$5&lt;$A18,0,MINA($C18*$E18,$C18-SUM($G18:DR18)))</f>
        <v>0</v>
      </c>
      <c r="DT18" s="43">
        <f>IF(DT$5&lt;$A18,0,MINA($C18*$E18,$C18-SUM($G18:DS18)))</f>
        <v>0</v>
      </c>
      <c r="DU18" s="43">
        <f>IF(DU$5&lt;$A18,0,MINA($C18*$E18,$C18-SUM($G18:DT18)))</f>
        <v>0</v>
      </c>
      <c r="DV18" s="43">
        <f>IF(DV$5&lt;$A18,0,MINA($C18*$E18,$C18-SUM($G18:DU18)))</f>
        <v>0</v>
      </c>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row>
    <row r="19" spans="1:162" ht="18" customHeight="1" x14ac:dyDescent="0.2">
      <c r="A19" s="46">
        <f t="shared" si="29"/>
        <v>5</v>
      </c>
      <c r="B19" s="53"/>
      <c r="C19" s="52">
        <v>1849000</v>
      </c>
      <c r="D19" s="51"/>
      <c r="E19" s="44">
        <f t="shared" si="30"/>
        <v>1.6666666666666666E-2</v>
      </c>
      <c r="F19" s="50"/>
      <c r="G19" s="43">
        <f t="shared" si="28"/>
        <v>0</v>
      </c>
      <c r="H19" s="43">
        <f>IF(H$5&lt;$A19,0,MINA($C19*$E19,$C19-SUM($G19:G19)))</f>
        <v>0</v>
      </c>
      <c r="I19" s="43">
        <f>IF(I$5&lt;$A19,0,MINA($C19*$E19,$C19-SUM($G19:H19)))</f>
        <v>0</v>
      </c>
      <c r="J19" s="43">
        <f>IF(J$5&lt;$A19,0,MINA($C19*$E19,$C19-SUM($G19:I19)))</f>
        <v>0</v>
      </c>
      <c r="K19" s="43">
        <f>IF(K$5&lt;$A19,0,MINA($C19*$E19,$C19-SUM($G19:J19)))</f>
        <v>30816.666666666668</v>
      </c>
      <c r="L19" s="43">
        <f>IF(L$5&lt;$A19,0,MINA($C19*$E19,$C19-SUM($G19:K19)))</f>
        <v>30816.666666666668</v>
      </c>
      <c r="M19" s="43">
        <f>IF(M$5&lt;$A19,0,MINA($C19*$E19,$C19-SUM($G19:L19)))</f>
        <v>30816.666666666668</v>
      </c>
      <c r="N19" s="43">
        <f>IF(N$5&lt;$A19,0,MINA($C19*$E19,$C19-SUM($G19:M19)))</f>
        <v>30816.666666666668</v>
      </c>
      <c r="O19" s="43">
        <f>IF(O$5&lt;$A19,0,MINA($C19*$E19,$C19-SUM($G19:N19)))</f>
        <v>30816.666666666668</v>
      </c>
      <c r="P19" s="43">
        <f>IF(P$5&lt;$A19,0,MINA($C19*$E19,$C19-SUM($G19:O19)))</f>
        <v>30816.666666666668</v>
      </c>
      <c r="Q19" s="43">
        <f>IF(Q$5&lt;$A19,0,MINA($C19*$E19,$C19-SUM($G19:P19)))</f>
        <v>30816.666666666668</v>
      </c>
      <c r="R19" s="43">
        <f>IF(R$5&lt;$A19,0,MINA($C19*$E19,$C19-SUM($G19:Q19)))</f>
        <v>30816.666666666668</v>
      </c>
      <c r="S19" s="43">
        <f>IF(S$5&lt;$A19,0,MINA($C19*$E19,$C19-SUM($G19:R19)))</f>
        <v>30816.666666666668</v>
      </c>
      <c r="T19" s="43">
        <f>IF(T$5&lt;$A19,0,MINA($C19*$E19,$C19-SUM($G19:S19)))</f>
        <v>30816.666666666668</v>
      </c>
      <c r="U19" s="43">
        <f>IF(U$5&lt;$A19,0,MINA($C19*$E19,$C19-SUM($G19:T19)))</f>
        <v>30816.666666666668</v>
      </c>
      <c r="V19" s="43">
        <f>IF(V$5&lt;$A19,0,MINA($C19*$E19,$C19-SUM($G19:U19)))</f>
        <v>30816.666666666668</v>
      </c>
      <c r="W19" s="43">
        <f>IF(W$5&lt;$A19,0,MINA($C19*$E19,$C19-SUM($G19:V19)))</f>
        <v>30816.666666666668</v>
      </c>
      <c r="X19" s="43">
        <f>IF(X$5&lt;$A19,0,MINA($C19*$E19,$C19-SUM($G19:W19)))</f>
        <v>30816.666666666668</v>
      </c>
      <c r="Y19" s="43">
        <f>IF(Y$5&lt;$A19,0,MINA($C19*$E19,$C19-SUM($G19:X19)))</f>
        <v>30816.666666666668</v>
      </c>
      <c r="Z19" s="43">
        <f>IF(Z$5&lt;$A19,0,MINA($C19*$E19,$C19-SUM($G19:Y19)))</f>
        <v>30816.666666666668</v>
      </c>
      <c r="AA19" s="43">
        <f>IF(AA$5&lt;$A19,0,MINA($C19*$E19,$C19-SUM($G19:Z19)))</f>
        <v>30816.666666666668</v>
      </c>
      <c r="AB19" s="43">
        <f>IF(AB$5&lt;$A19,0,MINA($C19*$E19,$C19-SUM($G19:AA19)))</f>
        <v>30816.666666666668</v>
      </c>
      <c r="AC19" s="43">
        <f>IF(AC$5&lt;$A19,0,MINA($C19*$E19,$C19-SUM($G19:AB19)))</f>
        <v>30816.666666666668</v>
      </c>
      <c r="AD19" s="43">
        <f>IF(AD$5&lt;$A19,0,MINA($C19*$E19,$C19-SUM($G19:AC19)))</f>
        <v>30816.666666666668</v>
      </c>
      <c r="AE19" s="43">
        <f>IF(AE$5&lt;$A19,0,MINA($C19*$E19,$C19-SUM($G19:AD19)))</f>
        <v>30816.666666666668</v>
      </c>
      <c r="AF19" s="43">
        <f>IF(AF$5&lt;$A19,0,MINA($C19*$E19,$C19-SUM($G19:AE19)))</f>
        <v>30816.666666666668</v>
      </c>
      <c r="AG19" s="43">
        <f>IF(AG$5&lt;$A19,0,MINA($C19*$E19,$C19-SUM($G19:AF19)))</f>
        <v>30816.666666666668</v>
      </c>
      <c r="AH19" s="43">
        <f>IF(AH$5&lt;$A19,0,MINA($C19*$E19,$C19-SUM($G19:AG19)))</f>
        <v>30816.666666666668</v>
      </c>
      <c r="AI19" s="43">
        <f>IF(AI$5&lt;$A19,0,MINA($C19*$E19,$C19-SUM($G19:AH19)))</f>
        <v>30816.666666666668</v>
      </c>
      <c r="AJ19" s="43">
        <f>IF(AJ$5&lt;$A19,0,MINA($C19*$E19,$C19-SUM($G19:AI19)))</f>
        <v>30816.666666666668</v>
      </c>
      <c r="AK19" s="43">
        <f>IF(AK$5&lt;$A19,0,MINA($C19*$E19,$C19-SUM($G19:AJ19)))</f>
        <v>30816.666666666668</v>
      </c>
      <c r="AL19" s="43">
        <f>IF(AL$5&lt;$A19,0,MINA($C19*$E19,$C19-SUM($G19:AK19)))</f>
        <v>30816.666666666668</v>
      </c>
      <c r="AM19" s="43">
        <f>IF(AM$5&lt;$A19,0,MINA($C19*$E19,$C19-SUM($G19:AL19)))</f>
        <v>30816.666666666668</v>
      </c>
      <c r="AN19" s="43">
        <f>IF(AN$5&lt;$A19,0,MINA($C19*$E19,$C19-SUM($G19:AM19)))</f>
        <v>30816.666666666668</v>
      </c>
      <c r="AO19" s="43">
        <f>IF(AO$5&lt;$A19,0,MINA($C19*$E19,$C19-SUM($G19:AN19)))</f>
        <v>30816.666666666668</v>
      </c>
      <c r="AP19" s="43">
        <f>IF(AP$5&lt;$A19,0,MINA($C19*$E19,$C19-SUM($G19:AO19)))</f>
        <v>30816.666666666668</v>
      </c>
      <c r="AQ19" s="43">
        <f>IF(AQ$5&lt;$A19,0,MINA($C19*$E19,$C19-SUM($G19:AP19)))</f>
        <v>30816.666666666668</v>
      </c>
      <c r="AR19" s="43">
        <f>IF(AR$5&lt;$A19,0,MINA($C19*$E19,$C19-SUM($G19:AQ19)))</f>
        <v>30816.666666666668</v>
      </c>
      <c r="AS19" s="43">
        <f>IF(AS$5&lt;$A19,0,MINA($C19*$E19,$C19-SUM($G19:AR19)))</f>
        <v>30816.666666666668</v>
      </c>
      <c r="AT19" s="43">
        <f>IF(AT$5&lt;$A19,0,MINA($C19*$E19,$C19-SUM($G19:AS19)))</f>
        <v>30816.666666666668</v>
      </c>
      <c r="AU19" s="43">
        <f>IF(AU$5&lt;$A19,0,MINA($C19*$E19,$C19-SUM($G19:AT19)))</f>
        <v>30816.666666666668</v>
      </c>
      <c r="AV19" s="43">
        <f>IF(AV$5&lt;$A19,0,MINA($C19*$E19,$C19-SUM($G19:AU19)))</f>
        <v>30816.666666666668</v>
      </c>
      <c r="AW19" s="43">
        <f>IF(AW$5&lt;$A19,0,MINA($C19*$E19,$C19-SUM($G19:AV19)))</f>
        <v>30816.666666666668</v>
      </c>
      <c r="AX19" s="43">
        <f>IF(AX$5&lt;$A19,0,MINA($C19*$E19,$C19-SUM($G19:AW19)))</f>
        <v>30816.666666666668</v>
      </c>
      <c r="AY19" s="43">
        <f>IF(AY$5&lt;$A19,0,MINA($C19*$E19,$C19-SUM($G19:AX19)))</f>
        <v>30816.666666666668</v>
      </c>
      <c r="AZ19" s="43">
        <f>IF(AZ$5&lt;$A19,0,MINA($C19*$E19,$C19-SUM($G19:AY19)))</f>
        <v>30816.666666666668</v>
      </c>
      <c r="BA19" s="43">
        <f>IF(BA$5&lt;$A19,0,MINA($C19*$E19,$C19-SUM($G19:AZ19)))</f>
        <v>30816.666666666668</v>
      </c>
      <c r="BB19" s="43">
        <f>IF(BB$5&lt;$A19,0,MINA($C19*$E19,$C19-SUM($G19:BA19)))</f>
        <v>30816.666666666668</v>
      </c>
      <c r="BC19" s="43">
        <f>IF(BC$5&lt;$A19,0,MINA($C19*$E19,$C19-SUM($G19:BB19)))</f>
        <v>30816.666666666668</v>
      </c>
      <c r="BD19" s="43">
        <f>IF(BD$5&lt;$A19,0,MINA($C19*$E19,$C19-SUM($G19:BC19)))</f>
        <v>30816.666666666668</v>
      </c>
      <c r="BE19" s="43">
        <f>IF(BE$5&lt;$A19,0,MINA($C19*$E19,$C19-SUM($G19:BD19)))</f>
        <v>30816.666666666668</v>
      </c>
      <c r="BF19" s="43">
        <f>IF(BF$5&lt;$A19,0,MINA($C19*$E19,$C19-SUM($G19:BE19)))</f>
        <v>30816.666666666668</v>
      </c>
      <c r="BG19" s="43">
        <f>IF(BG$5&lt;$A19,0,MINA($C19*$E19,$C19-SUM($G19:BF19)))</f>
        <v>30816.666666666668</v>
      </c>
      <c r="BH19" s="43">
        <f>IF(BH$5&lt;$A19,0,MINA($C19*$E19,$C19-SUM($G19:BG19)))</f>
        <v>30816.666666666668</v>
      </c>
      <c r="BI19" s="43">
        <f>IF(BI$5&lt;$A19,0,MINA($C19*$E19,$C19-SUM($G19:BH19)))</f>
        <v>30816.666666666668</v>
      </c>
      <c r="BJ19" s="43">
        <f>IF(BJ$5&lt;$A19,0,MINA($C19*$E19,$C19-SUM($G19:BI19)))</f>
        <v>30816.666666666668</v>
      </c>
      <c r="BK19" s="43">
        <f>IF(BK$5&lt;$A19,0,MINA($C19*$E19,$C19-SUM($G19:BJ19)))</f>
        <v>30816.666666666668</v>
      </c>
      <c r="BL19" s="43">
        <f>IF(BL$5&lt;$A19,0,MINA($C19*$E19,$C19-SUM($G19:BK19)))</f>
        <v>30816.666666666668</v>
      </c>
      <c r="BM19" s="43">
        <f>IF(BM$5&lt;$A19,0,MINA($C19*$E19,$C19-SUM($G19:BL19)))</f>
        <v>30816.666666666668</v>
      </c>
      <c r="BN19" s="43">
        <f>IF(BN$5&lt;$A19,0,MINA($C19*$E19,$C19-SUM($G19:BM19)))</f>
        <v>30816.666666666668</v>
      </c>
      <c r="BO19" s="43">
        <f>IF(BO$5&lt;$A19,0,MINA($C19*$E19,$C19-SUM($G19:BN19)))</f>
        <v>30816.666666666668</v>
      </c>
      <c r="BP19" s="43">
        <f>IF(BP$5&lt;$A19,0,MINA($C19*$E19,$C19-SUM($G19:BO19)))</f>
        <v>30816.666666666668</v>
      </c>
      <c r="BQ19" s="43">
        <f>IF(BQ$5&lt;$A19,0,MINA($C19*$E19,$C19-SUM($G19:BP19)))</f>
        <v>30816.666666666668</v>
      </c>
      <c r="BR19" s="43">
        <f>IF(BR$5&lt;$A19,0,MINA($C19*$E19,$C19-SUM($G19:BQ19)))</f>
        <v>30816.666666665347</v>
      </c>
      <c r="BS19" s="43">
        <f>IF(BS$5&lt;$A19,0,MINA($C19*$E19,$C19-SUM($G19:BR19)))</f>
        <v>0</v>
      </c>
      <c r="BT19" s="43">
        <f>IF(BT$5&lt;$A19,0,MINA($C19*$E19,$C19-SUM($G19:BS19)))</f>
        <v>0</v>
      </c>
      <c r="BU19" s="43">
        <f>IF(BU$5&lt;$A19,0,MINA($C19*$E19,$C19-SUM($G19:BT19)))</f>
        <v>0</v>
      </c>
      <c r="BV19" s="43">
        <f>IF(BV$5&lt;$A19,0,MINA($C19*$E19,$C19-SUM($G19:BU19)))</f>
        <v>0</v>
      </c>
      <c r="BW19" s="43">
        <f>IF(BW$5&lt;$A19,0,MINA($C19*$E19,$C19-SUM($G19:BV19)))</f>
        <v>0</v>
      </c>
      <c r="BX19" s="43">
        <f>IF(BX$5&lt;$A19,0,MINA($C19*$E19,$C19-SUM($G19:BW19)))</f>
        <v>0</v>
      </c>
      <c r="BY19" s="43">
        <f>IF(BY$5&lt;$A19,0,MINA($C19*$E19,$C19-SUM($G19:BX19)))</f>
        <v>0</v>
      </c>
      <c r="BZ19" s="43">
        <f>IF(BZ$5&lt;$A19,0,MINA($C19*$E19,$C19-SUM($G19:BY19)))</f>
        <v>0</v>
      </c>
      <c r="CA19" s="43">
        <f>IF(CA$5&lt;$A19,0,MINA($C19*$E19,$C19-SUM($G19:BZ19)))</f>
        <v>0</v>
      </c>
      <c r="CB19" s="43">
        <f>IF(CB$5&lt;$A19,0,MINA($C19*$E19,$C19-SUM($G19:CA19)))</f>
        <v>0</v>
      </c>
      <c r="CC19" s="43">
        <f>IF(CC$5&lt;$A19,0,MINA($C19*$E19,$C19-SUM($G19:CB19)))</f>
        <v>0</v>
      </c>
      <c r="CD19" s="43">
        <f>IF(CD$5&lt;$A19,0,MINA($C19*$E19,$C19-SUM($G19:CC19)))</f>
        <v>0</v>
      </c>
      <c r="CE19" s="43">
        <f>IF(CE$5&lt;$A19,0,MINA($C19*$E19,$C19-SUM($G19:CD19)))</f>
        <v>0</v>
      </c>
      <c r="CF19" s="43">
        <f>IF(CF$5&lt;$A19,0,MINA($C19*$E19,$C19-SUM($G19:CE19)))</f>
        <v>0</v>
      </c>
      <c r="CG19" s="43">
        <f>IF(CG$5&lt;$A19,0,MINA($C19*$E19,$C19-SUM($G19:CF19)))</f>
        <v>0</v>
      </c>
      <c r="CH19" s="43">
        <f>IF(CH$5&lt;$A19,0,MINA($C19*$E19,$C19-SUM($G19:CG19)))</f>
        <v>0</v>
      </c>
      <c r="CI19" s="43">
        <f>IF(CI$5&lt;$A19,0,MINA($C19*$E19,$C19-SUM($G19:CH19)))</f>
        <v>0</v>
      </c>
      <c r="CJ19" s="43">
        <f>IF(CJ$5&lt;$A19,0,MINA($C19*$E19,$C19-SUM($G19:CI19)))</f>
        <v>0</v>
      </c>
      <c r="CK19" s="43">
        <f>IF(CK$5&lt;$A19,0,MINA($C19*$E19,$C19-SUM($G19:CJ19)))</f>
        <v>0</v>
      </c>
      <c r="CL19" s="43">
        <f>IF(CL$5&lt;$A19,0,MINA($C19*$E19,$C19-SUM($G19:CK19)))</f>
        <v>0</v>
      </c>
      <c r="CM19" s="43">
        <f>IF(CM$5&lt;$A19,0,MINA($C19*$E19,$C19-SUM($G19:CL19)))</f>
        <v>0</v>
      </c>
      <c r="CN19" s="43">
        <f>IF(CN$5&lt;$A19,0,MINA($C19*$E19,$C19-SUM($G19:CM19)))</f>
        <v>0</v>
      </c>
      <c r="CO19" s="43">
        <f>IF(CO$5&lt;$A19,0,MINA($C19*$E19,$C19-SUM($G19:CN19)))</f>
        <v>0</v>
      </c>
      <c r="CP19" s="43">
        <f>IF(CP$5&lt;$A19,0,MINA($C19*$E19,$C19-SUM($G19:CO19)))</f>
        <v>0</v>
      </c>
      <c r="CQ19" s="43">
        <f>IF(CQ$5&lt;$A19,0,MINA($C19*$E19,$C19-SUM($G19:CP19)))</f>
        <v>0</v>
      </c>
      <c r="CR19" s="43">
        <f>IF(CR$5&lt;$A19,0,MINA($C19*$E19,$C19-SUM($G19:CQ19)))</f>
        <v>0</v>
      </c>
      <c r="CS19" s="43">
        <f>IF(CS$5&lt;$A19,0,MINA($C19*$E19,$C19-SUM($G19:CR19)))</f>
        <v>0</v>
      </c>
      <c r="CT19" s="43">
        <f>IF(CT$5&lt;$A19,0,MINA($C19*$E19,$C19-SUM($G19:CS19)))</f>
        <v>0</v>
      </c>
      <c r="CU19" s="43">
        <f>IF(CU$5&lt;$A19,0,MINA($C19*$E19,$C19-SUM($G19:CT19)))</f>
        <v>0</v>
      </c>
      <c r="CV19" s="43">
        <f>IF(CV$5&lt;$A19,0,MINA($C19*$E19,$C19-SUM($G19:CU19)))</f>
        <v>0</v>
      </c>
      <c r="CW19" s="43">
        <f>IF(CW$5&lt;$A19,0,MINA($C19*$E19,$C19-SUM($G19:CV19)))</f>
        <v>0</v>
      </c>
      <c r="CX19" s="43">
        <f>IF(CX$5&lt;$A19,0,MINA($C19*$E19,$C19-SUM($G19:CW19)))</f>
        <v>0</v>
      </c>
      <c r="CY19" s="43">
        <f>IF(CY$5&lt;$A19,0,MINA($C19*$E19,$C19-SUM($G19:CX19)))</f>
        <v>0</v>
      </c>
      <c r="CZ19" s="43">
        <f>IF(CZ$5&lt;$A19,0,MINA($C19*$E19,$C19-SUM($G19:CY19)))</f>
        <v>0</v>
      </c>
      <c r="DA19" s="43">
        <f>IF(DA$5&lt;$A19,0,MINA($C19*$E19,$C19-SUM($G19:CZ19)))</f>
        <v>0</v>
      </c>
      <c r="DB19" s="43">
        <f>IF(DB$5&lt;$A19,0,MINA($C19*$E19,$C19-SUM($G19:DA19)))</f>
        <v>0</v>
      </c>
      <c r="DC19" s="43">
        <f>IF(DC$5&lt;$A19,0,MINA($C19*$E19,$C19-SUM($G19:DB19)))</f>
        <v>0</v>
      </c>
      <c r="DD19" s="43">
        <f>IF(DD$5&lt;$A19,0,MINA($C19*$E19,$C19-SUM($G19:DC19)))</f>
        <v>0</v>
      </c>
      <c r="DE19" s="43">
        <f>IF(DE$5&lt;$A19,0,MINA($C19*$E19,$C19-SUM($G19:DD19)))</f>
        <v>0</v>
      </c>
      <c r="DF19" s="43">
        <f>IF(DF$5&lt;$A19,0,MINA($C19*$E19,$C19-SUM($G19:DE19)))</f>
        <v>0</v>
      </c>
      <c r="DG19" s="43">
        <f>IF(DG$5&lt;$A19,0,MINA($C19*$E19,$C19-SUM($G19:DF19)))</f>
        <v>0</v>
      </c>
      <c r="DH19" s="43">
        <f>IF(DH$5&lt;$A19,0,MINA($C19*$E19,$C19-SUM($G19:DG19)))</f>
        <v>0</v>
      </c>
      <c r="DI19" s="43">
        <f>IF(DI$5&lt;$A19,0,MINA($C19*$E19,$C19-SUM($G19:DH19)))</f>
        <v>0</v>
      </c>
      <c r="DJ19" s="43">
        <f>IF(DJ$5&lt;$A19,0,MINA($C19*$E19,$C19-SUM($G19:DI19)))</f>
        <v>0</v>
      </c>
      <c r="DK19" s="43">
        <f>IF(DK$5&lt;$A19,0,MINA($C19*$E19,$C19-SUM($G19:DJ19)))</f>
        <v>0</v>
      </c>
      <c r="DL19" s="43">
        <f>IF(DL$5&lt;$A19,0,MINA($C19*$E19,$C19-SUM($G19:DK19)))</f>
        <v>0</v>
      </c>
      <c r="DM19" s="43">
        <f>IF(DM$5&lt;$A19,0,MINA($C19*$E19,$C19-SUM($G19:DL19)))</f>
        <v>0</v>
      </c>
      <c r="DN19" s="43">
        <f>IF(DN$5&lt;$A19,0,MINA($C19*$E19,$C19-SUM($G19:DM19)))</f>
        <v>0</v>
      </c>
      <c r="DO19" s="43">
        <f>IF(DO$5&lt;$A19,0,MINA($C19*$E19,$C19-SUM($G19:DN19)))</f>
        <v>0</v>
      </c>
      <c r="DP19" s="43">
        <f>IF(DP$5&lt;$A19,0,MINA($C19*$E19,$C19-SUM($G19:DO19)))</f>
        <v>0</v>
      </c>
      <c r="DQ19" s="43">
        <f>IF(DQ$5&lt;$A19,0,MINA($C19*$E19,$C19-SUM($G19:DP19)))</f>
        <v>0</v>
      </c>
      <c r="DR19" s="43">
        <f>IF(DR$5&lt;$A19,0,MINA($C19*$E19,$C19-SUM($G19:DQ19)))</f>
        <v>0</v>
      </c>
      <c r="DS19" s="43">
        <f>IF(DS$5&lt;$A19,0,MINA($C19*$E19,$C19-SUM($G19:DR19)))</f>
        <v>0</v>
      </c>
      <c r="DT19" s="43">
        <f>IF(DT$5&lt;$A19,0,MINA($C19*$E19,$C19-SUM($G19:DS19)))</f>
        <v>0</v>
      </c>
      <c r="DU19" s="43">
        <f>IF(DU$5&lt;$A19,0,MINA($C19*$E19,$C19-SUM($G19:DT19)))</f>
        <v>0</v>
      </c>
      <c r="DV19" s="43">
        <f>IF(DV$5&lt;$A19,0,MINA($C19*$E19,$C19-SUM($G19:DU19)))</f>
        <v>0</v>
      </c>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row>
    <row r="20" spans="1:162" ht="18" customHeight="1" x14ac:dyDescent="0.2">
      <c r="A20" s="46">
        <f t="shared" si="29"/>
        <v>6</v>
      </c>
      <c r="B20" s="53"/>
      <c r="C20" s="52">
        <v>1849000</v>
      </c>
      <c r="D20" s="51"/>
      <c r="E20" s="44">
        <f t="shared" si="30"/>
        <v>1.6666666666666666E-2</v>
      </c>
      <c r="F20" s="50"/>
      <c r="G20" s="43">
        <f t="shared" si="28"/>
        <v>0</v>
      </c>
      <c r="H20" s="43">
        <f>IF(H$5&lt;$A20,0,MINA($C20*$E20,$C20-SUM($G20:G20)))</f>
        <v>0</v>
      </c>
      <c r="I20" s="43">
        <f>IF(I$5&lt;$A20,0,MINA($C20*$E20,$C20-SUM($G20:H20)))</f>
        <v>0</v>
      </c>
      <c r="J20" s="43">
        <f>IF(J$5&lt;$A20,0,MINA($C20*$E20,$C20-SUM($G20:I20)))</f>
        <v>0</v>
      </c>
      <c r="K20" s="43">
        <f>IF(K$5&lt;$A20,0,MINA($C20*$E20,$C20-SUM($G20:J20)))</f>
        <v>0</v>
      </c>
      <c r="L20" s="43">
        <f>IF(L$5&lt;$A20,0,MINA($C20*$E20,$C20-SUM($G20:K20)))</f>
        <v>30816.666666666668</v>
      </c>
      <c r="M20" s="43">
        <f>IF(M$5&lt;$A20,0,MINA($C20*$E20,$C20-SUM($G20:L20)))</f>
        <v>30816.666666666668</v>
      </c>
      <c r="N20" s="43">
        <f>IF(N$5&lt;$A20,0,MINA($C20*$E20,$C20-SUM($G20:M20)))</f>
        <v>30816.666666666668</v>
      </c>
      <c r="O20" s="43">
        <f>IF(O$5&lt;$A20,0,MINA($C20*$E20,$C20-SUM($G20:N20)))</f>
        <v>30816.666666666668</v>
      </c>
      <c r="P20" s="43">
        <f>IF(P$5&lt;$A20,0,MINA($C20*$E20,$C20-SUM($G20:O20)))</f>
        <v>30816.666666666668</v>
      </c>
      <c r="Q20" s="43">
        <f>IF(Q$5&lt;$A20,0,MINA($C20*$E20,$C20-SUM($G20:P20)))</f>
        <v>30816.666666666668</v>
      </c>
      <c r="R20" s="43">
        <f>IF(R$5&lt;$A20,0,MINA($C20*$E20,$C20-SUM($G20:Q20)))</f>
        <v>30816.666666666668</v>
      </c>
      <c r="S20" s="43">
        <f>IF(S$5&lt;$A20,0,MINA($C20*$E20,$C20-SUM($G20:R20)))</f>
        <v>30816.666666666668</v>
      </c>
      <c r="T20" s="43">
        <f>IF(T$5&lt;$A20,0,MINA($C20*$E20,$C20-SUM($G20:S20)))</f>
        <v>30816.666666666668</v>
      </c>
      <c r="U20" s="43">
        <f>IF(U$5&lt;$A20,0,MINA($C20*$E20,$C20-SUM($G20:T20)))</f>
        <v>30816.666666666668</v>
      </c>
      <c r="V20" s="43">
        <f>IF(V$5&lt;$A20,0,MINA($C20*$E20,$C20-SUM($G20:U20)))</f>
        <v>30816.666666666668</v>
      </c>
      <c r="W20" s="43">
        <f>IF(W$5&lt;$A20,0,MINA($C20*$E20,$C20-SUM($G20:V20)))</f>
        <v>30816.666666666668</v>
      </c>
      <c r="X20" s="43">
        <f>IF(X$5&lt;$A20,0,MINA($C20*$E20,$C20-SUM($G20:W20)))</f>
        <v>30816.666666666668</v>
      </c>
      <c r="Y20" s="43">
        <f>IF(Y$5&lt;$A20,0,MINA($C20*$E20,$C20-SUM($G20:X20)))</f>
        <v>30816.666666666668</v>
      </c>
      <c r="Z20" s="43">
        <f>IF(Z$5&lt;$A20,0,MINA($C20*$E20,$C20-SUM($G20:Y20)))</f>
        <v>30816.666666666668</v>
      </c>
      <c r="AA20" s="43">
        <f>IF(AA$5&lt;$A20,0,MINA($C20*$E20,$C20-SUM($G20:Z20)))</f>
        <v>30816.666666666668</v>
      </c>
      <c r="AB20" s="43">
        <f>IF(AB$5&lt;$A20,0,MINA($C20*$E20,$C20-SUM($G20:AA20)))</f>
        <v>30816.666666666668</v>
      </c>
      <c r="AC20" s="43">
        <f>IF(AC$5&lt;$A20,0,MINA($C20*$E20,$C20-SUM($G20:AB20)))</f>
        <v>30816.666666666668</v>
      </c>
      <c r="AD20" s="43">
        <f>IF(AD$5&lt;$A20,0,MINA($C20*$E20,$C20-SUM($G20:AC20)))</f>
        <v>30816.666666666668</v>
      </c>
      <c r="AE20" s="43">
        <f>IF(AE$5&lt;$A20,0,MINA($C20*$E20,$C20-SUM($G20:AD20)))</f>
        <v>30816.666666666668</v>
      </c>
      <c r="AF20" s="43">
        <f>IF(AF$5&lt;$A20,0,MINA($C20*$E20,$C20-SUM($G20:AE20)))</f>
        <v>30816.666666666668</v>
      </c>
      <c r="AG20" s="43">
        <f>IF(AG$5&lt;$A20,0,MINA($C20*$E20,$C20-SUM($G20:AF20)))</f>
        <v>30816.666666666668</v>
      </c>
      <c r="AH20" s="43">
        <f>IF(AH$5&lt;$A20,0,MINA($C20*$E20,$C20-SUM($G20:AG20)))</f>
        <v>30816.666666666668</v>
      </c>
      <c r="AI20" s="43">
        <f>IF(AI$5&lt;$A20,0,MINA($C20*$E20,$C20-SUM($G20:AH20)))</f>
        <v>30816.666666666668</v>
      </c>
      <c r="AJ20" s="43">
        <f>IF(AJ$5&lt;$A20,0,MINA($C20*$E20,$C20-SUM($G20:AI20)))</f>
        <v>30816.666666666668</v>
      </c>
      <c r="AK20" s="43">
        <f>IF(AK$5&lt;$A20,0,MINA($C20*$E20,$C20-SUM($G20:AJ20)))</f>
        <v>30816.666666666668</v>
      </c>
      <c r="AL20" s="43">
        <f>IF(AL$5&lt;$A20,0,MINA($C20*$E20,$C20-SUM($G20:AK20)))</f>
        <v>30816.666666666668</v>
      </c>
      <c r="AM20" s="43">
        <f>IF(AM$5&lt;$A20,0,MINA($C20*$E20,$C20-SUM($G20:AL20)))</f>
        <v>30816.666666666668</v>
      </c>
      <c r="AN20" s="43">
        <f>IF(AN$5&lt;$A20,0,MINA($C20*$E20,$C20-SUM($G20:AM20)))</f>
        <v>30816.666666666668</v>
      </c>
      <c r="AO20" s="43">
        <f>IF(AO$5&lt;$A20,0,MINA($C20*$E20,$C20-SUM($G20:AN20)))</f>
        <v>30816.666666666668</v>
      </c>
      <c r="AP20" s="43">
        <f>IF(AP$5&lt;$A20,0,MINA($C20*$E20,$C20-SUM($G20:AO20)))</f>
        <v>30816.666666666668</v>
      </c>
      <c r="AQ20" s="43">
        <f>IF(AQ$5&lt;$A20,0,MINA($C20*$E20,$C20-SUM($G20:AP20)))</f>
        <v>30816.666666666668</v>
      </c>
      <c r="AR20" s="43">
        <f>IF(AR$5&lt;$A20,0,MINA($C20*$E20,$C20-SUM($G20:AQ20)))</f>
        <v>30816.666666666668</v>
      </c>
      <c r="AS20" s="43">
        <f>IF(AS$5&lt;$A20,0,MINA($C20*$E20,$C20-SUM($G20:AR20)))</f>
        <v>30816.666666666668</v>
      </c>
      <c r="AT20" s="43">
        <f>IF(AT$5&lt;$A20,0,MINA($C20*$E20,$C20-SUM($G20:AS20)))</f>
        <v>30816.666666666668</v>
      </c>
      <c r="AU20" s="43">
        <f>IF(AU$5&lt;$A20,0,MINA($C20*$E20,$C20-SUM($G20:AT20)))</f>
        <v>30816.666666666668</v>
      </c>
      <c r="AV20" s="43">
        <f>IF(AV$5&lt;$A20,0,MINA($C20*$E20,$C20-SUM($G20:AU20)))</f>
        <v>30816.666666666668</v>
      </c>
      <c r="AW20" s="43">
        <f>IF(AW$5&lt;$A20,0,MINA($C20*$E20,$C20-SUM($G20:AV20)))</f>
        <v>30816.666666666668</v>
      </c>
      <c r="AX20" s="43">
        <f>IF(AX$5&lt;$A20,0,MINA($C20*$E20,$C20-SUM($G20:AW20)))</f>
        <v>30816.666666666668</v>
      </c>
      <c r="AY20" s="43">
        <f>IF(AY$5&lt;$A20,0,MINA($C20*$E20,$C20-SUM($G20:AX20)))</f>
        <v>30816.666666666668</v>
      </c>
      <c r="AZ20" s="43">
        <f>IF(AZ$5&lt;$A20,0,MINA($C20*$E20,$C20-SUM($G20:AY20)))</f>
        <v>30816.666666666668</v>
      </c>
      <c r="BA20" s="43">
        <f>IF(BA$5&lt;$A20,0,MINA($C20*$E20,$C20-SUM($G20:AZ20)))</f>
        <v>30816.666666666668</v>
      </c>
      <c r="BB20" s="43">
        <f>IF(BB$5&lt;$A20,0,MINA($C20*$E20,$C20-SUM($G20:BA20)))</f>
        <v>30816.666666666668</v>
      </c>
      <c r="BC20" s="43">
        <f>IF(BC$5&lt;$A20,0,MINA($C20*$E20,$C20-SUM($G20:BB20)))</f>
        <v>30816.666666666668</v>
      </c>
      <c r="BD20" s="43">
        <f>IF(BD$5&lt;$A20,0,MINA($C20*$E20,$C20-SUM($G20:BC20)))</f>
        <v>30816.666666666668</v>
      </c>
      <c r="BE20" s="43">
        <f>IF(BE$5&lt;$A20,0,MINA($C20*$E20,$C20-SUM($G20:BD20)))</f>
        <v>30816.666666666668</v>
      </c>
      <c r="BF20" s="43">
        <f>IF(BF$5&lt;$A20,0,MINA($C20*$E20,$C20-SUM($G20:BE20)))</f>
        <v>30816.666666666668</v>
      </c>
      <c r="BG20" s="43">
        <f>IF(BG$5&lt;$A20,0,MINA($C20*$E20,$C20-SUM($G20:BF20)))</f>
        <v>30816.666666666668</v>
      </c>
      <c r="BH20" s="43">
        <f>IF(BH$5&lt;$A20,0,MINA($C20*$E20,$C20-SUM($G20:BG20)))</f>
        <v>30816.666666666668</v>
      </c>
      <c r="BI20" s="43">
        <f>IF(BI$5&lt;$A20,0,MINA($C20*$E20,$C20-SUM($G20:BH20)))</f>
        <v>30816.666666666668</v>
      </c>
      <c r="BJ20" s="43">
        <f>IF(BJ$5&lt;$A20,0,MINA($C20*$E20,$C20-SUM($G20:BI20)))</f>
        <v>30816.666666666668</v>
      </c>
      <c r="BK20" s="43">
        <f>IF(BK$5&lt;$A20,0,MINA($C20*$E20,$C20-SUM($G20:BJ20)))</f>
        <v>30816.666666666668</v>
      </c>
      <c r="BL20" s="43">
        <f>IF(BL$5&lt;$A20,0,MINA($C20*$E20,$C20-SUM($G20:BK20)))</f>
        <v>30816.666666666668</v>
      </c>
      <c r="BM20" s="43">
        <f>IF(BM$5&lt;$A20,0,MINA($C20*$E20,$C20-SUM($G20:BL20)))</f>
        <v>30816.666666666668</v>
      </c>
      <c r="BN20" s="43">
        <f>IF(BN$5&lt;$A20,0,MINA($C20*$E20,$C20-SUM($G20:BM20)))</f>
        <v>30816.666666666668</v>
      </c>
      <c r="BO20" s="43">
        <f>IF(BO$5&lt;$A20,0,MINA($C20*$E20,$C20-SUM($G20:BN20)))</f>
        <v>30816.666666666668</v>
      </c>
      <c r="BP20" s="43">
        <f>IF(BP$5&lt;$A20,0,MINA($C20*$E20,$C20-SUM($G20:BO20)))</f>
        <v>30816.666666666668</v>
      </c>
      <c r="BQ20" s="43">
        <f>IF(BQ$5&lt;$A20,0,MINA($C20*$E20,$C20-SUM($G20:BP20)))</f>
        <v>30816.666666666668</v>
      </c>
      <c r="BR20" s="43">
        <f>IF(BR$5&lt;$A20,0,MINA($C20*$E20,$C20-SUM($G20:BQ20)))</f>
        <v>30816.666666666668</v>
      </c>
      <c r="BS20" s="43">
        <f>IF(BS$5&lt;$A20,0,MINA($C20*$E20,$C20-SUM($G20:BR20)))</f>
        <v>30816.666666665347</v>
      </c>
      <c r="BT20" s="43">
        <f>IF(BT$5&lt;$A20,0,MINA($C20*$E20,$C20-SUM($G20:BS20)))</f>
        <v>0</v>
      </c>
      <c r="BU20" s="43">
        <f>IF(BU$5&lt;$A20,0,MINA($C20*$E20,$C20-SUM($G20:BT20)))</f>
        <v>0</v>
      </c>
      <c r="BV20" s="43">
        <f>IF(BV$5&lt;$A20,0,MINA($C20*$E20,$C20-SUM($G20:BU20)))</f>
        <v>0</v>
      </c>
      <c r="BW20" s="43">
        <f>IF(BW$5&lt;$A20,0,MINA($C20*$E20,$C20-SUM($G20:BV20)))</f>
        <v>0</v>
      </c>
      <c r="BX20" s="43">
        <f>IF(BX$5&lt;$A20,0,MINA($C20*$E20,$C20-SUM($G20:BW20)))</f>
        <v>0</v>
      </c>
      <c r="BY20" s="43">
        <f>IF(BY$5&lt;$A20,0,MINA($C20*$E20,$C20-SUM($G20:BX20)))</f>
        <v>0</v>
      </c>
      <c r="BZ20" s="43">
        <f>IF(BZ$5&lt;$A20,0,MINA($C20*$E20,$C20-SUM($G20:BY20)))</f>
        <v>0</v>
      </c>
      <c r="CA20" s="43">
        <f>IF(CA$5&lt;$A20,0,MINA($C20*$E20,$C20-SUM($G20:BZ20)))</f>
        <v>0</v>
      </c>
      <c r="CB20" s="43">
        <f>IF(CB$5&lt;$A20,0,MINA($C20*$E20,$C20-SUM($G20:CA20)))</f>
        <v>0</v>
      </c>
      <c r="CC20" s="43">
        <f>IF(CC$5&lt;$A20,0,MINA($C20*$E20,$C20-SUM($G20:CB20)))</f>
        <v>0</v>
      </c>
      <c r="CD20" s="43">
        <f>IF(CD$5&lt;$A20,0,MINA($C20*$E20,$C20-SUM($G20:CC20)))</f>
        <v>0</v>
      </c>
      <c r="CE20" s="43">
        <f>IF(CE$5&lt;$A20,0,MINA($C20*$E20,$C20-SUM($G20:CD20)))</f>
        <v>0</v>
      </c>
      <c r="CF20" s="43">
        <f>IF(CF$5&lt;$A20,0,MINA($C20*$E20,$C20-SUM($G20:CE20)))</f>
        <v>0</v>
      </c>
      <c r="CG20" s="43">
        <f>IF(CG$5&lt;$A20,0,MINA($C20*$E20,$C20-SUM($G20:CF20)))</f>
        <v>0</v>
      </c>
      <c r="CH20" s="43">
        <f>IF(CH$5&lt;$A20,0,MINA($C20*$E20,$C20-SUM($G20:CG20)))</f>
        <v>0</v>
      </c>
      <c r="CI20" s="43">
        <f>IF(CI$5&lt;$A20,0,MINA($C20*$E20,$C20-SUM($G20:CH20)))</f>
        <v>0</v>
      </c>
      <c r="CJ20" s="43">
        <f>IF(CJ$5&lt;$A20,0,MINA($C20*$E20,$C20-SUM($G20:CI20)))</f>
        <v>0</v>
      </c>
      <c r="CK20" s="43">
        <f>IF(CK$5&lt;$A20,0,MINA($C20*$E20,$C20-SUM($G20:CJ20)))</f>
        <v>0</v>
      </c>
      <c r="CL20" s="43">
        <f>IF(CL$5&lt;$A20,0,MINA($C20*$E20,$C20-SUM($G20:CK20)))</f>
        <v>0</v>
      </c>
      <c r="CM20" s="43">
        <f>IF(CM$5&lt;$A20,0,MINA($C20*$E20,$C20-SUM($G20:CL20)))</f>
        <v>0</v>
      </c>
      <c r="CN20" s="43">
        <f>IF(CN$5&lt;$A20,0,MINA($C20*$E20,$C20-SUM($G20:CM20)))</f>
        <v>0</v>
      </c>
      <c r="CO20" s="43">
        <f>IF(CO$5&lt;$A20,0,MINA($C20*$E20,$C20-SUM($G20:CN20)))</f>
        <v>0</v>
      </c>
      <c r="CP20" s="43">
        <f>IF(CP$5&lt;$A20,0,MINA($C20*$E20,$C20-SUM($G20:CO20)))</f>
        <v>0</v>
      </c>
      <c r="CQ20" s="43">
        <f>IF(CQ$5&lt;$A20,0,MINA($C20*$E20,$C20-SUM($G20:CP20)))</f>
        <v>0</v>
      </c>
      <c r="CR20" s="43">
        <f>IF(CR$5&lt;$A20,0,MINA($C20*$E20,$C20-SUM($G20:CQ20)))</f>
        <v>0</v>
      </c>
      <c r="CS20" s="43">
        <f>IF(CS$5&lt;$A20,0,MINA($C20*$E20,$C20-SUM($G20:CR20)))</f>
        <v>0</v>
      </c>
      <c r="CT20" s="43">
        <f>IF(CT$5&lt;$A20,0,MINA($C20*$E20,$C20-SUM($G20:CS20)))</f>
        <v>0</v>
      </c>
      <c r="CU20" s="43">
        <f>IF(CU$5&lt;$A20,0,MINA($C20*$E20,$C20-SUM($G20:CT20)))</f>
        <v>0</v>
      </c>
      <c r="CV20" s="43">
        <f>IF(CV$5&lt;$A20,0,MINA($C20*$E20,$C20-SUM($G20:CU20)))</f>
        <v>0</v>
      </c>
      <c r="CW20" s="43">
        <f>IF(CW$5&lt;$A20,0,MINA($C20*$E20,$C20-SUM($G20:CV20)))</f>
        <v>0</v>
      </c>
      <c r="CX20" s="43">
        <f>IF(CX$5&lt;$A20,0,MINA($C20*$E20,$C20-SUM($G20:CW20)))</f>
        <v>0</v>
      </c>
      <c r="CY20" s="43">
        <f>IF(CY$5&lt;$A20,0,MINA($C20*$E20,$C20-SUM($G20:CX20)))</f>
        <v>0</v>
      </c>
      <c r="CZ20" s="43">
        <f>IF(CZ$5&lt;$A20,0,MINA($C20*$E20,$C20-SUM($G20:CY20)))</f>
        <v>0</v>
      </c>
      <c r="DA20" s="43">
        <f>IF(DA$5&lt;$A20,0,MINA($C20*$E20,$C20-SUM($G20:CZ20)))</f>
        <v>0</v>
      </c>
      <c r="DB20" s="43">
        <f>IF(DB$5&lt;$A20,0,MINA($C20*$E20,$C20-SUM($G20:DA20)))</f>
        <v>0</v>
      </c>
      <c r="DC20" s="43">
        <f>IF(DC$5&lt;$A20,0,MINA($C20*$E20,$C20-SUM($G20:DB20)))</f>
        <v>0</v>
      </c>
      <c r="DD20" s="43">
        <f>IF(DD$5&lt;$A20,0,MINA($C20*$E20,$C20-SUM($G20:DC20)))</f>
        <v>0</v>
      </c>
      <c r="DE20" s="43">
        <f>IF(DE$5&lt;$A20,0,MINA($C20*$E20,$C20-SUM($G20:DD20)))</f>
        <v>0</v>
      </c>
      <c r="DF20" s="43">
        <f>IF(DF$5&lt;$A20,0,MINA($C20*$E20,$C20-SUM($G20:DE20)))</f>
        <v>0</v>
      </c>
      <c r="DG20" s="43">
        <f>IF(DG$5&lt;$A20,0,MINA($C20*$E20,$C20-SUM($G20:DF20)))</f>
        <v>0</v>
      </c>
      <c r="DH20" s="43">
        <f>IF(DH$5&lt;$A20,0,MINA($C20*$E20,$C20-SUM($G20:DG20)))</f>
        <v>0</v>
      </c>
      <c r="DI20" s="43">
        <f>IF(DI$5&lt;$A20,0,MINA($C20*$E20,$C20-SUM($G20:DH20)))</f>
        <v>0</v>
      </c>
      <c r="DJ20" s="43">
        <f>IF(DJ$5&lt;$A20,0,MINA($C20*$E20,$C20-SUM($G20:DI20)))</f>
        <v>0</v>
      </c>
      <c r="DK20" s="43">
        <f>IF(DK$5&lt;$A20,0,MINA($C20*$E20,$C20-SUM($G20:DJ20)))</f>
        <v>0</v>
      </c>
      <c r="DL20" s="43">
        <f>IF(DL$5&lt;$A20,0,MINA($C20*$E20,$C20-SUM($G20:DK20)))</f>
        <v>0</v>
      </c>
      <c r="DM20" s="43">
        <f>IF(DM$5&lt;$A20,0,MINA($C20*$E20,$C20-SUM($G20:DL20)))</f>
        <v>0</v>
      </c>
      <c r="DN20" s="43">
        <f>IF(DN$5&lt;$A20,0,MINA($C20*$E20,$C20-SUM($G20:DM20)))</f>
        <v>0</v>
      </c>
      <c r="DO20" s="43">
        <f>IF(DO$5&lt;$A20,0,MINA($C20*$E20,$C20-SUM($G20:DN20)))</f>
        <v>0</v>
      </c>
      <c r="DP20" s="43">
        <f>IF(DP$5&lt;$A20,0,MINA($C20*$E20,$C20-SUM($G20:DO20)))</f>
        <v>0</v>
      </c>
      <c r="DQ20" s="43">
        <f>IF(DQ$5&lt;$A20,0,MINA($C20*$E20,$C20-SUM($G20:DP20)))</f>
        <v>0</v>
      </c>
      <c r="DR20" s="43">
        <f>IF(DR$5&lt;$A20,0,MINA($C20*$E20,$C20-SUM($G20:DQ20)))</f>
        <v>0</v>
      </c>
      <c r="DS20" s="43">
        <f>IF(DS$5&lt;$A20,0,MINA($C20*$E20,$C20-SUM($G20:DR20)))</f>
        <v>0</v>
      </c>
      <c r="DT20" s="43">
        <f>IF(DT$5&lt;$A20,0,MINA($C20*$E20,$C20-SUM($G20:DS20)))</f>
        <v>0</v>
      </c>
      <c r="DU20" s="43">
        <f>IF(DU$5&lt;$A20,0,MINA($C20*$E20,$C20-SUM($G20:DT20)))</f>
        <v>0</v>
      </c>
      <c r="DV20" s="43">
        <f>IF(DV$5&lt;$A20,0,MINA($C20*$E20,$C20-SUM($G20:DU20)))</f>
        <v>0</v>
      </c>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row>
    <row r="21" spans="1:162" ht="18" customHeight="1" x14ac:dyDescent="0.2">
      <c r="A21" s="46">
        <f t="shared" si="29"/>
        <v>7</v>
      </c>
      <c r="B21" s="53"/>
      <c r="C21" s="52">
        <v>0</v>
      </c>
      <c r="D21" s="51"/>
      <c r="E21" s="44">
        <f t="shared" si="30"/>
        <v>1.6666666666666666E-2</v>
      </c>
      <c r="F21" s="50"/>
      <c r="G21" s="43">
        <f t="shared" si="28"/>
        <v>0</v>
      </c>
      <c r="H21" s="43">
        <f>IF(H$5&lt;$A21,0,MINA($C21*$E21,$C21-SUM($G21:G21)))</f>
        <v>0</v>
      </c>
      <c r="I21" s="43">
        <f>IF(I$5&lt;$A21,0,MINA($C21*$E21,$C21-SUM($G21:H21)))</f>
        <v>0</v>
      </c>
      <c r="J21" s="43">
        <f>IF(J$5&lt;$A21,0,MINA($C21*$E21,$C21-SUM($G21:I21)))</f>
        <v>0</v>
      </c>
      <c r="K21" s="43">
        <f>IF(K$5&lt;$A21,0,MINA($C21*$E21,$C21-SUM($G21:J21)))</f>
        <v>0</v>
      </c>
      <c r="L21" s="43">
        <f>IF(L$5&lt;$A21,0,MINA($C21*$E21,$C21-SUM($G21:K21)))</f>
        <v>0</v>
      </c>
      <c r="M21" s="43">
        <f>IF(M$5&lt;$A21,0,MINA($C21*$E21,$C21-SUM($G21:L21)))</f>
        <v>0</v>
      </c>
      <c r="N21" s="43">
        <f>IF(N$5&lt;$A21,0,MINA($C21*$E21,$C21-SUM($G21:M21)))</f>
        <v>0</v>
      </c>
      <c r="O21" s="43">
        <f>IF(O$5&lt;$A21,0,MINA($C21*$E21,$C21-SUM($G21:N21)))</f>
        <v>0</v>
      </c>
      <c r="P21" s="43">
        <f>IF(P$5&lt;$A21,0,MINA($C21*$E21,$C21-SUM($G21:O21)))</f>
        <v>0</v>
      </c>
      <c r="Q21" s="43">
        <f>IF(Q$5&lt;$A21,0,MINA($C21*$E21,$C21-SUM($G21:P21)))</f>
        <v>0</v>
      </c>
      <c r="R21" s="43">
        <f>IF(R$5&lt;$A21,0,MINA($C21*$E21,$C21-SUM($G21:Q21)))</f>
        <v>0</v>
      </c>
      <c r="S21" s="43">
        <f>IF(S$5&lt;$A21,0,MINA($C21*$E21,$C21-SUM($G21:R21)))</f>
        <v>0</v>
      </c>
      <c r="T21" s="43">
        <f>IF(T$5&lt;$A21,0,MINA($C21*$E21,$C21-SUM($G21:S21)))</f>
        <v>0</v>
      </c>
      <c r="U21" s="43">
        <f>IF(U$5&lt;$A21,0,MINA($C21*$E21,$C21-SUM($G21:T21)))</f>
        <v>0</v>
      </c>
      <c r="V21" s="43">
        <f>IF(V$5&lt;$A21,0,MINA($C21*$E21,$C21-SUM($G21:U21)))</f>
        <v>0</v>
      </c>
      <c r="W21" s="43">
        <f>IF(W$5&lt;$A21,0,MINA($C21*$E21,$C21-SUM($G21:V21)))</f>
        <v>0</v>
      </c>
      <c r="X21" s="43">
        <f>IF(X$5&lt;$A21,0,MINA($C21*$E21,$C21-SUM($G21:W21)))</f>
        <v>0</v>
      </c>
      <c r="Y21" s="43">
        <f>IF(Y$5&lt;$A21,0,MINA($C21*$E21,$C21-SUM($G21:X21)))</f>
        <v>0</v>
      </c>
      <c r="Z21" s="43">
        <f>IF(Z$5&lt;$A21,0,MINA($C21*$E21,$C21-SUM($G21:Y21)))</f>
        <v>0</v>
      </c>
      <c r="AA21" s="43">
        <f>IF(AA$5&lt;$A21,0,MINA($C21*$E21,$C21-SUM($G21:Z21)))</f>
        <v>0</v>
      </c>
      <c r="AB21" s="43">
        <f>IF(AB$5&lt;$A21,0,MINA($C21*$E21,$C21-SUM($G21:AA21)))</f>
        <v>0</v>
      </c>
      <c r="AC21" s="43">
        <f>IF(AC$5&lt;$A21,0,MINA($C21*$E21,$C21-SUM($G21:AB21)))</f>
        <v>0</v>
      </c>
      <c r="AD21" s="43">
        <f>IF(AD$5&lt;$A21,0,MINA($C21*$E21,$C21-SUM($G21:AC21)))</f>
        <v>0</v>
      </c>
      <c r="AE21" s="43">
        <f>IF(AE$5&lt;$A21,0,MINA($C21*$E21,$C21-SUM($G21:AD21)))</f>
        <v>0</v>
      </c>
      <c r="AF21" s="43">
        <f>IF(AF$5&lt;$A21,0,MINA($C21*$E21,$C21-SUM($G21:AE21)))</f>
        <v>0</v>
      </c>
      <c r="AG21" s="43">
        <f>IF(AG$5&lt;$A21,0,MINA($C21*$E21,$C21-SUM($G21:AF21)))</f>
        <v>0</v>
      </c>
      <c r="AH21" s="43">
        <f>IF(AH$5&lt;$A21,0,MINA($C21*$E21,$C21-SUM($G21:AG21)))</f>
        <v>0</v>
      </c>
      <c r="AI21" s="43">
        <f>IF(AI$5&lt;$A21,0,MINA($C21*$E21,$C21-SUM($G21:AH21)))</f>
        <v>0</v>
      </c>
      <c r="AJ21" s="43">
        <f>IF(AJ$5&lt;$A21,0,MINA($C21*$E21,$C21-SUM($G21:AI21)))</f>
        <v>0</v>
      </c>
      <c r="AK21" s="43">
        <f>IF(AK$5&lt;$A21,0,MINA($C21*$E21,$C21-SUM($G21:AJ21)))</f>
        <v>0</v>
      </c>
      <c r="AL21" s="43">
        <f>IF(AL$5&lt;$A21,0,MINA($C21*$E21,$C21-SUM($G21:AK21)))</f>
        <v>0</v>
      </c>
      <c r="AM21" s="43">
        <f>IF(AM$5&lt;$A21,0,MINA($C21*$E21,$C21-SUM($G21:AL21)))</f>
        <v>0</v>
      </c>
      <c r="AN21" s="43">
        <f>IF(AN$5&lt;$A21,0,MINA($C21*$E21,$C21-SUM($G21:AM21)))</f>
        <v>0</v>
      </c>
      <c r="AO21" s="43">
        <f>IF(AO$5&lt;$A21,0,MINA($C21*$E21,$C21-SUM($G21:AN21)))</f>
        <v>0</v>
      </c>
      <c r="AP21" s="43">
        <f>IF(AP$5&lt;$A21,0,MINA($C21*$E21,$C21-SUM($G21:AO21)))</f>
        <v>0</v>
      </c>
      <c r="AQ21" s="43">
        <f>IF(AQ$5&lt;$A21,0,MINA($C21*$E21,$C21-SUM($G21:AP21)))</f>
        <v>0</v>
      </c>
      <c r="AR21" s="43">
        <f>IF(AR$5&lt;$A21,0,MINA($C21*$E21,$C21-SUM($G21:AQ21)))</f>
        <v>0</v>
      </c>
      <c r="AS21" s="43">
        <f>IF(AS$5&lt;$A21,0,MINA($C21*$E21,$C21-SUM($G21:AR21)))</f>
        <v>0</v>
      </c>
      <c r="AT21" s="43">
        <f>IF(AT$5&lt;$A21,0,MINA($C21*$E21,$C21-SUM($G21:AS21)))</f>
        <v>0</v>
      </c>
      <c r="AU21" s="43">
        <f>IF(AU$5&lt;$A21,0,MINA($C21*$E21,$C21-SUM($G21:AT21)))</f>
        <v>0</v>
      </c>
      <c r="AV21" s="43">
        <f>IF(AV$5&lt;$A21,0,MINA($C21*$E21,$C21-SUM($G21:AU21)))</f>
        <v>0</v>
      </c>
      <c r="AW21" s="43">
        <f>IF(AW$5&lt;$A21,0,MINA($C21*$E21,$C21-SUM($G21:AV21)))</f>
        <v>0</v>
      </c>
      <c r="AX21" s="43">
        <f>IF(AX$5&lt;$A21,0,MINA($C21*$E21,$C21-SUM($G21:AW21)))</f>
        <v>0</v>
      </c>
      <c r="AY21" s="43">
        <f>IF(AY$5&lt;$A21,0,MINA($C21*$E21,$C21-SUM($G21:AX21)))</f>
        <v>0</v>
      </c>
      <c r="AZ21" s="43">
        <f>IF(AZ$5&lt;$A21,0,MINA($C21*$E21,$C21-SUM($G21:AY21)))</f>
        <v>0</v>
      </c>
      <c r="BA21" s="43">
        <f>IF(BA$5&lt;$A21,0,MINA($C21*$E21,$C21-SUM($G21:AZ21)))</f>
        <v>0</v>
      </c>
      <c r="BB21" s="43">
        <f>IF(BB$5&lt;$A21,0,MINA($C21*$E21,$C21-SUM($G21:BA21)))</f>
        <v>0</v>
      </c>
      <c r="BC21" s="43">
        <f>IF(BC$5&lt;$A21,0,MINA($C21*$E21,$C21-SUM($G21:BB21)))</f>
        <v>0</v>
      </c>
      <c r="BD21" s="43">
        <f>IF(BD$5&lt;$A21,0,MINA($C21*$E21,$C21-SUM($G21:BC21)))</f>
        <v>0</v>
      </c>
      <c r="BE21" s="43">
        <f>IF(BE$5&lt;$A21,0,MINA($C21*$E21,$C21-SUM($G21:BD21)))</f>
        <v>0</v>
      </c>
      <c r="BF21" s="43">
        <f>IF(BF$5&lt;$A21,0,MINA($C21*$E21,$C21-SUM($G21:BE21)))</f>
        <v>0</v>
      </c>
      <c r="BG21" s="43">
        <f>IF(BG$5&lt;$A21,0,MINA($C21*$E21,$C21-SUM($G21:BF21)))</f>
        <v>0</v>
      </c>
      <c r="BH21" s="43">
        <f>IF(BH$5&lt;$A21,0,MINA($C21*$E21,$C21-SUM($G21:BG21)))</f>
        <v>0</v>
      </c>
      <c r="BI21" s="43">
        <f>IF(BI$5&lt;$A21,0,MINA($C21*$E21,$C21-SUM($G21:BH21)))</f>
        <v>0</v>
      </c>
      <c r="BJ21" s="43">
        <f>IF(BJ$5&lt;$A21,0,MINA($C21*$E21,$C21-SUM($G21:BI21)))</f>
        <v>0</v>
      </c>
      <c r="BK21" s="43">
        <f>IF(BK$5&lt;$A21,0,MINA($C21*$E21,$C21-SUM($G21:BJ21)))</f>
        <v>0</v>
      </c>
      <c r="BL21" s="43">
        <f>IF(BL$5&lt;$A21,0,MINA($C21*$E21,$C21-SUM($G21:BK21)))</f>
        <v>0</v>
      </c>
      <c r="BM21" s="43">
        <f>IF(BM$5&lt;$A21,0,MINA($C21*$E21,$C21-SUM($G21:BL21)))</f>
        <v>0</v>
      </c>
      <c r="BN21" s="43">
        <f>IF(BN$5&lt;$A21,0,MINA($C21*$E21,$C21-SUM($G21:BM21)))</f>
        <v>0</v>
      </c>
      <c r="BO21" s="43">
        <f>IF(BO$5&lt;$A21,0,MINA($C21*$E21,$C21-SUM($G21:BN21)))</f>
        <v>0</v>
      </c>
      <c r="BP21" s="43">
        <f>IF(BP$5&lt;$A21,0,MINA($C21*$E21,$C21-SUM($G21:BO21)))</f>
        <v>0</v>
      </c>
      <c r="BQ21" s="43">
        <f>IF(BQ$5&lt;$A21,0,MINA($C21*$E21,$C21-SUM($G21:BP21)))</f>
        <v>0</v>
      </c>
      <c r="BR21" s="43">
        <f>IF(BR$5&lt;$A21,0,MINA($C21*$E21,$C21-SUM($G21:BQ21)))</f>
        <v>0</v>
      </c>
      <c r="BS21" s="43">
        <f>IF(BS$5&lt;$A21,0,MINA($C21*$E21,$C21-SUM($G21:BR21)))</f>
        <v>0</v>
      </c>
      <c r="BT21" s="43">
        <f>IF(BT$5&lt;$A21,0,MINA($C21*$E21,$C21-SUM($G21:BS21)))</f>
        <v>0</v>
      </c>
      <c r="BU21" s="43">
        <f>IF(BU$5&lt;$A21,0,MINA($C21*$E21,$C21-SUM($G21:BT21)))</f>
        <v>0</v>
      </c>
      <c r="BV21" s="43">
        <f>IF(BV$5&lt;$A21,0,MINA($C21*$E21,$C21-SUM($G21:BU21)))</f>
        <v>0</v>
      </c>
      <c r="BW21" s="43">
        <f>IF(BW$5&lt;$A21,0,MINA($C21*$E21,$C21-SUM($G21:BV21)))</f>
        <v>0</v>
      </c>
      <c r="BX21" s="43">
        <f>IF(BX$5&lt;$A21,0,MINA($C21*$E21,$C21-SUM($G21:BW21)))</f>
        <v>0</v>
      </c>
      <c r="BY21" s="43">
        <f>IF(BY$5&lt;$A21,0,MINA($C21*$E21,$C21-SUM($G21:BX21)))</f>
        <v>0</v>
      </c>
      <c r="BZ21" s="43">
        <f>IF(BZ$5&lt;$A21,0,MINA($C21*$E21,$C21-SUM($G21:BY21)))</f>
        <v>0</v>
      </c>
      <c r="CA21" s="43">
        <f>IF(CA$5&lt;$A21,0,MINA($C21*$E21,$C21-SUM($G21:BZ21)))</f>
        <v>0</v>
      </c>
      <c r="CB21" s="43">
        <f>IF(CB$5&lt;$A21,0,MINA($C21*$E21,$C21-SUM($G21:CA21)))</f>
        <v>0</v>
      </c>
      <c r="CC21" s="43">
        <f>IF(CC$5&lt;$A21,0,MINA($C21*$E21,$C21-SUM($G21:CB21)))</f>
        <v>0</v>
      </c>
      <c r="CD21" s="43">
        <f>IF(CD$5&lt;$A21,0,MINA($C21*$E21,$C21-SUM($G21:CC21)))</f>
        <v>0</v>
      </c>
      <c r="CE21" s="43">
        <f>IF(CE$5&lt;$A21,0,MINA($C21*$E21,$C21-SUM($G21:CD21)))</f>
        <v>0</v>
      </c>
      <c r="CF21" s="43">
        <f>IF(CF$5&lt;$A21,0,MINA($C21*$E21,$C21-SUM($G21:CE21)))</f>
        <v>0</v>
      </c>
      <c r="CG21" s="43">
        <f>IF(CG$5&lt;$A21,0,MINA($C21*$E21,$C21-SUM($G21:CF21)))</f>
        <v>0</v>
      </c>
      <c r="CH21" s="43">
        <f>IF(CH$5&lt;$A21,0,MINA($C21*$E21,$C21-SUM($G21:CG21)))</f>
        <v>0</v>
      </c>
      <c r="CI21" s="43">
        <f>IF(CI$5&lt;$A21,0,MINA($C21*$E21,$C21-SUM($G21:CH21)))</f>
        <v>0</v>
      </c>
      <c r="CJ21" s="43">
        <f>IF(CJ$5&lt;$A21,0,MINA($C21*$E21,$C21-SUM($G21:CI21)))</f>
        <v>0</v>
      </c>
      <c r="CK21" s="43">
        <f>IF(CK$5&lt;$A21,0,MINA($C21*$E21,$C21-SUM($G21:CJ21)))</f>
        <v>0</v>
      </c>
      <c r="CL21" s="43">
        <f>IF(CL$5&lt;$A21,0,MINA($C21*$E21,$C21-SUM($G21:CK21)))</f>
        <v>0</v>
      </c>
      <c r="CM21" s="43">
        <f>IF(CM$5&lt;$A21,0,MINA($C21*$E21,$C21-SUM($G21:CL21)))</f>
        <v>0</v>
      </c>
      <c r="CN21" s="43">
        <f>IF(CN$5&lt;$A21,0,MINA($C21*$E21,$C21-SUM($G21:CM21)))</f>
        <v>0</v>
      </c>
      <c r="CO21" s="43">
        <f>IF(CO$5&lt;$A21,0,MINA($C21*$E21,$C21-SUM($G21:CN21)))</f>
        <v>0</v>
      </c>
      <c r="CP21" s="43">
        <f>IF(CP$5&lt;$A21,0,MINA($C21*$E21,$C21-SUM($G21:CO21)))</f>
        <v>0</v>
      </c>
      <c r="CQ21" s="43">
        <f>IF(CQ$5&lt;$A21,0,MINA($C21*$E21,$C21-SUM($G21:CP21)))</f>
        <v>0</v>
      </c>
      <c r="CR21" s="43">
        <f>IF(CR$5&lt;$A21,0,MINA($C21*$E21,$C21-SUM($G21:CQ21)))</f>
        <v>0</v>
      </c>
      <c r="CS21" s="43">
        <f>IF(CS$5&lt;$A21,0,MINA($C21*$E21,$C21-SUM($G21:CR21)))</f>
        <v>0</v>
      </c>
      <c r="CT21" s="43">
        <f>IF(CT$5&lt;$A21,0,MINA($C21*$E21,$C21-SUM($G21:CS21)))</f>
        <v>0</v>
      </c>
      <c r="CU21" s="43">
        <f>IF(CU$5&lt;$A21,0,MINA($C21*$E21,$C21-SUM($G21:CT21)))</f>
        <v>0</v>
      </c>
      <c r="CV21" s="43">
        <f>IF(CV$5&lt;$A21,0,MINA($C21*$E21,$C21-SUM($G21:CU21)))</f>
        <v>0</v>
      </c>
      <c r="CW21" s="43">
        <f>IF(CW$5&lt;$A21,0,MINA($C21*$E21,$C21-SUM($G21:CV21)))</f>
        <v>0</v>
      </c>
      <c r="CX21" s="43">
        <f>IF(CX$5&lt;$A21,0,MINA($C21*$E21,$C21-SUM($G21:CW21)))</f>
        <v>0</v>
      </c>
      <c r="CY21" s="43">
        <f>IF(CY$5&lt;$A21,0,MINA($C21*$E21,$C21-SUM($G21:CX21)))</f>
        <v>0</v>
      </c>
      <c r="CZ21" s="43">
        <f>IF(CZ$5&lt;$A21,0,MINA($C21*$E21,$C21-SUM($G21:CY21)))</f>
        <v>0</v>
      </c>
      <c r="DA21" s="43">
        <f>IF(DA$5&lt;$A21,0,MINA($C21*$E21,$C21-SUM($G21:CZ21)))</f>
        <v>0</v>
      </c>
      <c r="DB21" s="43">
        <f>IF(DB$5&lt;$A21,0,MINA($C21*$E21,$C21-SUM($G21:DA21)))</f>
        <v>0</v>
      </c>
      <c r="DC21" s="43">
        <f>IF(DC$5&lt;$A21,0,MINA($C21*$E21,$C21-SUM($G21:DB21)))</f>
        <v>0</v>
      </c>
      <c r="DD21" s="43">
        <f>IF(DD$5&lt;$A21,0,MINA($C21*$E21,$C21-SUM($G21:DC21)))</f>
        <v>0</v>
      </c>
      <c r="DE21" s="43">
        <f>IF(DE$5&lt;$A21,0,MINA($C21*$E21,$C21-SUM($G21:DD21)))</f>
        <v>0</v>
      </c>
      <c r="DF21" s="43">
        <f>IF(DF$5&lt;$A21,0,MINA($C21*$E21,$C21-SUM($G21:DE21)))</f>
        <v>0</v>
      </c>
      <c r="DG21" s="43">
        <f>IF(DG$5&lt;$A21,0,MINA($C21*$E21,$C21-SUM($G21:DF21)))</f>
        <v>0</v>
      </c>
      <c r="DH21" s="43">
        <f>IF(DH$5&lt;$A21,0,MINA($C21*$E21,$C21-SUM($G21:DG21)))</f>
        <v>0</v>
      </c>
      <c r="DI21" s="43">
        <f>IF(DI$5&lt;$A21,0,MINA($C21*$E21,$C21-SUM($G21:DH21)))</f>
        <v>0</v>
      </c>
      <c r="DJ21" s="43">
        <f>IF(DJ$5&lt;$A21,0,MINA($C21*$E21,$C21-SUM($G21:DI21)))</f>
        <v>0</v>
      </c>
      <c r="DK21" s="43">
        <f>IF(DK$5&lt;$A21,0,MINA($C21*$E21,$C21-SUM($G21:DJ21)))</f>
        <v>0</v>
      </c>
      <c r="DL21" s="43">
        <f>IF(DL$5&lt;$A21,0,MINA($C21*$E21,$C21-SUM($G21:DK21)))</f>
        <v>0</v>
      </c>
      <c r="DM21" s="43">
        <f>IF(DM$5&lt;$A21,0,MINA($C21*$E21,$C21-SUM($G21:DL21)))</f>
        <v>0</v>
      </c>
      <c r="DN21" s="43">
        <f>IF(DN$5&lt;$A21,0,MINA($C21*$E21,$C21-SUM($G21:DM21)))</f>
        <v>0</v>
      </c>
      <c r="DO21" s="43">
        <f>IF(DO$5&lt;$A21,0,MINA($C21*$E21,$C21-SUM($G21:DN21)))</f>
        <v>0</v>
      </c>
      <c r="DP21" s="43">
        <f>IF(DP$5&lt;$A21,0,MINA($C21*$E21,$C21-SUM($G21:DO21)))</f>
        <v>0</v>
      </c>
      <c r="DQ21" s="43">
        <f>IF(DQ$5&lt;$A21,0,MINA($C21*$E21,$C21-SUM($G21:DP21)))</f>
        <v>0</v>
      </c>
      <c r="DR21" s="43">
        <f>IF(DR$5&lt;$A21,0,MINA($C21*$E21,$C21-SUM($G21:DQ21)))</f>
        <v>0</v>
      </c>
      <c r="DS21" s="43">
        <f>IF(DS$5&lt;$A21,0,MINA($C21*$E21,$C21-SUM($G21:DR21)))</f>
        <v>0</v>
      </c>
      <c r="DT21" s="43">
        <f>IF(DT$5&lt;$A21,0,MINA($C21*$E21,$C21-SUM($G21:DS21)))</f>
        <v>0</v>
      </c>
      <c r="DU21" s="43">
        <f>IF(DU$5&lt;$A21,0,MINA($C21*$E21,$C21-SUM($G21:DT21)))</f>
        <v>0</v>
      </c>
      <c r="DV21" s="43">
        <f>IF(DV$5&lt;$A21,0,MINA($C21*$E21,$C21-SUM($G21:DU21)))</f>
        <v>0</v>
      </c>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row>
    <row r="22" spans="1:162" ht="18" customHeight="1" x14ac:dyDescent="0.2">
      <c r="A22" s="46">
        <f t="shared" si="29"/>
        <v>8</v>
      </c>
      <c r="B22" s="53"/>
      <c r="C22" s="52">
        <v>0</v>
      </c>
      <c r="D22" s="51"/>
      <c r="E22" s="44">
        <f t="shared" si="30"/>
        <v>1.6666666666666666E-2</v>
      </c>
      <c r="F22" s="50"/>
      <c r="G22" s="43">
        <f t="shared" si="28"/>
        <v>0</v>
      </c>
      <c r="H22" s="43">
        <f>IF(H$5&lt;$A22,0,MINA($C22*$E22,$C22-SUM($G22:G22)))</f>
        <v>0</v>
      </c>
      <c r="I22" s="43">
        <f>IF(I$5&lt;$A22,0,MINA($C22*$E22,$C22-SUM($G22:H22)))</f>
        <v>0</v>
      </c>
      <c r="J22" s="43">
        <f>IF(J$5&lt;$A22,0,MINA($C22*$E22,$C22-SUM($G22:I22)))</f>
        <v>0</v>
      </c>
      <c r="K22" s="43">
        <f>IF(K$5&lt;$A22,0,MINA($C22*$E22,$C22-SUM($G22:J22)))</f>
        <v>0</v>
      </c>
      <c r="L22" s="43">
        <f>IF(L$5&lt;$A22,0,MINA($C22*$E22,$C22-SUM($G22:K22)))</f>
        <v>0</v>
      </c>
      <c r="M22" s="43">
        <f>IF(M$5&lt;$A22,0,MINA($C22*$E22,$C22-SUM($G22:L22)))</f>
        <v>0</v>
      </c>
      <c r="N22" s="43">
        <f>IF(N$5&lt;$A22,0,MINA($C22*$E22,$C22-SUM($G22:M22)))</f>
        <v>0</v>
      </c>
      <c r="O22" s="43">
        <f>IF(O$5&lt;$A22,0,MINA($C22*$E22,$C22-SUM($G22:N22)))</f>
        <v>0</v>
      </c>
      <c r="P22" s="43">
        <f>IF(P$5&lt;$A22,0,MINA($C22*$E22,$C22-SUM($G22:O22)))</f>
        <v>0</v>
      </c>
      <c r="Q22" s="43">
        <f>IF(Q$5&lt;$A22,0,MINA($C22*$E22,$C22-SUM($G22:P22)))</f>
        <v>0</v>
      </c>
      <c r="R22" s="43">
        <f>IF(R$5&lt;$A22,0,MINA($C22*$E22,$C22-SUM($G22:Q22)))</f>
        <v>0</v>
      </c>
      <c r="S22" s="43">
        <f>IF(S$5&lt;$A22,0,MINA($C22*$E22,$C22-SUM($G22:R22)))</f>
        <v>0</v>
      </c>
      <c r="T22" s="43">
        <f>IF(T$5&lt;$A22,0,MINA($C22*$E22,$C22-SUM($G22:S22)))</f>
        <v>0</v>
      </c>
      <c r="U22" s="43">
        <f>IF(U$5&lt;$A22,0,MINA($C22*$E22,$C22-SUM($G22:T22)))</f>
        <v>0</v>
      </c>
      <c r="V22" s="43">
        <f>IF(V$5&lt;$A22,0,MINA($C22*$E22,$C22-SUM($G22:U22)))</f>
        <v>0</v>
      </c>
      <c r="W22" s="43">
        <f>IF(W$5&lt;$A22,0,MINA($C22*$E22,$C22-SUM($G22:V22)))</f>
        <v>0</v>
      </c>
      <c r="X22" s="43">
        <f>IF(X$5&lt;$A22,0,MINA($C22*$E22,$C22-SUM($G22:W22)))</f>
        <v>0</v>
      </c>
      <c r="Y22" s="43">
        <f>IF(Y$5&lt;$A22,0,MINA($C22*$E22,$C22-SUM($G22:X22)))</f>
        <v>0</v>
      </c>
      <c r="Z22" s="43">
        <f>IF(Z$5&lt;$A22,0,MINA($C22*$E22,$C22-SUM($G22:Y22)))</f>
        <v>0</v>
      </c>
      <c r="AA22" s="43">
        <f>IF(AA$5&lt;$A22,0,MINA($C22*$E22,$C22-SUM($G22:Z22)))</f>
        <v>0</v>
      </c>
      <c r="AB22" s="43">
        <f>IF(AB$5&lt;$A22,0,MINA($C22*$E22,$C22-SUM($G22:AA22)))</f>
        <v>0</v>
      </c>
      <c r="AC22" s="43">
        <f>IF(AC$5&lt;$A22,0,MINA($C22*$E22,$C22-SUM($G22:AB22)))</f>
        <v>0</v>
      </c>
      <c r="AD22" s="43">
        <f>IF(AD$5&lt;$A22,0,MINA($C22*$E22,$C22-SUM($G22:AC22)))</f>
        <v>0</v>
      </c>
      <c r="AE22" s="43">
        <f>IF(AE$5&lt;$A22,0,MINA($C22*$E22,$C22-SUM($G22:AD22)))</f>
        <v>0</v>
      </c>
      <c r="AF22" s="43">
        <f>IF(AF$5&lt;$A22,0,MINA($C22*$E22,$C22-SUM($G22:AE22)))</f>
        <v>0</v>
      </c>
      <c r="AG22" s="43">
        <f>IF(AG$5&lt;$A22,0,MINA($C22*$E22,$C22-SUM($G22:AF22)))</f>
        <v>0</v>
      </c>
      <c r="AH22" s="43">
        <f>IF(AH$5&lt;$A22,0,MINA($C22*$E22,$C22-SUM($G22:AG22)))</f>
        <v>0</v>
      </c>
      <c r="AI22" s="43">
        <f>IF(AI$5&lt;$A22,0,MINA($C22*$E22,$C22-SUM($G22:AH22)))</f>
        <v>0</v>
      </c>
      <c r="AJ22" s="43">
        <f>IF(AJ$5&lt;$A22,0,MINA($C22*$E22,$C22-SUM($G22:AI22)))</f>
        <v>0</v>
      </c>
      <c r="AK22" s="43">
        <f>IF(AK$5&lt;$A22,0,MINA($C22*$E22,$C22-SUM($G22:AJ22)))</f>
        <v>0</v>
      </c>
      <c r="AL22" s="43">
        <f>IF(AL$5&lt;$A22,0,MINA($C22*$E22,$C22-SUM($G22:AK22)))</f>
        <v>0</v>
      </c>
      <c r="AM22" s="43">
        <f>IF(AM$5&lt;$A22,0,MINA($C22*$E22,$C22-SUM($G22:AL22)))</f>
        <v>0</v>
      </c>
      <c r="AN22" s="43">
        <f>IF(AN$5&lt;$A22,0,MINA($C22*$E22,$C22-SUM($G22:AM22)))</f>
        <v>0</v>
      </c>
      <c r="AO22" s="43">
        <f>IF(AO$5&lt;$A22,0,MINA($C22*$E22,$C22-SUM($G22:AN22)))</f>
        <v>0</v>
      </c>
      <c r="AP22" s="43">
        <f>IF(AP$5&lt;$A22,0,MINA($C22*$E22,$C22-SUM($G22:AO22)))</f>
        <v>0</v>
      </c>
      <c r="AQ22" s="43">
        <f>IF(AQ$5&lt;$A22,0,MINA($C22*$E22,$C22-SUM($G22:AP22)))</f>
        <v>0</v>
      </c>
      <c r="AR22" s="43">
        <f>IF(AR$5&lt;$A22,0,MINA($C22*$E22,$C22-SUM($G22:AQ22)))</f>
        <v>0</v>
      </c>
      <c r="AS22" s="43">
        <f>IF(AS$5&lt;$A22,0,MINA($C22*$E22,$C22-SUM($G22:AR22)))</f>
        <v>0</v>
      </c>
      <c r="AT22" s="43">
        <f>IF(AT$5&lt;$A22,0,MINA($C22*$E22,$C22-SUM($G22:AS22)))</f>
        <v>0</v>
      </c>
      <c r="AU22" s="43">
        <f>IF(AU$5&lt;$A22,0,MINA($C22*$E22,$C22-SUM($G22:AT22)))</f>
        <v>0</v>
      </c>
      <c r="AV22" s="43">
        <f>IF(AV$5&lt;$A22,0,MINA($C22*$E22,$C22-SUM($G22:AU22)))</f>
        <v>0</v>
      </c>
      <c r="AW22" s="43">
        <f>IF(AW$5&lt;$A22,0,MINA($C22*$E22,$C22-SUM($G22:AV22)))</f>
        <v>0</v>
      </c>
      <c r="AX22" s="43">
        <f>IF(AX$5&lt;$A22,0,MINA($C22*$E22,$C22-SUM($G22:AW22)))</f>
        <v>0</v>
      </c>
      <c r="AY22" s="43">
        <f>IF(AY$5&lt;$A22,0,MINA($C22*$E22,$C22-SUM($G22:AX22)))</f>
        <v>0</v>
      </c>
      <c r="AZ22" s="43">
        <f>IF(AZ$5&lt;$A22,0,MINA($C22*$E22,$C22-SUM($G22:AY22)))</f>
        <v>0</v>
      </c>
      <c r="BA22" s="43">
        <f>IF(BA$5&lt;$A22,0,MINA($C22*$E22,$C22-SUM($G22:AZ22)))</f>
        <v>0</v>
      </c>
      <c r="BB22" s="43">
        <f>IF(BB$5&lt;$A22,0,MINA($C22*$E22,$C22-SUM($G22:BA22)))</f>
        <v>0</v>
      </c>
      <c r="BC22" s="43">
        <f>IF(BC$5&lt;$A22,0,MINA($C22*$E22,$C22-SUM($G22:BB22)))</f>
        <v>0</v>
      </c>
      <c r="BD22" s="43">
        <f>IF(BD$5&lt;$A22,0,MINA($C22*$E22,$C22-SUM($G22:BC22)))</f>
        <v>0</v>
      </c>
      <c r="BE22" s="43">
        <f>IF(BE$5&lt;$A22,0,MINA($C22*$E22,$C22-SUM($G22:BD22)))</f>
        <v>0</v>
      </c>
      <c r="BF22" s="43">
        <f>IF(BF$5&lt;$A22,0,MINA($C22*$E22,$C22-SUM($G22:BE22)))</f>
        <v>0</v>
      </c>
      <c r="BG22" s="43">
        <f>IF(BG$5&lt;$A22,0,MINA($C22*$E22,$C22-SUM($G22:BF22)))</f>
        <v>0</v>
      </c>
      <c r="BH22" s="43">
        <f>IF(BH$5&lt;$A22,0,MINA($C22*$E22,$C22-SUM($G22:BG22)))</f>
        <v>0</v>
      </c>
      <c r="BI22" s="43">
        <f>IF(BI$5&lt;$A22,0,MINA($C22*$E22,$C22-SUM($G22:BH22)))</f>
        <v>0</v>
      </c>
      <c r="BJ22" s="43">
        <f>IF(BJ$5&lt;$A22,0,MINA($C22*$E22,$C22-SUM($G22:BI22)))</f>
        <v>0</v>
      </c>
      <c r="BK22" s="43">
        <f>IF(BK$5&lt;$A22,0,MINA($C22*$E22,$C22-SUM($G22:BJ22)))</f>
        <v>0</v>
      </c>
      <c r="BL22" s="43">
        <f>IF(BL$5&lt;$A22,0,MINA($C22*$E22,$C22-SUM($G22:BK22)))</f>
        <v>0</v>
      </c>
      <c r="BM22" s="43">
        <f>IF(BM$5&lt;$A22,0,MINA($C22*$E22,$C22-SUM($G22:BL22)))</f>
        <v>0</v>
      </c>
      <c r="BN22" s="43">
        <f>IF(BN$5&lt;$A22,0,MINA($C22*$E22,$C22-SUM($G22:BM22)))</f>
        <v>0</v>
      </c>
      <c r="BO22" s="43">
        <f>IF(BO$5&lt;$A22,0,MINA($C22*$E22,$C22-SUM($G22:BN22)))</f>
        <v>0</v>
      </c>
      <c r="BP22" s="43">
        <f>IF(BP$5&lt;$A22,0,MINA($C22*$E22,$C22-SUM($G22:BO22)))</f>
        <v>0</v>
      </c>
      <c r="BQ22" s="43">
        <f>IF(BQ$5&lt;$A22,0,MINA($C22*$E22,$C22-SUM($G22:BP22)))</f>
        <v>0</v>
      </c>
      <c r="BR22" s="43">
        <f>IF(BR$5&lt;$A22,0,MINA($C22*$E22,$C22-SUM($G22:BQ22)))</f>
        <v>0</v>
      </c>
      <c r="BS22" s="43">
        <f>IF(BS$5&lt;$A22,0,MINA($C22*$E22,$C22-SUM($G22:BR22)))</f>
        <v>0</v>
      </c>
      <c r="BT22" s="43">
        <f>IF(BT$5&lt;$A22,0,MINA($C22*$E22,$C22-SUM($G22:BS22)))</f>
        <v>0</v>
      </c>
      <c r="BU22" s="43">
        <f>IF(BU$5&lt;$A22,0,MINA($C22*$E22,$C22-SUM($G22:BT22)))</f>
        <v>0</v>
      </c>
      <c r="BV22" s="43">
        <f>IF(BV$5&lt;$A22,0,MINA($C22*$E22,$C22-SUM($G22:BU22)))</f>
        <v>0</v>
      </c>
      <c r="BW22" s="43">
        <f>IF(BW$5&lt;$A22,0,MINA($C22*$E22,$C22-SUM($G22:BV22)))</f>
        <v>0</v>
      </c>
      <c r="BX22" s="43">
        <f>IF(BX$5&lt;$A22,0,MINA($C22*$E22,$C22-SUM($G22:BW22)))</f>
        <v>0</v>
      </c>
      <c r="BY22" s="43">
        <f>IF(BY$5&lt;$A22,0,MINA($C22*$E22,$C22-SUM($G22:BX22)))</f>
        <v>0</v>
      </c>
      <c r="BZ22" s="43">
        <f>IF(BZ$5&lt;$A22,0,MINA($C22*$E22,$C22-SUM($G22:BY22)))</f>
        <v>0</v>
      </c>
      <c r="CA22" s="43">
        <f>IF(CA$5&lt;$A22,0,MINA($C22*$E22,$C22-SUM($G22:BZ22)))</f>
        <v>0</v>
      </c>
      <c r="CB22" s="43">
        <f>IF(CB$5&lt;$A22,0,MINA($C22*$E22,$C22-SUM($G22:CA22)))</f>
        <v>0</v>
      </c>
      <c r="CC22" s="43">
        <f>IF(CC$5&lt;$A22,0,MINA($C22*$E22,$C22-SUM($G22:CB22)))</f>
        <v>0</v>
      </c>
      <c r="CD22" s="43">
        <f>IF(CD$5&lt;$A22,0,MINA($C22*$E22,$C22-SUM($G22:CC22)))</f>
        <v>0</v>
      </c>
      <c r="CE22" s="43">
        <f>IF(CE$5&lt;$A22,0,MINA($C22*$E22,$C22-SUM($G22:CD22)))</f>
        <v>0</v>
      </c>
      <c r="CF22" s="43">
        <f>IF(CF$5&lt;$A22,0,MINA($C22*$E22,$C22-SUM($G22:CE22)))</f>
        <v>0</v>
      </c>
      <c r="CG22" s="43">
        <f>IF(CG$5&lt;$A22,0,MINA($C22*$E22,$C22-SUM($G22:CF22)))</f>
        <v>0</v>
      </c>
      <c r="CH22" s="43">
        <f>IF(CH$5&lt;$A22,0,MINA($C22*$E22,$C22-SUM($G22:CG22)))</f>
        <v>0</v>
      </c>
      <c r="CI22" s="43">
        <f>IF(CI$5&lt;$A22,0,MINA($C22*$E22,$C22-SUM($G22:CH22)))</f>
        <v>0</v>
      </c>
      <c r="CJ22" s="43">
        <f>IF(CJ$5&lt;$A22,0,MINA($C22*$E22,$C22-SUM($G22:CI22)))</f>
        <v>0</v>
      </c>
      <c r="CK22" s="43">
        <f>IF(CK$5&lt;$A22,0,MINA($C22*$E22,$C22-SUM($G22:CJ22)))</f>
        <v>0</v>
      </c>
      <c r="CL22" s="43">
        <f>IF(CL$5&lt;$A22,0,MINA($C22*$E22,$C22-SUM($G22:CK22)))</f>
        <v>0</v>
      </c>
      <c r="CM22" s="43">
        <f>IF(CM$5&lt;$A22,0,MINA($C22*$E22,$C22-SUM($G22:CL22)))</f>
        <v>0</v>
      </c>
      <c r="CN22" s="43">
        <f>IF(CN$5&lt;$A22,0,MINA($C22*$E22,$C22-SUM($G22:CM22)))</f>
        <v>0</v>
      </c>
      <c r="CO22" s="43">
        <f>IF(CO$5&lt;$A22,0,MINA($C22*$E22,$C22-SUM($G22:CN22)))</f>
        <v>0</v>
      </c>
      <c r="CP22" s="43">
        <f>IF(CP$5&lt;$A22,0,MINA($C22*$E22,$C22-SUM($G22:CO22)))</f>
        <v>0</v>
      </c>
      <c r="CQ22" s="43">
        <f>IF(CQ$5&lt;$A22,0,MINA($C22*$E22,$C22-SUM($G22:CP22)))</f>
        <v>0</v>
      </c>
      <c r="CR22" s="43">
        <f>IF(CR$5&lt;$A22,0,MINA($C22*$E22,$C22-SUM($G22:CQ22)))</f>
        <v>0</v>
      </c>
      <c r="CS22" s="43">
        <f>IF(CS$5&lt;$A22,0,MINA($C22*$E22,$C22-SUM($G22:CR22)))</f>
        <v>0</v>
      </c>
      <c r="CT22" s="43">
        <f>IF(CT$5&lt;$A22,0,MINA($C22*$E22,$C22-SUM($G22:CS22)))</f>
        <v>0</v>
      </c>
      <c r="CU22" s="43">
        <f>IF(CU$5&lt;$A22,0,MINA($C22*$E22,$C22-SUM($G22:CT22)))</f>
        <v>0</v>
      </c>
      <c r="CV22" s="43">
        <f>IF(CV$5&lt;$A22,0,MINA($C22*$E22,$C22-SUM($G22:CU22)))</f>
        <v>0</v>
      </c>
      <c r="CW22" s="43">
        <f>IF(CW$5&lt;$A22,0,MINA($C22*$E22,$C22-SUM($G22:CV22)))</f>
        <v>0</v>
      </c>
      <c r="CX22" s="43">
        <f>IF(CX$5&lt;$A22,0,MINA($C22*$E22,$C22-SUM($G22:CW22)))</f>
        <v>0</v>
      </c>
      <c r="CY22" s="43">
        <f>IF(CY$5&lt;$A22,0,MINA($C22*$E22,$C22-SUM($G22:CX22)))</f>
        <v>0</v>
      </c>
      <c r="CZ22" s="43">
        <f>IF(CZ$5&lt;$A22,0,MINA($C22*$E22,$C22-SUM($G22:CY22)))</f>
        <v>0</v>
      </c>
      <c r="DA22" s="43">
        <f>IF(DA$5&lt;$A22,0,MINA($C22*$E22,$C22-SUM($G22:CZ22)))</f>
        <v>0</v>
      </c>
      <c r="DB22" s="43">
        <f>IF(DB$5&lt;$A22,0,MINA($C22*$E22,$C22-SUM($G22:DA22)))</f>
        <v>0</v>
      </c>
      <c r="DC22" s="43">
        <f>IF(DC$5&lt;$A22,0,MINA($C22*$E22,$C22-SUM($G22:DB22)))</f>
        <v>0</v>
      </c>
      <c r="DD22" s="43">
        <f>IF(DD$5&lt;$A22,0,MINA($C22*$E22,$C22-SUM($G22:DC22)))</f>
        <v>0</v>
      </c>
      <c r="DE22" s="43">
        <f>IF(DE$5&lt;$A22,0,MINA($C22*$E22,$C22-SUM($G22:DD22)))</f>
        <v>0</v>
      </c>
      <c r="DF22" s="43">
        <f>IF(DF$5&lt;$A22,0,MINA($C22*$E22,$C22-SUM($G22:DE22)))</f>
        <v>0</v>
      </c>
      <c r="DG22" s="43">
        <f>IF(DG$5&lt;$A22,0,MINA($C22*$E22,$C22-SUM($G22:DF22)))</f>
        <v>0</v>
      </c>
      <c r="DH22" s="43">
        <f>IF(DH$5&lt;$A22,0,MINA($C22*$E22,$C22-SUM($G22:DG22)))</f>
        <v>0</v>
      </c>
      <c r="DI22" s="43">
        <f>IF(DI$5&lt;$A22,0,MINA($C22*$E22,$C22-SUM($G22:DH22)))</f>
        <v>0</v>
      </c>
      <c r="DJ22" s="43">
        <f>IF(DJ$5&lt;$A22,0,MINA($C22*$E22,$C22-SUM($G22:DI22)))</f>
        <v>0</v>
      </c>
      <c r="DK22" s="43">
        <f>IF(DK$5&lt;$A22,0,MINA($C22*$E22,$C22-SUM($G22:DJ22)))</f>
        <v>0</v>
      </c>
      <c r="DL22" s="43">
        <f>IF(DL$5&lt;$A22,0,MINA($C22*$E22,$C22-SUM($G22:DK22)))</f>
        <v>0</v>
      </c>
      <c r="DM22" s="43">
        <f>IF(DM$5&lt;$A22,0,MINA($C22*$E22,$C22-SUM($G22:DL22)))</f>
        <v>0</v>
      </c>
      <c r="DN22" s="43">
        <f>IF(DN$5&lt;$A22,0,MINA($C22*$E22,$C22-SUM($G22:DM22)))</f>
        <v>0</v>
      </c>
      <c r="DO22" s="43">
        <f>IF(DO$5&lt;$A22,0,MINA($C22*$E22,$C22-SUM($G22:DN22)))</f>
        <v>0</v>
      </c>
      <c r="DP22" s="43">
        <f>IF(DP$5&lt;$A22,0,MINA($C22*$E22,$C22-SUM($G22:DO22)))</f>
        <v>0</v>
      </c>
      <c r="DQ22" s="43">
        <f>IF(DQ$5&lt;$A22,0,MINA($C22*$E22,$C22-SUM($G22:DP22)))</f>
        <v>0</v>
      </c>
      <c r="DR22" s="43">
        <f>IF(DR$5&lt;$A22,0,MINA($C22*$E22,$C22-SUM($G22:DQ22)))</f>
        <v>0</v>
      </c>
      <c r="DS22" s="43">
        <f>IF(DS$5&lt;$A22,0,MINA($C22*$E22,$C22-SUM($G22:DR22)))</f>
        <v>0</v>
      </c>
      <c r="DT22" s="43">
        <f>IF(DT$5&lt;$A22,0,MINA($C22*$E22,$C22-SUM($G22:DS22)))</f>
        <v>0</v>
      </c>
      <c r="DU22" s="43">
        <f>IF(DU$5&lt;$A22,0,MINA($C22*$E22,$C22-SUM($G22:DT22)))</f>
        <v>0</v>
      </c>
      <c r="DV22" s="43">
        <f>IF(DV$5&lt;$A22,0,MINA($C22*$E22,$C22-SUM($G22:DU22)))</f>
        <v>0</v>
      </c>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row>
    <row r="23" spans="1:162" ht="18" customHeight="1" x14ac:dyDescent="0.2">
      <c r="A23" s="46">
        <f t="shared" si="29"/>
        <v>9</v>
      </c>
      <c r="B23" s="53"/>
      <c r="C23" s="52">
        <v>0</v>
      </c>
      <c r="D23" s="51"/>
      <c r="E23" s="44">
        <f t="shared" si="30"/>
        <v>1.6666666666666666E-2</v>
      </c>
      <c r="F23" s="50"/>
      <c r="G23" s="43">
        <f t="shared" si="28"/>
        <v>0</v>
      </c>
      <c r="H23" s="43">
        <f>IF(H$5&lt;$A23,0,MINA($C23*$E23,$C23-SUM($G23:G23)))</f>
        <v>0</v>
      </c>
      <c r="I23" s="43">
        <f>IF(I$5&lt;$A23,0,MINA($C23*$E23,$C23-SUM($G23:H23)))</f>
        <v>0</v>
      </c>
      <c r="J23" s="43">
        <f>IF(J$5&lt;$A23,0,MINA($C23*$E23,$C23-SUM($G23:I23)))</f>
        <v>0</v>
      </c>
      <c r="K23" s="43">
        <f>IF(K$5&lt;$A23,0,MINA($C23*$E23,$C23-SUM($G23:J23)))</f>
        <v>0</v>
      </c>
      <c r="L23" s="43">
        <f>IF(L$5&lt;$A23,0,MINA($C23*$E23,$C23-SUM($G23:K23)))</f>
        <v>0</v>
      </c>
      <c r="M23" s="43">
        <f>IF(M$5&lt;$A23,0,MINA($C23*$E23,$C23-SUM($G23:L23)))</f>
        <v>0</v>
      </c>
      <c r="N23" s="43">
        <f>IF(N$5&lt;$A23,0,MINA($C23*$E23,$C23-SUM($G23:M23)))</f>
        <v>0</v>
      </c>
      <c r="O23" s="43">
        <f>IF(O$5&lt;$A23,0,MINA($C23*$E23,$C23-SUM($G23:N23)))</f>
        <v>0</v>
      </c>
      <c r="P23" s="43">
        <f>IF(P$5&lt;$A23,0,MINA($C23*$E23,$C23-SUM($G23:O23)))</f>
        <v>0</v>
      </c>
      <c r="Q23" s="43">
        <f>IF(Q$5&lt;$A23,0,MINA($C23*$E23,$C23-SUM($G23:P23)))</f>
        <v>0</v>
      </c>
      <c r="R23" s="43">
        <f>IF(R$5&lt;$A23,0,MINA($C23*$E23,$C23-SUM($G23:Q23)))</f>
        <v>0</v>
      </c>
      <c r="S23" s="43">
        <f>IF(S$5&lt;$A23,0,MINA($C23*$E23,$C23-SUM($G23:R23)))</f>
        <v>0</v>
      </c>
      <c r="T23" s="43">
        <f>IF(T$5&lt;$A23,0,MINA($C23*$E23,$C23-SUM($G23:S23)))</f>
        <v>0</v>
      </c>
      <c r="U23" s="43">
        <f>IF(U$5&lt;$A23,0,MINA($C23*$E23,$C23-SUM($G23:T23)))</f>
        <v>0</v>
      </c>
      <c r="V23" s="43">
        <f>IF(V$5&lt;$A23,0,MINA($C23*$E23,$C23-SUM($G23:U23)))</f>
        <v>0</v>
      </c>
      <c r="W23" s="43">
        <f>IF(W$5&lt;$A23,0,MINA($C23*$E23,$C23-SUM($G23:V23)))</f>
        <v>0</v>
      </c>
      <c r="X23" s="43">
        <f>IF(X$5&lt;$A23,0,MINA($C23*$E23,$C23-SUM($G23:W23)))</f>
        <v>0</v>
      </c>
      <c r="Y23" s="43">
        <f>IF(Y$5&lt;$A23,0,MINA($C23*$E23,$C23-SUM($G23:X23)))</f>
        <v>0</v>
      </c>
      <c r="Z23" s="43">
        <f>IF(Z$5&lt;$A23,0,MINA($C23*$E23,$C23-SUM($G23:Y23)))</f>
        <v>0</v>
      </c>
      <c r="AA23" s="43">
        <f>IF(AA$5&lt;$A23,0,MINA($C23*$E23,$C23-SUM($G23:Z23)))</f>
        <v>0</v>
      </c>
      <c r="AB23" s="43">
        <f>IF(AB$5&lt;$A23,0,MINA($C23*$E23,$C23-SUM($G23:AA23)))</f>
        <v>0</v>
      </c>
      <c r="AC23" s="43">
        <f>IF(AC$5&lt;$A23,0,MINA($C23*$E23,$C23-SUM($G23:AB23)))</f>
        <v>0</v>
      </c>
      <c r="AD23" s="43">
        <f>IF(AD$5&lt;$A23,0,MINA($C23*$E23,$C23-SUM($G23:AC23)))</f>
        <v>0</v>
      </c>
      <c r="AE23" s="43">
        <f>IF(AE$5&lt;$A23,0,MINA($C23*$E23,$C23-SUM($G23:AD23)))</f>
        <v>0</v>
      </c>
      <c r="AF23" s="43">
        <f>IF(AF$5&lt;$A23,0,MINA($C23*$E23,$C23-SUM($G23:AE23)))</f>
        <v>0</v>
      </c>
      <c r="AG23" s="43">
        <f>IF(AG$5&lt;$A23,0,MINA($C23*$E23,$C23-SUM($G23:AF23)))</f>
        <v>0</v>
      </c>
      <c r="AH23" s="43">
        <f>IF(AH$5&lt;$A23,0,MINA($C23*$E23,$C23-SUM($G23:AG23)))</f>
        <v>0</v>
      </c>
      <c r="AI23" s="43">
        <f>IF(AI$5&lt;$A23,0,MINA($C23*$E23,$C23-SUM($G23:AH23)))</f>
        <v>0</v>
      </c>
      <c r="AJ23" s="43">
        <f>IF(AJ$5&lt;$A23,0,MINA($C23*$E23,$C23-SUM($G23:AI23)))</f>
        <v>0</v>
      </c>
      <c r="AK23" s="43">
        <f>IF(AK$5&lt;$A23,0,MINA($C23*$E23,$C23-SUM($G23:AJ23)))</f>
        <v>0</v>
      </c>
      <c r="AL23" s="43">
        <f>IF(AL$5&lt;$A23,0,MINA($C23*$E23,$C23-SUM($G23:AK23)))</f>
        <v>0</v>
      </c>
      <c r="AM23" s="43">
        <f>IF(AM$5&lt;$A23,0,MINA($C23*$E23,$C23-SUM($G23:AL23)))</f>
        <v>0</v>
      </c>
      <c r="AN23" s="43">
        <f>IF(AN$5&lt;$A23,0,MINA($C23*$E23,$C23-SUM($G23:AM23)))</f>
        <v>0</v>
      </c>
      <c r="AO23" s="43">
        <f>IF(AO$5&lt;$A23,0,MINA($C23*$E23,$C23-SUM($G23:AN23)))</f>
        <v>0</v>
      </c>
      <c r="AP23" s="43">
        <f>IF(AP$5&lt;$A23,0,MINA($C23*$E23,$C23-SUM($G23:AO23)))</f>
        <v>0</v>
      </c>
      <c r="AQ23" s="43">
        <f>IF(AQ$5&lt;$A23,0,MINA($C23*$E23,$C23-SUM($G23:AP23)))</f>
        <v>0</v>
      </c>
      <c r="AR23" s="43">
        <f>IF(AR$5&lt;$A23,0,MINA($C23*$E23,$C23-SUM($G23:AQ23)))</f>
        <v>0</v>
      </c>
      <c r="AS23" s="43">
        <f>IF(AS$5&lt;$A23,0,MINA($C23*$E23,$C23-SUM($G23:AR23)))</f>
        <v>0</v>
      </c>
      <c r="AT23" s="43">
        <f>IF(AT$5&lt;$A23,0,MINA($C23*$E23,$C23-SUM($G23:AS23)))</f>
        <v>0</v>
      </c>
      <c r="AU23" s="43">
        <f>IF(AU$5&lt;$A23,0,MINA($C23*$E23,$C23-SUM($G23:AT23)))</f>
        <v>0</v>
      </c>
      <c r="AV23" s="43">
        <f>IF(AV$5&lt;$A23,0,MINA($C23*$E23,$C23-SUM($G23:AU23)))</f>
        <v>0</v>
      </c>
      <c r="AW23" s="43">
        <f>IF(AW$5&lt;$A23,0,MINA($C23*$E23,$C23-SUM($G23:AV23)))</f>
        <v>0</v>
      </c>
      <c r="AX23" s="43">
        <f>IF(AX$5&lt;$A23,0,MINA($C23*$E23,$C23-SUM($G23:AW23)))</f>
        <v>0</v>
      </c>
      <c r="AY23" s="43">
        <f>IF(AY$5&lt;$A23,0,MINA($C23*$E23,$C23-SUM($G23:AX23)))</f>
        <v>0</v>
      </c>
      <c r="AZ23" s="43">
        <f>IF(AZ$5&lt;$A23,0,MINA($C23*$E23,$C23-SUM($G23:AY23)))</f>
        <v>0</v>
      </c>
      <c r="BA23" s="43">
        <f>IF(BA$5&lt;$A23,0,MINA($C23*$E23,$C23-SUM($G23:AZ23)))</f>
        <v>0</v>
      </c>
      <c r="BB23" s="43">
        <f>IF(BB$5&lt;$A23,0,MINA($C23*$E23,$C23-SUM($G23:BA23)))</f>
        <v>0</v>
      </c>
      <c r="BC23" s="43">
        <f>IF(BC$5&lt;$A23,0,MINA($C23*$E23,$C23-SUM($G23:BB23)))</f>
        <v>0</v>
      </c>
      <c r="BD23" s="43">
        <f>IF(BD$5&lt;$A23,0,MINA($C23*$E23,$C23-SUM($G23:BC23)))</f>
        <v>0</v>
      </c>
      <c r="BE23" s="43">
        <f>IF(BE$5&lt;$A23,0,MINA($C23*$E23,$C23-SUM($G23:BD23)))</f>
        <v>0</v>
      </c>
      <c r="BF23" s="43">
        <f>IF(BF$5&lt;$A23,0,MINA($C23*$E23,$C23-SUM($G23:BE23)))</f>
        <v>0</v>
      </c>
      <c r="BG23" s="43">
        <f>IF(BG$5&lt;$A23,0,MINA($C23*$E23,$C23-SUM($G23:BF23)))</f>
        <v>0</v>
      </c>
      <c r="BH23" s="43">
        <f>IF(BH$5&lt;$A23,0,MINA($C23*$E23,$C23-SUM($G23:BG23)))</f>
        <v>0</v>
      </c>
      <c r="BI23" s="43">
        <f>IF(BI$5&lt;$A23,0,MINA($C23*$E23,$C23-SUM($G23:BH23)))</f>
        <v>0</v>
      </c>
      <c r="BJ23" s="43">
        <f>IF(BJ$5&lt;$A23,0,MINA($C23*$E23,$C23-SUM($G23:BI23)))</f>
        <v>0</v>
      </c>
      <c r="BK23" s="43">
        <f>IF(BK$5&lt;$A23,0,MINA($C23*$E23,$C23-SUM($G23:BJ23)))</f>
        <v>0</v>
      </c>
      <c r="BL23" s="43">
        <f>IF(BL$5&lt;$A23,0,MINA($C23*$E23,$C23-SUM($G23:BK23)))</f>
        <v>0</v>
      </c>
      <c r="BM23" s="43">
        <f>IF(BM$5&lt;$A23,0,MINA($C23*$E23,$C23-SUM($G23:BL23)))</f>
        <v>0</v>
      </c>
      <c r="BN23" s="43">
        <f>IF(BN$5&lt;$A23,0,MINA($C23*$E23,$C23-SUM($G23:BM23)))</f>
        <v>0</v>
      </c>
      <c r="BO23" s="43">
        <f>IF(BO$5&lt;$A23,0,MINA($C23*$E23,$C23-SUM($G23:BN23)))</f>
        <v>0</v>
      </c>
      <c r="BP23" s="43">
        <f>IF(BP$5&lt;$A23,0,MINA($C23*$E23,$C23-SUM($G23:BO23)))</f>
        <v>0</v>
      </c>
      <c r="BQ23" s="43">
        <f>IF(BQ$5&lt;$A23,0,MINA($C23*$E23,$C23-SUM($G23:BP23)))</f>
        <v>0</v>
      </c>
      <c r="BR23" s="43">
        <f>IF(BR$5&lt;$A23,0,MINA($C23*$E23,$C23-SUM($G23:BQ23)))</f>
        <v>0</v>
      </c>
      <c r="BS23" s="43">
        <f>IF(BS$5&lt;$A23,0,MINA($C23*$E23,$C23-SUM($G23:BR23)))</f>
        <v>0</v>
      </c>
      <c r="BT23" s="43">
        <f>IF(BT$5&lt;$A23,0,MINA($C23*$E23,$C23-SUM($G23:BS23)))</f>
        <v>0</v>
      </c>
      <c r="BU23" s="43">
        <f>IF(BU$5&lt;$A23,0,MINA($C23*$E23,$C23-SUM($G23:BT23)))</f>
        <v>0</v>
      </c>
      <c r="BV23" s="43">
        <f>IF(BV$5&lt;$A23,0,MINA($C23*$E23,$C23-SUM($G23:BU23)))</f>
        <v>0</v>
      </c>
      <c r="BW23" s="43">
        <f>IF(BW$5&lt;$A23,0,MINA($C23*$E23,$C23-SUM($G23:BV23)))</f>
        <v>0</v>
      </c>
      <c r="BX23" s="43">
        <f>IF(BX$5&lt;$A23,0,MINA($C23*$E23,$C23-SUM($G23:BW23)))</f>
        <v>0</v>
      </c>
      <c r="BY23" s="43">
        <f>IF(BY$5&lt;$A23,0,MINA($C23*$E23,$C23-SUM($G23:BX23)))</f>
        <v>0</v>
      </c>
      <c r="BZ23" s="43">
        <f>IF(BZ$5&lt;$A23,0,MINA($C23*$E23,$C23-SUM($G23:BY23)))</f>
        <v>0</v>
      </c>
      <c r="CA23" s="43">
        <f>IF(CA$5&lt;$A23,0,MINA($C23*$E23,$C23-SUM($G23:BZ23)))</f>
        <v>0</v>
      </c>
      <c r="CB23" s="43">
        <f>IF(CB$5&lt;$A23,0,MINA($C23*$E23,$C23-SUM($G23:CA23)))</f>
        <v>0</v>
      </c>
      <c r="CC23" s="43">
        <f>IF(CC$5&lt;$A23,0,MINA($C23*$E23,$C23-SUM($G23:CB23)))</f>
        <v>0</v>
      </c>
      <c r="CD23" s="43">
        <f>IF(CD$5&lt;$A23,0,MINA($C23*$E23,$C23-SUM($G23:CC23)))</f>
        <v>0</v>
      </c>
      <c r="CE23" s="43">
        <f>IF(CE$5&lt;$A23,0,MINA($C23*$E23,$C23-SUM($G23:CD23)))</f>
        <v>0</v>
      </c>
      <c r="CF23" s="43">
        <f>IF(CF$5&lt;$A23,0,MINA($C23*$E23,$C23-SUM($G23:CE23)))</f>
        <v>0</v>
      </c>
      <c r="CG23" s="43">
        <f>IF(CG$5&lt;$A23,0,MINA($C23*$E23,$C23-SUM($G23:CF23)))</f>
        <v>0</v>
      </c>
      <c r="CH23" s="43">
        <f>IF(CH$5&lt;$A23,0,MINA($C23*$E23,$C23-SUM($G23:CG23)))</f>
        <v>0</v>
      </c>
      <c r="CI23" s="43">
        <f>IF(CI$5&lt;$A23,0,MINA($C23*$E23,$C23-SUM($G23:CH23)))</f>
        <v>0</v>
      </c>
      <c r="CJ23" s="43">
        <f>IF(CJ$5&lt;$A23,0,MINA($C23*$E23,$C23-SUM($G23:CI23)))</f>
        <v>0</v>
      </c>
      <c r="CK23" s="43">
        <f>IF(CK$5&lt;$A23,0,MINA($C23*$E23,$C23-SUM($G23:CJ23)))</f>
        <v>0</v>
      </c>
      <c r="CL23" s="43">
        <f>IF(CL$5&lt;$A23,0,MINA($C23*$E23,$C23-SUM($G23:CK23)))</f>
        <v>0</v>
      </c>
      <c r="CM23" s="43">
        <f>IF(CM$5&lt;$A23,0,MINA($C23*$E23,$C23-SUM($G23:CL23)))</f>
        <v>0</v>
      </c>
      <c r="CN23" s="43">
        <f>IF(CN$5&lt;$A23,0,MINA($C23*$E23,$C23-SUM($G23:CM23)))</f>
        <v>0</v>
      </c>
      <c r="CO23" s="43">
        <f>IF(CO$5&lt;$A23,0,MINA($C23*$E23,$C23-SUM($G23:CN23)))</f>
        <v>0</v>
      </c>
      <c r="CP23" s="43">
        <f>IF(CP$5&lt;$A23,0,MINA($C23*$E23,$C23-SUM($G23:CO23)))</f>
        <v>0</v>
      </c>
      <c r="CQ23" s="43">
        <f>IF(CQ$5&lt;$A23,0,MINA($C23*$E23,$C23-SUM($G23:CP23)))</f>
        <v>0</v>
      </c>
      <c r="CR23" s="43">
        <f>IF(CR$5&lt;$A23,0,MINA($C23*$E23,$C23-SUM($G23:CQ23)))</f>
        <v>0</v>
      </c>
      <c r="CS23" s="43">
        <f>IF(CS$5&lt;$A23,0,MINA($C23*$E23,$C23-SUM($G23:CR23)))</f>
        <v>0</v>
      </c>
      <c r="CT23" s="43">
        <f>IF(CT$5&lt;$A23,0,MINA($C23*$E23,$C23-SUM($G23:CS23)))</f>
        <v>0</v>
      </c>
      <c r="CU23" s="43">
        <f>IF(CU$5&lt;$A23,0,MINA($C23*$E23,$C23-SUM($G23:CT23)))</f>
        <v>0</v>
      </c>
      <c r="CV23" s="43">
        <f>IF(CV$5&lt;$A23,0,MINA($C23*$E23,$C23-SUM($G23:CU23)))</f>
        <v>0</v>
      </c>
      <c r="CW23" s="43">
        <f>IF(CW$5&lt;$A23,0,MINA($C23*$E23,$C23-SUM($G23:CV23)))</f>
        <v>0</v>
      </c>
      <c r="CX23" s="43">
        <f>IF(CX$5&lt;$A23,0,MINA($C23*$E23,$C23-SUM($G23:CW23)))</f>
        <v>0</v>
      </c>
      <c r="CY23" s="43">
        <f>IF(CY$5&lt;$A23,0,MINA($C23*$E23,$C23-SUM($G23:CX23)))</f>
        <v>0</v>
      </c>
      <c r="CZ23" s="43">
        <f>IF(CZ$5&lt;$A23,0,MINA($C23*$E23,$C23-SUM($G23:CY23)))</f>
        <v>0</v>
      </c>
      <c r="DA23" s="43">
        <f>IF(DA$5&lt;$A23,0,MINA($C23*$E23,$C23-SUM($G23:CZ23)))</f>
        <v>0</v>
      </c>
      <c r="DB23" s="43">
        <f>IF(DB$5&lt;$A23,0,MINA($C23*$E23,$C23-SUM($G23:DA23)))</f>
        <v>0</v>
      </c>
      <c r="DC23" s="43">
        <f>IF(DC$5&lt;$A23,0,MINA($C23*$E23,$C23-SUM($G23:DB23)))</f>
        <v>0</v>
      </c>
      <c r="DD23" s="43">
        <f>IF(DD$5&lt;$A23,0,MINA($C23*$E23,$C23-SUM($G23:DC23)))</f>
        <v>0</v>
      </c>
      <c r="DE23" s="43">
        <f>IF(DE$5&lt;$A23,0,MINA($C23*$E23,$C23-SUM($G23:DD23)))</f>
        <v>0</v>
      </c>
      <c r="DF23" s="43">
        <f>IF(DF$5&lt;$A23,0,MINA($C23*$E23,$C23-SUM($G23:DE23)))</f>
        <v>0</v>
      </c>
      <c r="DG23" s="43">
        <f>IF(DG$5&lt;$A23,0,MINA($C23*$E23,$C23-SUM($G23:DF23)))</f>
        <v>0</v>
      </c>
      <c r="DH23" s="43">
        <f>IF(DH$5&lt;$A23,0,MINA($C23*$E23,$C23-SUM($G23:DG23)))</f>
        <v>0</v>
      </c>
      <c r="DI23" s="43">
        <f>IF(DI$5&lt;$A23,0,MINA($C23*$E23,$C23-SUM($G23:DH23)))</f>
        <v>0</v>
      </c>
      <c r="DJ23" s="43">
        <f>IF(DJ$5&lt;$A23,0,MINA($C23*$E23,$C23-SUM($G23:DI23)))</f>
        <v>0</v>
      </c>
      <c r="DK23" s="43">
        <f>IF(DK$5&lt;$A23,0,MINA($C23*$E23,$C23-SUM($G23:DJ23)))</f>
        <v>0</v>
      </c>
      <c r="DL23" s="43">
        <f>IF(DL$5&lt;$A23,0,MINA($C23*$E23,$C23-SUM($G23:DK23)))</f>
        <v>0</v>
      </c>
      <c r="DM23" s="43">
        <f>IF(DM$5&lt;$A23,0,MINA($C23*$E23,$C23-SUM($G23:DL23)))</f>
        <v>0</v>
      </c>
      <c r="DN23" s="43">
        <f>IF(DN$5&lt;$A23,0,MINA($C23*$E23,$C23-SUM($G23:DM23)))</f>
        <v>0</v>
      </c>
      <c r="DO23" s="43">
        <f>IF(DO$5&lt;$A23,0,MINA($C23*$E23,$C23-SUM($G23:DN23)))</f>
        <v>0</v>
      </c>
      <c r="DP23" s="43">
        <f>IF(DP$5&lt;$A23,0,MINA($C23*$E23,$C23-SUM($G23:DO23)))</f>
        <v>0</v>
      </c>
      <c r="DQ23" s="43">
        <f>IF(DQ$5&lt;$A23,0,MINA($C23*$E23,$C23-SUM($G23:DP23)))</f>
        <v>0</v>
      </c>
      <c r="DR23" s="43">
        <f>IF(DR$5&lt;$A23,0,MINA($C23*$E23,$C23-SUM($G23:DQ23)))</f>
        <v>0</v>
      </c>
      <c r="DS23" s="43">
        <f>IF(DS$5&lt;$A23,0,MINA($C23*$E23,$C23-SUM($G23:DR23)))</f>
        <v>0</v>
      </c>
      <c r="DT23" s="43">
        <f>IF(DT$5&lt;$A23,0,MINA($C23*$E23,$C23-SUM($G23:DS23)))</f>
        <v>0</v>
      </c>
      <c r="DU23" s="43">
        <f>IF(DU$5&lt;$A23,0,MINA($C23*$E23,$C23-SUM($G23:DT23)))</f>
        <v>0</v>
      </c>
      <c r="DV23" s="43">
        <f>IF(DV$5&lt;$A23,0,MINA($C23*$E23,$C23-SUM($G23:DU23)))</f>
        <v>0</v>
      </c>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row>
    <row r="24" spans="1:162" ht="18" customHeight="1" x14ac:dyDescent="0.2">
      <c r="A24" s="46">
        <f t="shared" si="29"/>
        <v>10</v>
      </c>
      <c r="B24" s="53"/>
      <c r="C24" s="52">
        <v>0</v>
      </c>
      <c r="D24" s="51"/>
      <c r="E24" s="44">
        <f t="shared" si="30"/>
        <v>1.6666666666666666E-2</v>
      </c>
      <c r="F24" s="50"/>
      <c r="G24" s="43">
        <f t="shared" si="28"/>
        <v>0</v>
      </c>
      <c r="H24" s="43">
        <f>IF(H$5&lt;$A24,0,MINA($C24*$E24,$C24-SUM($G24:G24)))</f>
        <v>0</v>
      </c>
      <c r="I24" s="43">
        <f>IF(I$5&lt;$A24,0,MINA($C24*$E24,$C24-SUM($G24:H24)))</f>
        <v>0</v>
      </c>
      <c r="J24" s="43">
        <f>IF(J$5&lt;$A24,0,MINA($C24*$E24,$C24-SUM($G24:I24)))</f>
        <v>0</v>
      </c>
      <c r="K24" s="43">
        <f>IF(K$5&lt;$A24,0,MINA($C24*$E24,$C24-SUM($G24:J24)))</f>
        <v>0</v>
      </c>
      <c r="L24" s="43">
        <f>IF(L$5&lt;$A24,0,MINA($C24*$E24,$C24-SUM($G24:K24)))</f>
        <v>0</v>
      </c>
      <c r="M24" s="43">
        <f>IF(M$5&lt;$A24,0,MINA($C24*$E24,$C24-SUM($G24:L24)))</f>
        <v>0</v>
      </c>
      <c r="N24" s="43">
        <f>IF(N$5&lt;$A24,0,MINA($C24*$E24,$C24-SUM($G24:M24)))</f>
        <v>0</v>
      </c>
      <c r="O24" s="43">
        <f>IF(O$5&lt;$A24,0,MINA($C24*$E24,$C24-SUM($G24:N24)))</f>
        <v>0</v>
      </c>
      <c r="P24" s="43">
        <f>IF(P$5&lt;$A24,0,MINA($C24*$E24,$C24-SUM($G24:O24)))</f>
        <v>0</v>
      </c>
      <c r="Q24" s="43">
        <f>IF(Q$5&lt;$A24,0,MINA($C24*$E24,$C24-SUM($G24:P24)))</f>
        <v>0</v>
      </c>
      <c r="R24" s="43">
        <f>IF(R$5&lt;$A24,0,MINA($C24*$E24,$C24-SUM($G24:Q24)))</f>
        <v>0</v>
      </c>
      <c r="S24" s="43">
        <f>IF(S$5&lt;$A24,0,MINA($C24*$E24,$C24-SUM($G24:R24)))</f>
        <v>0</v>
      </c>
      <c r="T24" s="43">
        <f>IF(T$5&lt;$A24,0,MINA($C24*$E24,$C24-SUM($G24:S24)))</f>
        <v>0</v>
      </c>
      <c r="U24" s="43">
        <f>IF(U$5&lt;$A24,0,MINA($C24*$E24,$C24-SUM($G24:T24)))</f>
        <v>0</v>
      </c>
      <c r="V24" s="43">
        <f>IF(V$5&lt;$A24,0,MINA($C24*$E24,$C24-SUM($G24:U24)))</f>
        <v>0</v>
      </c>
      <c r="W24" s="43">
        <f>IF(W$5&lt;$A24,0,MINA($C24*$E24,$C24-SUM($G24:V24)))</f>
        <v>0</v>
      </c>
      <c r="X24" s="43">
        <f>IF(X$5&lt;$A24,0,MINA($C24*$E24,$C24-SUM($G24:W24)))</f>
        <v>0</v>
      </c>
      <c r="Y24" s="43">
        <f>IF(Y$5&lt;$A24,0,MINA($C24*$E24,$C24-SUM($G24:X24)))</f>
        <v>0</v>
      </c>
      <c r="Z24" s="43">
        <f>IF(Z$5&lt;$A24,0,MINA($C24*$E24,$C24-SUM($G24:Y24)))</f>
        <v>0</v>
      </c>
      <c r="AA24" s="43">
        <f>IF(AA$5&lt;$A24,0,MINA($C24*$E24,$C24-SUM($G24:Z24)))</f>
        <v>0</v>
      </c>
      <c r="AB24" s="43">
        <f>IF(AB$5&lt;$A24,0,MINA($C24*$E24,$C24-SUM($G24:AA24)))</f>
        <v>0</v>
      </c>
      <c r="AC24" s="43">
        <f>IF(AC$5&lt;$A24,0,MINA($C24*$E24,$C24-SUM($G24:AB24)))</f>
        <v>0</v>
      </c>
      <c r="AD24" s="43">
        <f>IF(AD$5&lt;$A24,0,MINA($C24*$E24,$C24-SUM($G24:AC24)))</f>
        <v>0</v>
      </c>
      <c r="AE24" s="43">
        <f>IF(AE$5&lt;$A24,0,MINA($C24*$E24,$C24-SUM($G24:AD24)))</f>
        <v>0</v>
      </c>
      <c r="AF24" s="43">
        <f>IF(AF$5&lt;$A24,0,MINA($C24*$E24,$C24-SUM($G24:AE24)))</f>
        <v>0</v>
      </c>
      <c r="AG24" s="43">
        <f>IF(AG$5&lt;$A24,0,MINA($C24*$E24,$C24-SUM($G24:AF24)))</f>
        <v>0</v>
      </c>
      <c r="AH24" s="43">
        <f>IF(AH$5&lt;$A24,0,MINA($C24*$E24,$C24-SUM($G24:AG24)))</f>
        <v>0</v>
      </c>
      <c r="AI24" s="43">
        <f>IF(AI$5&lt;$A24,0,MINA($C24*$E24,$C24-SUM($G24:AH24)))</f>
        <v>0</v>
      </c>
      <c r="AJ24" s="43">
        <f>IF(AJ$5&lt;$A24,0,MINA($C24*$E24,$C24-SUM($G24:AI24)))</f>
        <v>0</v>
      </c>
      <c r="AK24" s="43">
        <f>IF(AK$5&lt;$A24,0,MINA($C24*$E24,$C24-SUM($G24:AJ24)))</f>
        <v>0</v>
      </c>
      <c r="AL24" s="43">
        <f>IF(AL$5&lt;$A24,0,MINA($C24*$E24,$C24-SUM($G24:AK24)))</f>
        <v>0</v>
      </c>
      <c r="AM24" s="43">
        <f>IF(AM$5&lt;$A24,0,MINA($C24*$E24,$C24-SUM($G24:AL24)))</f>
        <v>0</v>
      </c>
      <c r="AN24" s="43">
        <f>IF(AN$5&lt;$A24,0,MINA($C24*$E24,$C24-SUM($G24:AM24)))</f>
        <v>0</v>
      </c>
      <c r="AO24" s="43">
        <f>IF(AO$5&lt;$A24,0,MINA($C24*$E24,$C24-SUM($G24:AN24)))</f>
        <v>0</v>
      </c>
      <c r="AP24" s="43">
        <f>IF(AP$5&lt;$A24,0,MINA($C24*$E24,$C24-SUM($G24:AO24)))</f>
        <v>0</v>
      </c>
      <c r="AQ24" s="43">
        <f>IF(AQ$5&lt;$A24,0,MINA($C24*$E24,$C24-SUM($G24:AP24)))</f>
        <v>0</v>
      </c>
      <c r="AR24" s="43">
        <f>IF(AR$5&lt;$A24,0,MINA($C24*$E24,$C24-SUM($G24:AQ24)))</f>
        <v>0</v>
      </c>
      <c r="AS24" s="43">
        <f>IF(AS$5&lt;$A24,0,MINA($C24*$E24,$C24-SUM($G24:AR24)))</f>
        <v>0</v>
      </c>
      <c r="AT24" s="43">
        <f>IF(AT$5&lt;$A24,0,MINA($C24*$E24,$C24-SUM($G24:AS24)))</f>
        <v>0</v>
      </c>
      <c r="AU24" s="43">
        <f>IF(AU$5&lt;$A24,0,MINA($C24*$E24,$C24-SUM($G24:AT24)))</f>
        <v>0</v>
      </c>
      <c r="AV24" s="43">
        <f>IF(AV$5&lt;$A24,0,MINA($C24*$E24,$C24-SUM($G24:AU24)))</f>
        <v>0</v>
      </c>
      <c r="AW24" s="43">
        <f>IF(AW$5&lt;$A24,0,MINA($C24*$E24,$C24-SUM($G24:AV24)))</f>
        <v>0</v>
      </c>
      <c r="AX24" s="43">
        <f>IF(AX$5&lt;$A24,0,MINA($C24*$E24,$C24-SUM($G24:AW24)))</f>
        <v>0</v>
      </c>
      <c r="AY24" s="43">
        <f>IF(AY$5&lt;$A24,0,MINA($C24*$E24,$C24-SUM($G24:AX24)))</f>
        <v>0</v>
      </c>
      <c r="AZ24" s="43">
        <f>IF(AZ$5&lt;$A24,0,MINA($C24*$E24,$C24-SUM($G24:AY24)))</f>
        <v>0</v>
      </c>
      <c r="BA24" s="43">
        <f>IF(BA$5&lt;$A24,0,MINA($C24*$E24,$C24-SUM($G24:AZ24)))</f>
        <v>0</v>
      </c>
      <c r="BB24" s="43">
        <f>IF(BB$5&lt;$A24,0,MINA($C24*$E24,$C24-SUM($G24:BA24)))</f>
        <v>0</v>
      </c>
      <c r="BC24" s="43">
        <f>IF(BC$5&lt;$A24,0,MINA($C24*$E24,$C24-SUM($G24:BB24)))</f>
        <v>0</v>
      </c>
      <c r="BD24" s="43">
        <f>IF(BD$5&lt;$A24,0,MINA($C24*$E24,$C24-SUM($G24:BC24)))</f>
        <v>0</v>
      </c>
      <c r="BE24" s="43">
        <f>IF(BE$5&lt;$A24,0,MINA($C24*$E24,$C24-SUM($G24:BD24)))</f>
        <v>0</v>
      </c>
      <c r="BF24" s="43">
        <f>IF(BF$5&lt;$A24,0,MINA($C24*$E24,$C24-SUM($G24:BE24)))</f>
        <v>0</v>
      </c>
      <c r="BG24" s="43">
        <f>IF(BG$5&lt;$A24,0,MINA($C24*$E24,$C24-SUM($G24:BF24)))</f>
        <v>0</v>
      </c>
      <c r="BH24" s="43">
        <f>IF(BH$5&lt;$A24,0,MINA($C24*$E24,$C24-SUM($G24:BG24)))</f>
        <v>0</v>
      </c>
      <c r="BI24" s="43">
        <f>IF(BI$5&lt;$A24,0,MINA($C24*$E24,$C24-SUM($G24:BH24)))</f>
        <v>0</v>
      </c>
      <c r="BJ24" s="43">
        <f>IF(BJ$5&lt;$A24,0,MINA($C24*$E24,$C24-SUM($G24:BI24)))</f>
        <v>0</v>
      </c>
      <c r="BK24" s="43">
        <f>IF(BK$5&lt;$A24,0,MINA($C24*$E24,$C24-SUM($G24:BJ24)))</f>
        <v>0</v>
      </c>
      <c r="BL24" s="43">
        <f>IF(BL$5&lt;$A24,0,MINA($C24*$E24,$C24-SUM($G24:BK24)))</f>
        <v>0</v>
      </c>
      <c r="BM24" s="43">
        <f>IF(BM$5&lt;$A24,0,MINA($C24*$E24,$C24-SUM($G24:BL24)))</f>
        <v>0</v>
      </c>
      <c r="BN24" s="43">
        <f>IF(BN$5&lt;$A24,0,MINA($C24*$E24,$C24-SUM($G24:BM24)))</f>
        <v>0</v>
      </c>
      <c r="BO24" s="43">
        <f>IF(BO$5&lt;$A24,0,MINA($C24*$E24,$C24-SUM($G24:BN24)))</f>
        <v>0</v>
      </c>
      <c r="BP24" s="43">
        <f>IF(BP$5&lt;$A24,0,MINA($C24*$E24,$C24-SUM($G24:BO24)))</f>
        <v>0</v>
      </c>
      <c r="BQ24" s="43">
        <f>IF(BQ$5&lt;$A24,0,MINA($C24*$E24,$C24-SUM($G24:BP24)))</f>
        <v>0</v>
      </c>
      <c r="BR24" s="43">
        <f>IF(BR$5&lt;$A24,0,MINA($C24*$E24,$C24-SUM($G24:BQ24)))</f>
        <v>0</v>
      </c>
      <c r="BS24" s="43">
        <f>IF(BS$5&lt;$A24,0,MINA($C24*$E24,$C24-SUM($G24:BR24)))</f>
        <v>0</v>
      </c>
      <c r="BT24" s="43">
        <f>IF(BT$5&lt;$A24,0,MINA($C24*$E24,$C24-SUM($G24:BS24)))</f>
        <v>0</v>
      </c>
      <c r="BU24" s="43">
        <f>IF(BU$5&lt;$A24,0,MINA($C24*$E24,$C24-SUM($G24:BT24)))</f>
        <v>0</v>
      </c>
      <c r="BV24" s="43">
        <f>IF(BV$5&lt;$A24,0,MINA($C24*$E24,$C24-SUM($G24:BU24)))</f>
        <v>0</v>
      </c>
      <c r="BW24" s="43">
        <f>IF(BW$5&lt;$A24,0,MINA($C24*$E24,$C24-SUM($G24:BV24)))</f>
        <v>0</v>
      </c>
      <c r="BX24" s="43">
        <f>IF(BX$5&lt;$A24,0,MINA($C24*$E24,$C24-SUM($G24:BW24)))</f>
        <v>0</v>
      </c>
      <c r="BY24" s="43">
        <f>IF(BY$5&lt;$A24,0,MINA($C24*$E24,$C24-SUM($G24:BX24)))</f>
        <v>0</v>
      </c>
      <c r="BZ24" s="43">
        <f>IF(BZ$5&lt;$A24,0,MINA($C24*$E24,$C24-SUM($G24:BY24)))</f>
        <v>0</v>
      </c>
      <c r="CA24" s="43">
        <f>IF(CA$5&lt;$A24,0,MINA($C24*$E24,$C24-SUM($G24:BZ24)))</f>
        <v>0</v>
      </c>
      <c r="CB24" s="43">
        <f>IF(CB$5&lt;$A24,0,MINA($C24*$E24,$C24-SUM($G24:CA24)))</f>
        <v>0</v>
      </c>
      <c r="CC24" s="43">
        <f>IF(CC$5&lt;$A24,0,MINA($C24*$E24,$C24-SUM($G24:CB24)))</f>
        <v>0</v>
      </c>
      <c r="CD24" s="43">
        <f>IF(CD$5&lt;$A24,0,MINA($C24*$E24,$C24-SUM($G24:CC24)))</f>
        <v>0</v>
      </c>
      <c r="CE24" s="43">
        <f>IF(CE$5&lt;$A24,0,MINA($C24*$E24,$C24-SUM($G24:CD24)))</f>
        <v>0</v>
      </c>
      <c r="CF24" s="43">
        <f>IF(CF$5&lt;$A24,0,MINA($C24*$E24,$C24-SUM($G24:CE24)))</f>
        <v>0</v>
      </c>
      <c r="CG24" s="43">
        <f>IF(CG$5&lt;$A24,0,MINA($C24*$E24,$C24-SUM($G24:CF24)))</f>
        <v>0</v>
      </c>
      <c r="CH24" s="43">
        <f>IF(CH$5&lt;$A24,0,MINA($C24*$E24,$C24-SUM($G24:CG24)))</f>
        <v>0</v>
      </c>
      <c r="CI24" s="43">
        <f>IF(CI$5&lt;$A24,0,MINA($C24*$E24,$C24-SUM($G24:CH24)))</f>
        <v>0</v>
      </c>
      <c r="CJ24" s="43">
        <f>IF(CJ$5&lt;$A24,0,MINA($C24*$E24,$C24-SUM($G24:CI24)))</f>
        <v>0</v>
      </c>
      <c r="CK24" s="43">
        <f>IF(CK$5&lt;$A24,0,MINA($C24*$E24,$C24-SUM($G24:CJ24)))</f>
        <v>0</v>
      </c>
      <c r="CL24" s="43">
        <f>IF(CL$5&lt;$A24,0,MINA($C24*$E24,$C24-SUM($G24:CK24)))</f>
        <v>0</v>
      </c>
      <c r="CM24" s="43">
        <f>IF(CM$5&lt;$A24,0,MINA($C24*$E24,$C24-SUM($G24:CL24)))</f>
        <v>0</v>
      </c>
      <c r="CN24" s="43">
        <f>IF(CN$5&lt;$A24,0,MINA($C24*$E24,$C24-SUM($G24:CM24)))</f>
        <v>0</v>
      </c>
      <c r="CO24" s="43">
        <f>IF(CO$5&lt;$A24,0,MINA($C24*$E24,$C24-SUM($G24:CN24)))</f>
        <v>0</v>
      </c>
      <c r="CP24" s="43">
        <f>IF(CP$5&lt;$A24,0,MINA($C24*$E24,$C24-SUM($G24:CO24)))</f>
        <v>0</v>
      </c>
      <c r="CQ24" s="43">
        <f>IF(CQ$5&lt;$A24,0,MINA($C24*$E24,$C24-SUM($G24:CP24)))</f>
        <v>0</v>
      </c>
      <c r="CR24" s="43">
        <f>IF(CR$5&lt;$A24,0,MINA($C24*$E24,$C24-SUM($G24:CQ24)))</f>
        <v>0</v>
      </c>
      <c r="CS24" s="43">
        <f>IF(CS$5&lt;$A24,0,MINA($C24*$E24,$C24-SUM($G24:CR24)))</f>
        <v>0</v>
      </c>
      <c r="CT24" s="43">
        <f>IF(CT$5&lt;$A24,0,MINA($C24*$E24,$C24-SUM($G24:CS24)))</f>
        <v>0</v>
      </c>
      <c r="CU24" s="43">
        <f>IF(CU$5&lt;$A24,0,MINA($C24*$E24,$C24-SUM($G24:CT24)))</f>
        <v>0</v>
      </c>
      <c r="CV24" s="43">
        <f>IF(CV$5&lt;$A24,0,MINA($C24*$E24,$C24-SUM($G24:CU24)))</f>
        <v>0</v>
      </c>
      <c r="CW24" s="43">
        <f>IF(CW$5&lt;$A24,0,MINA($C24*$E24,$C24-SUM($G24:CV24)))</f>
        <v>0</v>
      </c>
      <c r="CX24" s="43">
        <f>IF(CX$5&lt;$A24,0,MINA($C24*$E24,$C24-SUM($G24:CW24)))</f>
        <v>0</v>
      </c>
      <c r="CY24" s="43">
        <f>IF(CY$5&lt;$A24,0,MINA($C24*$E24,$C24-SUM($G24:CX24)))</f>
        <v>0</v>
      </c>
      <c r="CZ24" s="43">
        <f>IF(CZ$5&lt;$A24,0,MINA($C24*$E24,$C24-SUM($G24:CY24)))</f>
        <v>0</v>
      </c>
      <c r="DA24" s="43">
        <f>IF(DA$5&lt;$A24,0,MINA($C24*$E24,$C24-SUM($G24:CZ24)))</f>
        <v>0</v>
      </c>
      <c r="DB24" s="43">
        <f>IF(DB$5&lt;$A24,0,MINA($C24*$E24,$C24-SUM($G24:DA24)))</f>
        <v>0</v>
      </c>
      <c r="DC24" s="43">
        <f>IF(DC$5&lt;$A24,0,MINA($C24*$E24,$C24-SUM($G24:DB24)))</f>
        <v>0</v>
      </c>
      <c r="DD24" s="43">
        <f>IF(DD$5&lt;$A24,0,MINA($C24*$E24,$C24-SUM($G24:DC24)))</f>
        <v>0</v>
      </c>
      <c r="DE24" s="43">
        <f>IF(DE$5&lt;$A24,0,MINA($C24*$E24,$C24-SUM($G24:DD24)))</f>
        <v>0</v>
      </c>
      <c r="DF24" s="43">
        <f>IF(DF$5&lt;$A24,0,MINA($C24*$E24,$C24-SUM($G24:DE24)))</f>
        <v>0</v>
      </c>
      <c r="DG24" s="43">
        <f>IF(DG$5&lt;$A24,0,MINA($C24*$E24,$C24-SUM($G24:DF24)))</f>
        <v>0</v>
      </c>
      <c r="DH24" s="43">
        <f>IF(DH$5&lt;$A24,0,MINA($C24*$E24,$C24-SUM($G24:DG24)))</f>
        <v>0</v>
      </c>
      <c r="DI24" s="43">
        <f>IF(DI$5&lt;$A24,0,MINA($C24*$E24,$C24-SUM($G24:DH24)))</f>
        <v>0</v>
      </c>
      <c r="DJ24" s="43">
        <f>IF(DJ$5&lt;$A24,0,MINA($C24*$E24,$C24-SUM($G24:DI24)))</f>
        <v>0</v>
      </c>
      <c r="DK24" s="43">
        <f>IF(DK$5&lt;$A24,0,MINA($C24*$E24,$C24-SUM($G24:DJ24)))</f>
        <v>0</v>
      </c>
      <c r="DL24" s="43">
        <f>IF(DL$5&lt;$A24,0,MINA($C24*$E24,$C24-SUM($G24:DK24)))</f>
        <v>0</v>
      </c>
      <c r="DM24" s="43">
        <f>IF(DM$5&lt;$A24,0,MINA($C24*$E24,$C24-SUM($G24:DL24)))</f>
        <v>0</v>
      </c>
      <c r="DN24" s="43">
        <f>IF(DN$5&lt;$A24,0,MINA($C24*$E24,$C24-SUM($G24:DM24)))</f>
        <v>0</v>
      </c>
      <c r="DO24" s="43">
        <f>IF(DO$5&lt;$A24,0,MINA($C24*$E24,$C24-SUM($G24:DN24)))</f>
        <v>0</v>
      </c>
      <c r="DP24" s="43">
        <f>IF(DP$5&lt;$A24,0,MINA($C24*$E24,$C24-SUM($G24:DO24)))</f>
        <v>0</v>
      </c>
      <c r="DQ24" s="43">
        <f>IF(DQ$5&lt;$A24,0,MINA($C24*$E24,$C24-SUM($G24:DP24)))</f>
        <v>0</v>
      </c>
      <c r="DR24" s="43">
        <f>IF(DR$5&lt;$A24,0,MINA($C24*$E24,$C24-SUM($G24:DQ24)))</f>
        <v>0</v>
      </c>
      <c r="DS24" s="43">
        <f>IF(DS$5&lt;$A24,0,MINA($C24*$E24,$C24-SUM($G24:DR24)))</f>
        <v>0</v>
      </c>
      <c r="DT24" s="43">
        <f>IF(DT$5&lt;$A24,0,MINA($C24*$E24,$C24-SUM($G24:DS24)))</f>
        <v>0</v>
      </c>
      <c r="DU24" s="43">
        <f>IF(DU$5&lt;$A24,0,MINA($C24*$E24,$C24-SUM($G24:DT24)))</f>
        <v>0</v>
      </c>
      <c r="DV24" s="43">
        <f>IF(DV$5&lt;$A24,0,MINA($C24*$E24,$C24-SUM($G24:DU24)))</f>
        <v>0</v>
      </c>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row>
    <row r="25" spans="1:162" ht="18" customHeight="1" x14ac:dyDescent="0.2">
      <c r="A25" s="46">
        <f t="shared" si="29"/>
        <v>11</v>
      </c>
      <c r="B25" s="53"/>
      <c r="C25" s="52">
        <v>0</v>
      </c>
      <c r="D25" s="51"/>
      <c r="E25" s="44">
        <f t="shared" si="30"/>
        <v>1.6666666666666666E-2</v>
      </c>
      <c r="F25" s="50"/>
      <c r="G25" s="43">
        <f t="shared" si="28"/>
        <v>0</v>
      </c>
      <c r="H25" s="43">
        <f>IF(H$5&lt;$A25,0,MINA($C25*$E25,$C25-SUM($G25:G25)))</f>
        <v>0</v>
      </c>
      <c r="I25" s="43">
        <f>IF(I$5&lt;$A25,0,MINA($C25*$E25,$C25-SUM($G25:H25)))</f>
        <v>0</v>
      </c>
      <c r="J25" s="43">
        <f>IF(J$5&lt;$A25,0,MINA($C25*$E25,$C25-SUM($G25:I25)))</f>
        <v>0</v>
      </c>
      <c r="K25" s="43">
        <f>IF(K$5&lt;$A25,0,MINA($C25*$E25,$C25-SUM($G25:J25)))</f>
        <v>0</v>
      </c>
      <c r="L25" s="43">
        <f>IF(L$5&lt;$A25,0,MINA($C25*$E25,$C25-SUM($G25:K25)))</f>
        <v>0</v>
      </c>
      <c r="M25" s="43">
        <f>IF(M$5&lt;$A25,0,MINA($C25*$E25,$C25-SUM($G25:L25)))</f>
        <v>0</v>
      </c>
      <c r="N25" s="43">
        <f>IF(N$5&lt;$A25,0,MINA($C25*$E25,$C25-SUM($G25:M25)))</f>
        <v>0</v>
      </c>
      <c r="O25" s="43">
        <f>IF(O$5&lt;$A25,0,MINA($C25*$E25,$C25-SUM($G25:N25)))</f>
        <v>0</v>
      </c>
      <c r="P25" s="43">
        <f>IF(P$5&lt;$A25,0,MINA($C25*$E25,$C25-SUM($G25:O25)))</f>
        <v>0</v>
      </c>
      <c r="Q25" s="43">
        <f>IF(Q$5&lt;$A25,0,MINA($C25*$E25,$C25-SUM($G25:P25)))</f>
        <v>0</v>
      </c>
      <c r="R25" s="43">
        <f>IF(R$5&lt;$A25,0,MINA($C25*$E25,$C25-SUM($G25:Q25)))</f>
        <v>0</v>
      </c>
      <c r="S25" s="43">
        <f>IF(S$5&lt;$A25,0,MINA($C25*$E25,$C25-SUM($G25:R25)))</f>
        <v>0</v>
      </c>
      <c r="T25" s="43">
        <f>IF(T$5&lt;$A25,0,MINA($C25*$E25,$C25-SUM($G25:S25)))</f>
        <v>0</v>
      </c>
      <c r="U25" s="43">
        <f>IF(U$5&lt;$A25,0,MINA($C25*$E25,$C25-SUM($G25:T25)))</f>
        <v>0</v>
      </c>
      <c r="V25" s="43">
        <f>IF(V$5&lt;$A25,0,MINA($C25*$E25,$C25-SUM($G25:U25)))</f>
        <v>0</v>
      </c>
      <c r="W25" s="43">
        <f>IF(W$5&lt;$A25,0,MINA($C25*$E25,$C25-SUM($G25:V25)))</f>
        <v>0</v>
      </c>
      <c r="X25" s="43">
        <f>IF(X$5&lt;$A25,0,MINA($C25*$E25,$C25-SUM($G25:W25)))</f>
        <v>0</v>
      </c>
      <c r="Y25" s="43">
        <f>IF(Y$5&lt;$A25,0,MINA($C25*$E25,$C25-SUM($G25:X25)))</f>
        <v>0</v>
      </c>
      <c r="Z25" s="43">
        <f>IF(Z$5&lt;$A25,0,MINA($C25*$E25,$C25-SUM($G25:Y25)))</f>
        <v>0</v>
      </c>
      <c r="AA25" s="43">
        <f>IF(AA$5&lt;$A25,0,MINA($C25*$E25,$C25-SUM($G25:Z25)))</f>
        <v>0</v>
      </c>
      <c r="AB25" s="43">
        <f>IF(AB$5&lt;$A25,0,MINA($C25*$E25,$C25-SUM($G25:AA25)))</f>
        <v>0</v>
      </c>
      <c r="AC25" s="43">
        <f>IF(AC$5&lt;$A25,0,MINA($C25*$E25,$C25-SUM($G25:AB25)))</f>
        <v>0</v>
      </c>
      <c r="AD25" s="43">
        <f>IF(AD$5&lt;$A25,0,MINA($C25*$E25,$C25-SUM($G25:AC25)))</f>
        <v>0</v>
      </c>
      <c r="AE25" s="43">
        <f>IF(AE$5&lt;$A25,0,MINA($C25*$E25,$C25-SUM($G25:AD25)))</f>
        <v>0</v>
      </c>
      <c r="AF25" s="43">
        <f>IF(AF$5&lt;$A25,0,MINA($C25*$E25,$C25-SUM($G25:AE25)))</f>
        <v>0</v>
      </c>
      <c r="AG25" s="43">
        <f>IF(AG$5&lt;$A25,0,MINA($C25*$E25,$C25-SUM($G25:AF25)))</f>
        <v>0</v>
      </c>
      <c r="AH25" s="43">
        <f>IF(AH$5&lt;$A25,0,MINA($C25*$E25,$C25-SUM($G25:AG25)))</f>
        <v>0</v>
      </c>
      <c r="AI25" s="43">
        <f>IF(AI$5&lt;$A25,0,MINA($C25*$E25,$C25-SUM($G25:AH25)))</f>
        <v>0</v>
      </c>
      <c r="AJ25" s="43">
        <f>IF(AJ$5&lt;$A25,0,MINA($C25*$E25,$C25-SUM($G25:AI25)))</f>
        <v>0</v>
      </c>
      <c r="AK25" s="43">
        <f>IF(AK$5&lt;$A25,0,MINA($C25*$E25,$C25-SUM($G25:AJ25)))</f>
        <v>0</v>
      </c>
      <c r="AL25" s="43">
        <f>IF(AL$5&lt;$A25,0,MINA($C25*$E25,$C25-SUM($G25:AK25)))</f>
        <v>0</v>
      </c>
      <c r="AM25" s="43">
        <f>IF(AM$5&lt;$A25,0,MINA($C25*$E25,$C25-SUM($G25:AL25)))</f>
        <v>0</v>
      </c>
      <c r="AN25" s="43">
        <f>IF(AN$5&lt;$A25,0,MINA($C25*$E25,$C25-SUM($G25:AM25)))</f>
        <v>0</v>
      </c>
      <c r="AO25" s="43">
        <f>IF(AO$5&lt;$A25,0,MINA($C25*$E25,$C25-SUM($G25:AN25)))</f>
        <v>0</v>
      </c>
      <c r="AP25" s="43">
        <f>IF(AP$5&lt;$A25,0,MINA($C25*$E25,$C25-SUM($G25:AO25)))</f>
        <v>0</v>
      </c>
      <c r="AQ25" s="43">
        <f>IF(AQ$5&lt;$A25,0,MINA($C25*$E25,$C25-SUM($G25:AP25)))</f>
        <v>0</v>
      </c>
      <c r="AR25" s="43">
        <f>IF(AR$5&lt;$A25,0,MINA($C25*$E25,$C25-SUM($G25:AQ25)))</f>
        <v>0</v>
      </c>
      <c r="AS25" s="43">
        <f>IF(AS$5&lt;$A25,0,MINA($C25*$E25,$C25-SUM($G25:AR25)))</f>
        <v>0</v>
      </c>
      <c r="AT25" s="43">
        <f>IF(AT$5&lt;$A25,0,MINA($C25*$E25,$C25-SUM($G25:AS25)))</f>
        <v>0</v>
      </c>
      <c r="AU25" s="43">
        <f>IF(AU$5&lt;$A25,0,MINA($C25*$E25,$C25-SUM($G25:AT25)))</f>
        <v>0</v>
      </c>
      <c r="AV25" s="43">
        <f>IF(AV$5&lt;$A25,0,MINA($C25*$E25,$C25-SUM($G25:AU25)))</f>
        <v>0</v>
      </c>
      <c r="AW25" s="43">
        <f>IF(AW$5&lt;$A25,0,MINA($C25*$E25,$C25-SUM($G25:AV25)))</f>
        <v>0</v>
      </c>
      <c r="AX25" s="43">
        <f>IF(AX$5&lt;$A25,0,MINA($C25*$E25,$C25-SUM($G25:AW25)))</f>
        <v>0</v>
      </c>
      <c r="AY25" s="43">
        <f>IF(AY$5&lt;$A25,0,MINA($C25*$E25,$C25-SUM($G25:AX25)))</f>
        <v>0</v>
      </c>
      <c r="AZ25" s="43">
        <f>IF(AZ$5&lt;$A25,0,MINA($C25*$E25,$C25-SUM($G25:AY25)))</f>
        <v>0</v>
      </c>
      <c r="BA25" s="43">
        <f>IF(BA$5&lt;$A25,0,MINA($C25*$E25,$C25-SUM($G25:AZ25)))</f>
        <v>0</v>
      </c>
      <c r="BB25" s="43">
        <f>IF(BB$5&lt;$A25,0,MINA($C25*$E25,$C25-SUM($G25:BA25)))</f>
        <v>0</v>
      </c>
      <c r="BC25" s="43">
        <f>IF(BC$5&lt;$A25,0,MINA($C25*$E25,$C25-SUM($G25:BB25)))</f>
        <v>0</v>
      </c>
      <c r="BD25" s="43">
        <f>IF(BD$5&lt;$A25,0,MINA($C25*$E25,$C25-SUM($G25:BC25)))</f>
        <v>0</v>
      </c>
      <c r="BE25" s="43">
        <f>IF(BE$5&lt;$A25,0,MINA($C25*$E25,$C25-SUM($G25:BD25)))</f>
        <v>0</v>
      </c>
      <c r="BF25" s="43">
        <f>IF(BF$5&lt;$A25,0,MINA($C25*$E25,$C25-SUM($G25:BE25)))</f>
        <v>0</v>
      </c>
      <c r="BG25" s="43">
        <f>IF(BG$5&lt;$A25,0,MINA($C25*$E25,$C25-SUM($G25:BF25)))</f>
        <v>0</v>
      </c>
      <c r="BH25" s="43">
        <f>IF(BH$5&lt;$A25,0,MINA($C25*$E25,$C25-SUM($G25:BG25)))</f>
        <v>0</v>
      </c>
      <c r="BI25" s="43">
        <f>IF(BI$5&lt;$A25,0,MINA($C25*$E25,$C25-SUM($G25:BH25)))</f>
        <v>0</v>
      </c>
      <c r="BJ25" s="43">
        <f>IF(BJ$5&lt;$A25,0,MINA($C25*$E25,$C25-SUM($G25:BI25)))</f>
        <v>0</v>
      </c>
      <c r="BK25" s="43">
        <f>IF(BK$5&lt;$A25,0,MINA($C25*$E25,$C25-SUM($G25:BJ25)))</f>
        <v>0</v>
      </c>
      <c r="BL25" s="43">
        <f>IF(BL$5&lt;$A25,0,MINA($C25*$E25,$C25-SUM($G25:BK25)))</f>
        <v>0</v>
      </c>
      <c r="BM25" s="43">
        <f>IF(BM$5&lt;$A25,0,MINA($C25*$E25,$C25-SUM($G25:BL25)))</f>
        <v>0</v>
      </c>
      <c r="BN25" s="43">
        <f>IF(BN$5&lt;$A25,0,MINA($C25*$E25,$C25-SUM($G25:BM25)))</f>
        <v>0</v>
      </c>
      <c r="BO25" s="43">
        <f>IF(BO$5&lt;$A25,0,MINA($C25*$E25,$C25-SUM($G25:BN25)))</f>
        <v>0</v>
      </c>
      <c r="BP25" s="43">
        <f>IF(BP$5&lt;$A25,0,MINA($C25*$E25,$C25-SUM($G25:BO25)))</f>
        <v>0</v>
      </c>
      <c r="BQ25" s="43">
        <f>IF(BQ$5&lt;$A25,0,MINA($C25*$E25,$C25-SUM($G25:BP25)))</f>
        <v>0</v>
      </c>
      <c r="BR25" s="43">
        <f>IF(BR$5&lt;$A25,0,MINA($C25*$E25,$C25-SUM($G25:BQ25)))</f>
        <v>0</v>
      </c>
      <c r="BS25" s="43">
        <f>IF(BS$5&lt;$A25,0,MINA($C25*$E25,$C25-SUM($G25:BR25)))</f>
        <v>0</v>
      </c>
      <c r="BT25" s="43">
        <f>IF(BT$5&lt;$A25,0,MINA($C25*$E25,$C25-SUM($G25:BS25)))</f>
        <v>0</v>
      </c>
      <c r="BU25" s="43">
        <f>IF(BU$5&lt;$A25,0,MINA($C25*$E25,$C25-SUM($G25:BT25)))</f>
        <v>0</v>
      </c>
      <c r="BV25" s="43">
        <f>IF(BV$5&lt;$A25,0,MINA($C25*$E25,$C25-SUM($G25:BU25)))</f>
        <v>0</v>
      </c>
      <c r="BW25" s="43">
        <f>IF(BW$5&lt;$A25,0,MINA($C25*$E25,$C25-SUM($G25:BV25)))</f>
        <v>0</v>
      </c>
      <c r="BX25" s="43">
        <f>IF(BX$5&lt;$A25,0,MINA($C25*$E25,$C25-SUM($G25:BW25)))</f>
        <v>0</v>
      </c>
      <c r="BY25" s="43">
        <f>IF(BY$5&lt;$A25,0,MINA($C25*$E25,$C25-SUM($G25:BX25)))</f>
        <v>0</v>
      </c>
      <c r="BZ25" s="43">
        <f>IF(BZ$5&lt;$A25,0,MINA($C25*$E25,$C25-SUM($G25:BY25)))</f>
        <v>0</v>
      </c>
      <c r="CA25" s="43">
        <f>IF(CA$5&lt;$A25,0,MINA($C25*$E25,$C25-SUM($G25:BZ25)))</f>
        <v>0</v>
      </c>
      <c r="CB25" s="43">
        <f>IF(CB$5&lt;$A25,0,MINA($C25*$E25,$C25-SUM($G25:CA25)))</f>
        <v>0</v>
      </c>
      <c r="CC25" s="43">
        <f>IF(CC$5&lt;$A25,0,MINA($C25*$E25,$C25-SUM($G25:CB25)))</f>
        <v>0</v>
      </c>
      <c r="CD25" s="43">
        <f>IF(CD$5&lt;$A25,0,MINA($C25*$E25,$C25-SUM($G25:CC25)))</f>
        <v>0</v>
      </c>
      <c r="CE25" s="43">
        <f>IF(CE$5&lt;$A25,0,MINA($C25*$E25,$C25-SUM($G25:CD25)))</f>
        <v>0</v>
      </c>
      <c r="CF25" s="43">
        <f>IF(CF$5&lt;$A25,0,MINA($C25*$E25,$C25-SUM($G25:CE25)))</f>
        <v>0</v>
      </c>
      <c r="CG25" s="43">
        <f>IF(CG$5&lt;$A25,0,MINA($C25*$E25,$C25-SUM($G25:CF25)))</f>
        <v>0</v>
      </c>
      <c r="CH25" s="43">
        <f>IF(CH$5&lt;$A25,0,MINA($C25*$E25,$C25-SUM($G25:CG25)))</f>
        <v>0</v>
      </c>
      <c r="CI25" s="43">
        <f>IF(CI$5&lt;$A25,0,MINA($C25*$E25,$C25-SUM($G25:CH25)))</f>
        <v>0</v>
      </c>
      <c r="CJ25" s="43">
        <f>IF(CJ$5&lt;$A25,0,MINA($C25*$E25,$C25-SUM($G25:CI25)))</f>
        <v>0</v>
      </c>
      <c r="CK25" s="43">
        <f>IF(CK$5&lt;$A25,0,MINA($C25*$E25,$C25-SUM($G25:CJ25)))</f>
        <v>0</v>
      </c>
      <c r="CL25" s="43">
        <f>IF(CL$5&lt;$A25,0,MINA($C25*$E25,$C25-SUM($G25:CK25)))</f>
        <v>0</v>
      </c>
      <c r="CM25" s="43">
        <f>IF(CM$5&lt;$A25,0,MINA($C25*$E25,$C25-SUM($G25:CL25)))</f>
        <v>0</v>
      </c>
      <c r="CN25" s="43">
        <f>IF(CN$5&lt;$A25,0,MINA($C25*$E25,$C25-SUM($G25:CM25)))</f>
        <v>0</v>
      </c>
      <c r="CO25" s="43">
        <f>IF(CO$5&lt;$A25,0,MINA($C25*$E25,$C25-SUM($G25:CN25)))</f>
        <v>0</v>
      </c>
      <c r="CP25" s="43">
        <f>IF(CP$5&lt;$A25,0,MINA($C25*$E25,$C25-SUM($G25:CO25)))</f>
        <v>0</v>
      </c>
      <c r="CQ25" s="43">
        <f>IF(CQ$5&lt;$A25,0,MINA($C25*$E25,$C25-SUM($G25:CP25)))</f>
        <v>0</v>
      </c>
      <c r="CR25" s="43">
        <f>IF(CR$5&lt;$A25,0,MINA($C25*$E25,$C25-SUM($G25:CQ25)))</f>
        <v>0</v>
      </c>
      <c r="CS25" s="43">
        <f>IF(CS$5&lt;$A25,0,MINA($C25*$E25,$C25-SUM($G25:CR25)))</f>
        <v>0</v>
      </c>
      <c r="CT25" s="43">
        <f>IF(CT$5&lt;$A25,0,MINA($C25*$E25,$C25-SUM($G25:CS25)))</f>
        <v>0</v>
      </c>
      <c r="CU25" s="43">
        <f>IF(CU$5&lt;$A25,0,MINA($C25*$E25,$C25-SUM($G25:CT25)))</f>
        <v>0</v>
      </c>
      <c r="CV25" s="43">
        <f>IF(CV$5&lt;$A25,0,MINA($C25*$E25,$C25-SUM($G25:CU25)))</f>
        <v>0</v>
      </c>
      <c r="CW25" s="43">
        <f>IF(CW$5&lt;$A25,0,MINA($C25*$E25,$C25-SUM($G25:CV25)))</f>
        <v>0</v>
      </c>
      <c r="CX25" s="43">
        <f>IF(CX$5&lt;$A25,0,MINA($C25*$E25,$C25-SUM($G25:CW25)))</f>
        <v>0</v>
      </c>
      <c r="CY25" s="43">
        <f>IF(CY$5&lt;$A25,0,MINA($C25*$E25,$C25-SUM($G25:CX25)))</f>
        <v>0</v>
      </c>
      <c r="CZ25" s="43">
        <f>IF(CZ$5&lt;$A25,0,MINA($C25*$E25,$C25-SUM($G25:CY25)))</f>
        <v>0</v>
      </c>
      <c r="DA25" s="43">
        <f>IF(DA$5&lt;$A25,0,MINA($C25*$E25,$C25-SUM($G25:CZ25)))</f>
        <v>0</v>
      </c>
      <c r="DB25" s="43">
        <f>IF(DB$5&lt;$A25,0,MINA($C25*$E25,$C25-SUM($G25:DA25)))</f>
        <v>0</v>
      </c>
      <c r="DC25" s="43">
        <f>IF(DC$5&lt;$A25,0,MINA($C25*$E25,$C25-SUM($G25:DB25)))</f>
        <v>0</v>
      </c>
      <c r="DD25" s="43">
        <f>IF(DD$5&lt;$A25,0,MINA($C25*$E25,$C25-SUM($G25:DC25)))</f>
        <v>0</v>
      </c>
      <c r="DE25" s="43">
        <f>IF(DE$5&lt;$A25,0,MINA($C25*$E25,$C25-SUM($G25:DD25)))</f>
        <v>0</v>
      </c>
      <c r="DF25" s="43">
        <f>IF(DF$5&lt;$A25,0,MINA($C25*$E25,$C25-SUM($G25:DE25)))</f>
        <v>0</v>
      </c>
      <c r="DG25" s="43">
        <f>IF(DG$5&lt;$A25,0,MINA($C25*$E25,$C25-SUM($G25:DF25)))</f>
        <v>0</v>
      </c>
      <c r="DH25" s="43">
        <f>IF(DH$5&lt;$A25,0,MINA($C25*$E25,$C25-SUM($G25:DG25)))</f>
        <v>0</v>
      </c>
      <c r="DI25" s="43">
        <f>IF(DI$5&lt;$A25,0,MINA($C25*$E25,$C25-SUM($G25:DH25)))</f>
        <v>0</v>
      </c>
      <c r="DJ25" s="43">
        <f>IF(DJ$5&lt;$A25,0,MINA($C25*$E25,$C25-SUM($G25:DI25)))</f>
        <v>0</v>
      </c>
      <c r="DK25" s="43">
        <f>IF(DK$5&lt;$A25,0,MINA($C25*$E25,$C25-SUM($G25:DJ25)))</f>
        <v>0</v>
      </c>
      <c r="DL25" s="43">
        <f>IF(DL$5&lt;$A25,0,MINA($C25*$E25,$C25-SUM($G25:DK25)))</f>
        <v>0</v>
      </c>
      <c r="DM25" s="43">
        <f>IF(DM$5&lt;$A25,0,MINA($C25*$E25,$C25-SUM($G25:DL25)))</f>
        <v>0</v>
      </c>
      <c r="DN25" s="43">
        <f>IF(DN$5&lt;$A25,0,MINA($C25*$E25,$C25-SUM($G25:DM25)))</f>
        <v>0</v>
      </c>
      <c r="DO25" s="43">
        <f>IF(DO$5&lt;$A25,0,MINA($C25*$E25,$C25-SUM($G25:DN25)))</f>
        <v>0</v>
      </c>
      <c r="DP25" s="43">
        <f>IF(DP$5&lt;$A25,0,MINA($C25*$E25,$C25-SUM($G25:DO25)))</f>
        <v>0</v>
      </c>
      <c r="DQ25" s="43">
        <f>IF(DQ$5&lt;$A25,0,MINA($C25*$E25,$C25-SUM($G25:DP25)))</f>
        <v>0</v>
      </c>
      <c r="DR25" s="43">
        <f>IF(DR$5&lt;$A25,0,MINA($C25*$E25,$C25-SUM($G25:DQ25)))</f>
        <v>0</v>
      </c>
      <c r="DS25" s="43">
        <f>IF(DS$5&lt;$A25,0,MINA($C25*$E25,$C25-SUM($G25:DR25)))</f>
        <v>0</v>
      </c>
      <c r="DT25" s="43">
        <f>IF(DT$5&lt;$A25,0,MINA($C25*$E25,$C25-SUM($G25:DS25)))</f>
        <v>0</v>
      </c>
      <c r="DU25" s="43">
        <f>IF(DU$5&lt;$A25,0,MINA($C25*$E25,$C25-SUM($G25:DT25)))</f>
        <v>0</v>
      </c>
      <c r="DV25" s="43">
        <f>IF(DV$5&lt;$A25,0,MINA($C25*$E25,$C25-SUM($G25:DU25)))</f>
        <v>0</v>
      </c>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row>
    <row r="26" spans="1:162" ht="18" customHeight="1" x14ac:dyDescent="0.2">
      <c r="A26" s="46">
        <f t="shared" si="29"/>
        <v>12</v>
      </c>
      <c r="B26" s="53"/>
      <c r="C26" s="52">
        <v>0</v>
      </c>
      <c r="D26" s="51"/>
      <c r="E26" s="44">
        <f t="shared" si="30"/>
        <v>1.6666666666666666E-2</v>
      </c>
      <c r="F26" s="50"/>
      <c r="G26" s="43">
        <f t="shared" si="28"/>
        <v>0</v>
      </c>
      <c r="H26" s="43">
        <f>IF(H$5&lt;$A26,0,MINA($C26*$E26,$C26-SUM($G26:G26)))</f>
        <v>0</v>
      </c>
      <c r="I26" s="43">
        <f>IF(I$5&lt;$A26,0,MINA($C26*$E26,$C26-SUM($G26:H26)))</f>
        <v>0</v>
      </c>
      <c r="J26" s="43">
        <f>IF(J$5&lt;$A26,0,MINA($C26*$E26,$C26-SUM($G26:I26)))</f>
        <v>0</v>
      </c>
      <c r="K26" s="43">
        <f>IF(K$5&lt;$A26,0,MINA($C26*$E26,$C26-SUM($G26:J26)))</f>
        <v>0</v>
      </c>
      <c r="L26" s="43">
        <f>IF(L$5&lt;$A26,0,MINA($C26*$E26,$C26-SUM($G26:K26)))</f>
        <v>0</v>
      </c>
      <c r="M26" s="43">
        <f>IF(M$5&lt;$A26,0,MINA($C26*$E26,$C26-SUM($G26:L26)))</f>
        <v>0</v>
      </c>
      <c r="N26" s="43">
        <f>IF(N$5&lt;$A26,0,MINA($C26*$E26,$C26-SUM($G26:M26)))</f>
        <v>0</v>
      </c>
      <c r="O26" s="43">
        <f>IF(O$5&lt;$A26,0,MINA($C26*$E26,$C26-SUM($G26:N26)))</f>
        <v>0</v>
      </c>
      <c r="P26" s="43">
        <f>IF(P$5&lt;$A26,0,MINA($C26*$E26,$C26-SUM($G26:O26)))</f>
        <v>0</v>
      </c>
      <c r="Q26" s="43">
        <f>IF(Q$5&lt;$A26,0,MINA($C26*$E26,$C26-SUM($G26:P26)))</f>
        <v>0</v>
      </c>
      <c r="R26" s="43">
        <f>IF(R$5&lt;$A26,0,MINA($C26*$E26,$C26-SUM($G26:Q26)))</f>
        <v>0</v>
      </c>
      <c r="S26" s="43">
        <f>IF(S$5&lt;$A26,0,MINA($C26*$E26,$C26-SUM($G26:R26)))</f>
        <v>0</v>
      </c>
      <c r="T26" s="43">
        <f>IF(T$5&lt;$A26,0,MINA($C26*$E26,$C26-SUM($G26:S26)))</f>
        <v>0</v>
      </c>
      <c r="U26" s="43">
        <f>IF(U$5&lt;$A26,0,MINA($C26*$E26,$C26-SUM($G26:T26)))</f>
        <v>0</v>
      </c>
      <c r="V26" s="43">
        <f>IF(V$5&lt;$A26,0,MINA($C26*$E26,$C26-SUM($G26:U26)))</f>
        <v>0</v>
      </c>
      <c r="W26" s="43">
        <f>IF(W$5&lt;$A26,0,MINA($C26*$E26,$C26-SUM($G26:V26)))</f>
        <v>0</v>
      </c>
      <c r="X26" s="43">
        <f>IF(X$5&lt;$A26,0,MINA($C26*$E26,$C26-SUM($G26:W26)))</f>
        <v>0</v>
      </c>
      <c r="Y26" s="43">
        <f>IF(Y$5&lt;$A26,0,MINA($C26*$E26,$C26-SUM($G26:X26)))</f>
        <v>0</v>
      </c>
      <c r="Z26" s="43">
        <f>IF(Z$5&lt;$A26,0,MINA($C26*$E26,$C26-SUM($G26:Y26)))</f>
        <v>0</v>
      </c>
      <c r="AA26" s="43">
        <f>IF(AA$5&lt;$A26,0,MINA($C26*$E26,$C26-SUM($G26:Z26)))</f>
        <v>0</v>
      </c>
      <c r="AB26" s="43">
        <f>IF(AB$5&lt;$A26,0,MINA($C26*$E26,$C26-SUM($G26:AA26)))</f>
        <v>0</v>
      </c>
      <c r="AC26" s="43">
        <f>IF(AC$5&lt;$A26,0,MINA($C26*$E26,$C26-SUM($G26:AB26)))</f>
        <v>0</v>
      </c>
      <c r="AD26" s="43">
        <f>IF(AD$5&lt;$A26,0,MINA($C26*$E26,$C26-SUM($G26:AC26)))</f>
        <v>0</v>
      </c>
      <c r="AE26" s="43">
        <f>IF(AE$5&lt;$A26,0,MINA($C26*$E26,$C26-SUM($G26:AD26)))</f>
        <v>0</v>
      </c>
      <c r="AF26" s="43">
        <f>IF(AF$5&lt;$A26,0,MINA($C26*$E26,$C26-SUM($G26:AE26)))</f>
        <v>0</v>
      </c>
      <c r="AG26" s="43">
        <f>IF(AG$5&lt;$A26,0,MINA($C26*$E26,$C26-SUM($G26:AF26)))</f>
        <v>0</v>
      </c>
      <c r="AH26" s="43">
        <f>IF(AH$5&lt;$A26,0,MINA($C26*$E26,$C26-SUM($G26:AG26)))</f>
        <v>0</v>
      </c>
      <c r="AI26" s="43">
        <f>IF(AI$5&lt;$A26,0,MINA($C26*$E26,$C26-SUM($G26:AH26)))</f>
        <v>0</v>
      </c>
      <c r="AJ26" s="43">
        <f>IF(AJ$5&lt;$A26,0,MINA($C26*$E26,$C26-SUM($G26:AI26)))</f>
        <v>0</v>
      </c>
      <c r="AK26" s="43">
        <f>IF(AK$5&lt;$A26,0,MINA($C26*$E26,$C26-SUM($G26:AJ26)))</f>
        <v>0</v>
      </c>
      <c r="AL26" s="43">
        <f>IF(AL$5&lt;$A26,0,MINA($C26*$E26,$C26-SUM($G26:AK26)))</f>
        <v>0</v>
      </c>
      <c r="AM26" s="43">
        <f>IF(AM$5&lt;$A26,0,MINA($C26*$E26,$C26-SUM($G26:AL26)))</f>
        <v>0</v>
      </c>
      <c r="AN26" s="43">
        <f>IF(AN$5&lt;$A26,0,MINA($C26*$E26,$C26-SUM($G26:AM26)))</f>
        <v>0</v>
      </c>
      <c r="AO26" s="43">
        <f>IF(AO$5&lt;$A26,0,MINA($C26*$E26,$C26-SUM($G26:AN26)))</f>
        <v>0</v>
      </c>
      <c r="AP26" s="43">
        <f>IF(AP$5&lt;$A26,0,MINA($C26*$E26,$C26-SUM($G26:AO26)))</f>
        <v>0</v>
      </c>
      <c r="AQ26" s="43">
        <f>IF(AQ$5&lt;$A26,0,MINA($C26*$E26,$C26-SUM($G26:AP26)))</f>
        <v>0</v>
      </c>
      <c r="AR26" s="43">
        <f>IF(AR$5&lt;$A26,0,MINA($C26*$E26,$C26-SUM($G26:AQ26)))</f>
        <v>0</v>
      </c>
      <c r="AS26" s="43">
        <f>IF(AS$5&lt;$A26,0,MINA($C26*$E26,$C26-SUM($G26:AR26)))</f>
        <v>0</v>
      </c>
      <c r="AT26" s="43">
        <f>IF(AT$5&lt;$A26,0,MINA($C26*$E26,$C26-SUM($G26:AS26)))</f>
        <v>0</v>
      </c>
      <c r="AU26" s="43">
        <f>IF(AU$5&lt;$A26,0,MINA($C26*$E26,$C26-SUM($G26:AT26)))</f>
        <v>0</v>
      </c>
      <c r="AV26" s="43">
        <f>IF(AV$5&lt;$A26,0,MINA($C26*$E26,$C26-SUM($G26:AU26)))</f>
        <v>0</v>
      </c>
      <c r="AW26" s="43">
        <f>IF(AW$5&lt;$A26,0,MINA($C26*$E26,$C26-SUM($G26:AV26)))</f>
        <v>0</v>
      </c>
      <c r="AX26" s="43">
        <f>IF(AX$5&lt;$A26,0,MINA($C26*$E26,$C26-SUM($G26:AW26)))</f>
        <v>0</v>
      </c>
      <c r="AY26" s="43">
        <f>IF(AY$5&lt;$A26,0,MINA($C26*$E26,$C26-SUM($G26:AX26)))</f>
        <v>0</v>
      </c>
      <c r="AZ26" s="43">
        <f>IF(AZ$5&lt;$A26,0,MINA($C26*$E26,$C26-SUM($G26:AY26)))</f>
        <v>0</v>
      </c>
      <c r="BA26" s="43">
        <f>IF(BA$5&lt;$A26,0,MINA($C26*$E26,$C26-SUM($G26:AZ26)))</f>
        <v>0</v>
      </c>
      <c r="BB26" s="43">
        <f>IF(BB$5&lt;$A26,0,MINA($C26*$E26,$C26-SUM($G26:BA26)))</f>
        <v>0</v>
      </c>
      <c r="BC26" s="43">
        <f>IF(BC$5&lt;$A26,0,MINA($C26*$E26,$C26-SUM($G26:BB26)))</f>
        <v>0</v>
      </c>
      <c r="BD26" s="43">
        <f>IF(BD$5&lt;$A26,0,MINA($C26*$E26,$C26-SUM($G26:BC26)))</f>
        <v>0</v>
      </c>
      <c r="BE26" s="43">
        <f>IF(BE$5&lt;$A26,0,MINA($C26*$E26,$C26-SUM($G26:BD26)))</f>
        <v>0</v>
      </c>
      <c r="BF26" s="43">
        <f>IF(BF$5&lt;$A26,0,MINA($C26*$E26,$C26-SUM($G26:BE26)))</f>
        <v>0</v>
      </c>
      <c r="BG26" s="43">
        <f>IF(BG$5&lt;$A26,0,MINA($C26*$E26,$C26-SUM($G26:BF26)))</f>
        <v>0</v>
      </c>
      <c r="BH26" s="43">
        <f>IF(BH$5&lt;$A26,0,MINA($C26*$E26,$C26-SUM($G26:BG26)))</f>
        <v>0</v>
      </c>
      <c r="BI26" s="43">
        <f>IF(BI$5&lt;$A26,0,MINA($C26*$E26,$C26-SUM($G26:BH26)))</f>
        <v>0</v>
      </c>
      <c r="BJ26" s="43">
        <f>IF(BJ$5&lt;$A26,0,MINA($C26*$E26,$C26-SUM($G26:BI26)))</f>
        <v>0</v>
      </c>
      <c r="BK26" s="43">
        <f>IF(BK$5&lt;$A26,0,MINA($C26*$E26,$C26-SUM($G26:BJ26)))</f>
        <v>0</v>
      </c>
      <c r="BL26" s="43">
        <f>IF(BL$5&lt;$A26,0,MINA($C26*$E26,$C26-SUM($G26:BK26)))</f>
        <v>0</v>
      </c>
      <c r="BM26" s="43">
        <f>IF(BM$5&lt;$A26,0,MINA($C26*$E26,$C26-SUM($G26:BL26)))</f>
        <v>0</v>
      </c>
      <c r="BN26" s="43">
        <f>IF(BN$5&lt;$A26,0,MINA($C26*$E26,$C26-SUM($G26:BM26)))</f>
        <v>0</v>
      </c>
      <c r="BO26" s="43">
        <f>IF(BO$5&lt;$A26,0,MINA($C26*$E26,$C26-SUM($G26:BN26)))</f>
        <v>0</v>
      </c>
      <c r="BP26" s="43">
        <f>IF(BP$5&lt;$A26,0,MINA($C26*$E26,$C26-SUM($G26:BO26)))</f>
        <v>0</v>
      </c>
      <c r="BQ26" s="43">
        <f>IF(BQ$5&lt;$A26,0,MINA($C26*$E26,$C26-SUM($G26:BP26)))</f>
        <v>0</v>
      </c>
      <c r="BR26" s="43">
        <f>IF(BR$5&lt;$A26,0,MINA($C26*$E26,$C26-SUM($G26:BQ26)))</f>
        <v>0</v>
      </c>
      <c r="BS26" s="43">
        <f>IF(BS$5&lt;$A26,0,MINA($C26*$E26,$C26-SUM($G26:BR26)))</f>
        <v>0</v>
      </c>
      <c r="BT26" s="43">
        <f>IF(BT$5&lt;$A26,0,MINA($C26*$E26,$C26-SUM($G26:BS26)))</f>
        <v>0</v>
      </c>
      <c r="BU26" s="43">
        <f>IF(BU$5&lt;$A26,0,MINA($C26*$E26,$C26-SUM($G26:BT26)))</f>
        <v>0</v>
      </c>
      <c r="BV26" s="43">
        <f>IF(BV$5&lt;$A26,0,MINA($C26*$E26,$C26-SUM($G26:BU26)))</f>
        <v>0</v>
      </c>
      <c r="BW26" s="43">
        <f>IF(BW$5&lt;$A26,0,MINA($C26*$E26,$C26-SUM($G26:BV26)))</f>
        <v>0</v>
      </c>
      <c r="BX26" s="43">
        <f>IF(BX$5&lt;$A26,0,MINA($C26*$E26,$C26-SUM($G26:BW26)))</f>
        <v>0</v>
      </c>
      <c r="BY26" s="43">
        <f>IF(BY$5&lt;$A26,0,MINA($C26*$E26,$C26-SUM($G26:BX26)))</f>
        <v>0</v>
      </c>
      <c r="BZ26" s="43">
        <f>IF(BZ$5&lt;$A26,0,MINA($C26*$E26,$C26-SUM($G26:BY26)))</f>
        <v>0</v>
      </c>
      <c r="CA26" s="43">
        <f>IF(CA$5&lt;$A26,0,MINA($C26*$E26,$C26-SUM($G26:BZ26)))</f>
        <v>0</v>
      </c>
      <c r="CB26" s="43">
        <f>IF(CB$5&lt;$A26,0,MINA($C26*$E26,$C26-SUM($G26:CA26)))</f>
        <v>0</v>
      </c>
      <c r="CC26" s="43">
        <f>IF(CC$5&lt;$A26,0,MINA($C26*$E26,$C26-SUM($G26:CB26)))</f>
        <v>0</v>
      </c>
      <c r="CD26" s="43">
        <f>IF(CD$5&lt;$A26,0,MINA($C26*$E26,$C26-SUM($G26:CC26)))</f>
        <v>0</v>
      </c>
      <c r="CE26" s="43">
        <f>IF(CE$5&lt;$A26,0,MINA($C26*$E26,$C26-SUM($G26:CD26)))</f>
        <v>0</v>
      </c>
      <c r="CF26" s="43">
        <f>IF(CF$5&lt;$A26,0,MINA($C26*$E26,$C26-SUM($G26:CE26)))</f>
        <v>0</v>
      </c>
      <c r="CG26" s="43">
        <f>IF(CG$5&lt;$A26,0,MINA($C26*$E26,$C26-SUM($G26:CF26)))</f>
        <v>0</v>
      </c>
      <c r="CH26" s="43">
        <f>IF(CH$5&lt;$A26,0,MINA($C26*$E26,$C26-SUM($G26:CG26)))</f>
        <v>0</v>
      </c>
      <c r="CI26" s="43">
        <f>IF(CI$5&lt;$A26,0,MINA($C26*$E26,$C26-SUM($G26:CH26)))</f>
        <v>0</v>
      </c>
      <c r="CJ26" s="43">
        <f>IF(CJ$5&lt;$A26,0,MINA($C26*$E26,$C26-SUM($G26:CI26)))</f>
        <v>0</v>
      </c>
      <c r="CK26" s="43">
        <f>IF(CK$5&lt;$A26,0,MINA($C26*$E26,$C26-SUM($G26:CJ26)))</f>
        <v>0</v>
      </c>
      <c r="CL26" s="43">
        <f>IF(CL$5&lt;$A26,0,MINA($C26*$E26,$C26-SUM($G26:CK26)))</f>
        <v>0</v>
      </c>
      <c r="CM26" s="43">
        <f>IF(CM$5&lt;$A26,0,MINA($C26*$E26,$C26-SUM($G26:CL26)))</f>
        <v>0</v>
      </c>
      <c r="CN26" s="43">
        <f>IF(CN$5&lt;$A26,0,MINA($C26*$E26,$C26-SUM($G26:CM26)))</f>
        <v>0</v>
      </c>
      <c r="CO26" s="43">
        <f>IF(CO$5&lt;$A26,0,MINA($C26*$E26,$C26-SUM($G26:CN26)))</f>
        <v>0</v>
      </c>
      <c r="CP26" s="43">
        <f>IF(CP$5&lt;$A26,0,MINA($C26*$E26,$C26-SUM($G26:CO26)))</f>
        <v>0</v>
      </c>
      <c r="CQ26" s="43">
        <f>IF(CQ$5&lt;$A26,0,MINA($C26*$E26,$C26-SUM($G26:CP26)))</f>
        <v>0</v>
      </c>
      <c r="CR26" s="43">
        <f>IF(CR$5&lt;$A26,0,MINA($C26*$E26,$C26-SUM($G26:CQ26)))</f>
        <v>0</v>
      </c>
      <c r="CS26" s="43">
        <f>IF(CS$5&lt;$A26,0,MINA($C26*$E26,$C26-SUM($G26:CR26)))</f>
        <v>0</v>
      </c>
      <c r="CT26" s="43">
        <f>IF(CT$5&lt;$A26,0,MINA($C26*$E26,$C26-SUM($G26:CS26)))</f>
        <v>0</v>
      </c>
      <c r="CU26" s="43">
        <f>IF(CU$5&lt;$A26,0,MINA($C26*$E26,$C26-SUM($G26:CT26)))</f>
        <v>0</v>
      </c>
      <c r="CV26" s="43">
        <f>IF(CV$5&lt;$A26,0,MINA($C26*$E26,$C26-SUM($G26:CU26)))</f>
        <v>0</v>
      </c>
      <c r="CW26" s="43">
        <f>IF(CW$5&lt;$A26,0,MINA($C26*$E26,$C26-SUM($G26:CV26)))</f>
        <v>0</v>
      </c>
      <c r="CX26" s="43">
        <f>IF(CX$5&lt;$A26,0,MINA($C26*$E26,$C26-SUM($G26:CW26)))</f>
        <v>0</v>
      </c>
      <c r="CY26" s="43">
        <f>IF(CY$5&lt;$A26,0,MINA($C26*$E26,$C26-SUM($G26:CX26)))</f>
        <v>0</v>
      </c>
      <c r="CZ26" s="43">
        <f>IF(CZ$5&lt;$A26,0,MINA($C26*$E26,$C26-SUM($G26:CY26)))</f>
        <v>0</v>
      </c>
      <c r="DA26" s="43">
        <f>IF(DA$5&lt;$A26,0,MINA($C26*$E26,$C26-SUM($G26:CZ26)))</f>
        <v>0</v>
      </c>
      <c r="DB26" s="43">
        <f>IF(DB$5&lt;$A26,0,MINA($C26*$E26,$C26-SUM($G26:DA26)))</f>
        <v>0</v>
      </c>
      <c r="DC26" s="43">
        <f>IF(DC$5&lt;$A26,0,MINA($C26*$E26,$C26-SUM($G26:DB26)))</f>
        <v>0</v>
      </c>
      <c r="DD26" s="43">
        <f>IF(DD$5&lt;$A26,0,MINA($C26*$E26,$C26-SUM($G26:DC26)))</f>
        <v>0</v>
      </c>
      <c r="DE26" s="43">
        <f>IF(DE$5&lt;$A26,0,MINA($C26*$E26,$C26-SUM($G26:DD26)))</f>
        <v>0</v>
      </c>
      <c r="DF26" s="43">
        <f>IF(DF$5&lt;$A26,0,MINA($C26*$E26,$C26-SUM($G26:DE26)))</f>
        <v>0</v>
      </c>
      <c r="DG26" s="43">
        <f>IF(DG$5&lt;$A26,0,MINA($C26*$E26,$C26-SUM($G26:DF26)))</f>
        <v>0</v>
      </c>
      <c r="DH26" s="43">
        <f>IF(DH$5&lt;$A26,0,MINA($C26*$E26,$C26-SUM($G26:DG26)))</f>
        <v>0</v>
      </c>
      <c r="DI26" s="43">
        <f>IF(DI$5&lt;$A26,0,MINA($C26*$E26,$C26-SUM($G26:DH26)))</f>
        <v>0</v>
      </c>
      <c r="DJ26" s="43">
        <f>IF(DJ$5&lt;$A26,0,MINA($C26*$E26,$C26-SUM($G26:DI26)))</f>
        <v>0</v>
      </c>
      <c r="DK26" s="43">
        <f>IF(DK$5&lt;$A26,0,MINA($C26*$E26,$C26-SUM($G26:DJ26)))</f>
        <v>0</v>
      </c>
      <c r="DL26" s="43">
        <f>IF(DL$5&lt;$A26,0,MINA($C26*$E26,$C26-SUM($G26:DK26)))</f>
        <v>0</v>
      </c>
      <c r="DM26" s="43">
        <f>IF(DM$5&lt;$A26,0,MINA($C26*$E26,$C26-SUM($G26:DL26)))</f>
        <v>0</v>
      </c>
      <c r="DN26" s="43">
        <f>IF(DN$5&lt;$A26,0,MINA($C26*$E26,$C26-SUM($G26:DM26)))</f>
        <v>0</v>
      </c>
      <c r="DO26" s="43">
        <f>IF(DO$5&lt;$A26,0,MINA($C26*$E26,$C26-SUM($G26:DN26)))</f>
        <v>0</v>
      </c>
      <c r="DP26" s="43">
        <f>IF(DP$5&lt;$A26,0,MINA($C26*$E26,$C26-SUM($G26:DO26)))</f>
        <v>0</v>
      </c>
      <c r="DQ26" s="43">
        <f>IF(DQ$5&lt;$A26,0,MINA($C26*$E26,$C26-SUM($G26:DP26)))</f>
        <v>0</v>
      </c>
      <c r="DR26" s="43">
        <f>IF(DR$5&lt;$A26,0,MINA($C26*$E26,$C26-SUM($G26:DQ26)))</f>
        <v>0</v>
      </c>
      <c r="DS26" s="43">
        <f>IF(DS$5&lt;$A26,0,MINA($C26*$E26,$C26-SUM($G26:DR26)))</f>
        <v>0</v>
      </c>
      <c r="DT26" s="43">
        <f>IF(DT$5&lt;$A26,0,MINA($C26*$E26,$C26-SUM($G26:DS26)))</f>
        <v>0</v>
      </c>
      <c r="DU26" s="43">
        <f>IF(DU$5&lt;$A26,0,MINA($C26*$E26,$C26-SUM($G26:DT26)))</f>
        <v>0</v>
      </c>
      <c r="DV26" s="43">
        <f>IF(DV$5&lt;$A26,0,MINA($C26*$E26,$C26-SUM($G26:DU26)))</f>
        <v>0</v>
      </c>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row>
    <row r="27" spans="1:162" ht="18" customHeight="1" x14ac:dyDescent="0.2">
      <c r="A27" s="46">
        <f t="shared" si="29"/>
        <v>13</v>
      </c>
      <c r="B27" s="53"/>
      <c r="C27" s="52">
        <v>0</v>
      </c>
      <c r="D27" s="51"/>
      <c r="E27" s="44">
        <f t="shared" si="30"/>
        <v>1.6666666666666666E-2</v>
      </c>
      <c r="F27" s="50"/>
      <c r="G27" s="43">
        <f t="shared" si="28"/>
        <v>0</v>
      </c>
      <c r="H27" s="43">
        <f>IF(H$5&lt;$A27,0,MINA($C27*$E27,$C27-SUM($G27:G27)))</f>
        <v>0</v>
      </c>
      <c r="I27" s="43">
        <f>IF(I$5&lt;$A27,0,MINA($C27*$E27,$C27-SUM($G27:H27)))</f>
        <v>0</v>
      </c>
      <c r="J27" s="43">
        <f>IF(J$5&lt;$A27,0,MINA($C27*$E27,$C27-SUM($G27:I27)))</f>
        <v>0</v>
      </c>
      <c r="K27" s="43">
        <f>IF(K$5&lt;$A27,0,MINA($C27*$E27,$C27-SUM($G27:J27)))</f>
        <v>0</v>
      </c>
      <c r="L27" s="43">
        <f>IF(L$5&lt;$A27,0,MINA($C27*$E27,$C27-SUM($G27:K27)))</f>
        <v>0</v>
      </c>
      <c r="M27" s="43">
        <f>IF(M$5&lt;$A27,0,MINA($C27*$E27,$C27-SUM($G27:L27)))</f>
        <v>0</v>
      </c>
      <c r="N27" s="43">
        <f>IF(N$5&lt;$A27,0,MINA($C27*$E27,$C27-SUM($G27:M27)))</f>
        <v>0</v>
      </c>
      <c r="O27" s="43">
        <f>IF(O$5&lt;$A27,0,MINA($C27*$E27,$C27-SUM($G27:N27)))</f>
        <v>0</v>
      </c>
      <c r="P27" s="43">
        <f>IF(P$5&lt;$A27,0,MINA($C27*$E27,$C27-SUM($G27:O27)))</f>
        <v>0</v>
      </c>
      <c r="Q27" s="43">
        <f>IF(Q$5&lt;$A27,0,MINA($C27*$E27,$C27-SUM($G27:P27)))</f>
        <v>0</v>
      </c>
      <c r="R27" s="43">
        <f>IF(R$5&lt;$A27,0,MINA($C27*$E27,$C27-SUM($G27:Q27)))</f>
        <v>0</v>
      </c>
      <c r="S27" s="43">
        <f>IF(S$5&lt;$A27,0,MINA($C27*$E27,$C27-SUM($G27:R27)))</f>
        <v>0</v>
      </c>
      <c r="T27" s="43">
        <f>IF(T$5&lt;$A27,0,MINA($C27*$E27,$C27-SUM($G27:S27)))</f>
        <v>0</v>
      </c>
      <c r="U27" s="43">
        <f>IF(U$5&lt;$A27,0,MINA($C27*$E27,$C27-SUM($G27:T27)))</f>
        <v>0</v>
      </c>
      <c r="V27" s="43">
        <f>IF(V$5&lt;$A27,0,MINA($C27*$E27,$C27-SUM($G27:U27)))</f>
        <v>0</v>
      </c>
      <c r="W27" s="43">
        <f>IF(W$5&lt;$A27,0,MINA($C27*$E27,$C27-SUM($G27:V27)))</f>
        <v>0</v>
      </c>
      <c r="X27" s="43">
        <f>IF(X$5&lt;$A27,0,MINA($C27*$E27,$C27-SUM($G27:W27)))</f>
        <v>0</v>
      </c>
      <c r="Y27" s="43">
        <f>IF(Y$5&lt;$A27,0,MINA($C27*$E27,$C27-SUM($G27:X27)))</f>
        <v>0</v>
      </c>
      <c r="Z27" s="43">
        <f>IF(Z$5&lt;$A27,0,MINA($C27*$E27,$C27-SUM($G27:Y27)))</f>
        <v>0</v>
      </c>
      <c r="AA27" s="43">
        <f>IF(AA$5&lt;$A27,0,MINA($C27*$E27,$C27-SUM($G27:Z27)))</f>
        <v>0</v>
      </c>
      <c r="AB27" s="43">
        <f>IF(AB$5&lt;$A27,0,MINA($C27*$E27,$C27-SUM($G27:AA27)))</f>
        <v>0</v>
      </c>
      <c r="AC27" s="43">
        <f>IF(AC$5&lt;$A27,0,MINA($C27*$E27,$C27-SUM($G27:AB27)))</f>
        <v>0</v>
      </c>
      <c r="AD27" s="43">
        <f>IF(AD$5&lt;$A27,0,MINA($C27*$E27,$C27-SUM($G27:AC27)))</f>
        <v>0</v>
      </c>
      <c r="AE27" s="43">
        <f>IF(AE$5&lt;$A27,0,MINA($C27*$E27,$C27-SUM($G27:AD27)))</f>
        <v>0</v>
      </c>
      <c r="AF27" s="43">
        <f>IF(AF$5&lt;$A27,0,MINA($C27*$E27,$C27-SUM($G27:AE27)))</f>
        <v>0</v>
      </c>
      <c r="AG27" s="43">
        <f>IF(AG$5&lt;$A27,0,MINA($C27*$E27,$C27-SUM($G27:AF27)))</f>
        <v>0</v>
      </c>
      <c r="AH27" s="43">
        <f>IF(AH$5&lt;$A27,0,MINA($C27*$E27,$C27-SUM($G27:AG27)))</f>
        <v>0</v>
      </c>
      <c r="AI27" s="43">
        <f>IF(AI$5&lt;$A27,0,MINA($C27*$E27,$C27-SUM($G27:AH27)))</f>
        <v>0</v>
      </c>
      <c r="AJ27" s="43">
        <f>IF(AJ$5&lt;$A27,0,MINA($C27*$E27,$C27-SUM($G27:AI27)))</f>
        <v>0</v>
      </c>
      <c r="AK27" s="43">
        <f>IF(AK$5&lt;$A27,0,MINA($C27*$E27,$C27-SUM($G27:AJ27)))</f>
        <v>0</v>
      </c>
      <c r="AL27" s="43">
        <f>IF(AL$5&lt;$A27,0,MINA($C27*$E27,$C27-SUM($G27:AK27)))</f>
        <v>0</v>
      </c>
      <c r="AM27" s="43">
        <f>IF(AM$5&lt;$A27,0,MINA($C27*$E27,$C27-SUM($G27:AL27)))</f>
        <v>0</v>
      </c>
      <c r="AN27" s="43">
        <f>IF(AN$5&lt;$A27,0,MINA($C27*$E27,$C27-SUM($G27:AM27)))</f>
        <v>0</v>
      </c>
      <c r="AO27" s="43">
        <f>IF(AO$5&lt;$A27,0,MINA($C27*$E27,$C27-SUM($G27:AN27)))</f>
        <v>0</v>
      </c>
      <c r="AP27" s="43">
        <f>IF(AP$5&lt;$A27,0,MINA($C27*$E27,$C27-SUM($G27:AO27)))</f>
        <v>0</v>
      </c>
      <c r="AQ27" s="43">
        <f>IF(AQ$5&lt;$A27,0,MINA($C27*$E27,$C27-SUM($G27:AP27)))</f>
        <v>0</v>
      </c>
      <c r="AR27" s="43">
        <f>IF(AR$5&lt;$A27,0,MINA($C27*$E27,$C27-SUM($G27:AQ27)))</f>
        <v>0</v>
      </c>
      <c r="AS27" s="43">
        <f>IF(AS$5&lt;$A27,0,MINA($C27*$E27,$C27-SUM($G27:AR27)))</f>
        <v>0</v>
      </c>
      <c r="AT27" s="43">
        <f>IF(AT$5&lt;$A27,0,MINA($C27*$E27,$C27-SUM($G27:AS27)))</f>
        <v>0</v>
      </c>
      <c r="AU27" s="43">
        <f>IF(AU$5&lt;$A27,0,MINA($C27*$E27,$C27-SUM($G27:AT27)))</f>
        <v>0</v>
      </c>
      <c r="AV27" s="43">
        <f>IF(AV$5&lt;$A27,0,MINA($C27*$E27,$C27-SUM($G27:AU27)))</f>
        <v>0</v>
      </c>
      <c r="AW27" s="43">
        <f>IF(AW$5&lt;$A27,0,MINA($C27*$E27,$C27-SUM($G27:AV27)))</f>
        <v>0</v>
      </c>
      <c r="AX27" s="43">
        <f>IF(AX$5&lt;$A27,0,MINA($C27*$E27,$C27-SUM($G27:AW27)))</f>
        <v>0</v>
      </c>
      <c r="AY27" s="43">
        <f>IF(AY$5&lt;$A27,0,MINA($C27*$E27,$C27-SUM($G27:AX27)))</f>
        <v>0</v>
      </c>
      <c r="AZ27" s="43">
        <f>IF(AZ$5&lt;$A27,0,MINA($C27*$E27,$C27-SUM($G27:AY27)))</f>
        <v>0</v>
      </c>
      <c r="BA27" s="43">
        <f>IF(BA$5&lt;$A27,0,MINA($C27*$E27,$C27-SUM($G27:AZ27)))</f>
        <v>0</v>
      </c>
      <c r="BB27" s="43">
        <f>IF(BB$5&lt;$A27,0,MINA($C27*$E27,$C27-SUM($G27:BA27)))</f>
        <v>0</v>
      </c>
      <c r="BC27" s="43">
        <f>IF(BC$5&lt;$A27,0,MINA($C27*$E27,$C27-SUM($G27:BB27)))</f>
        <v>0</v>
      </c>
      <c r="BD27" s="43">
        <f>IF(BD$5&lt;$A27,0,MINA($C27*$E27,$C27-SUM($G27:BC27)))</f>
        <v>0</v>
      </c>
      <c r="BE27" s="43">
        <f>IF(BE$5&lt;$A27,0,MINA($C27*$E27,$C27-SUM($G27:BD27)))</f>
        <v>0</v>
      </c>
      <c r="BF27" s="43">
        <f>IF(BF$5&lt;$A27,0,MINA($C27*$E27,$C27-SUM($G27:BE27)))</f>
        <v>0</v>
      </c>
      <c r="BG27" s="43">
        <f>IF(BG$5&lt;$A27,0,MINA($C27*$E27,$C27-SUM($G27:BF27)))</f>
        <v>0</v>
      </c>
      <c r="BH27" s="43">
        <f>IF(BH$5&lt;$A27,0,MINA($C27*$E27,$C27-SUM($G27:BG27)))</f>
        <v>0</v>
      </c>
      <c r="BI27" s="43">
        <f>IF(BI$5&lt;$A27,0,MINA($C27*$E27,$C27-SUM($G27:BH27)))</f>
        <v>0</v>
      </c>
      <c r="BJ27" s="43">
        <f>IF(BJ$5&lt;$A27,0,MINA($C27*$E27,$C27-SUM($G27:BI27)))</f>
        <v>0</v>
      </c>
      <c r="BK27" s="43">
        <f>IF(BK$5&lt;$A27,0,MINA($C27*$E27,$C27-SUM($G27:BJ27)))</f>
        <v>0</v>
      </c>
      <c r="BL27" s="43">
        <f>IF(BL$5&lt;$A27,0,MINA($C27*$E27,$C27-SUM($G27:BK27)))</f>
        <v>0</v>
      </c>
      <c r="BM27" s="43">
        <f>IF(BM$5&lt;$A27,0,MINA($C27*$E27,$C27-SUM($G27:BL27)))</f>
        <v>0</v>
      </c>
      <c r="BN27" s="43">
        <f>IF(BN$5&lt;$A27,0,MINA($C27*$E27,$C27-SUM($G27:BM27)))</f>
        <v>0</v>
      </c>
      <c r="BO27" s="43">
        <f>IF(BO$5&lt;$A27,0,MINA($C27*$E27,$C27-SUM($G27:BN27)))</f>
        <v>0</v>
      </c>
      <c r="BP27" s="43">
        <f>IF(BP$5&lt;$A27,0,MINA($C27*$E27,$C27-SUM($G27:BO27)))</f>
        <v>0</v>
      </c>
      <c r="BQ27" s="43">
        <f>IF(BQ$5&lt;$A27,0,MINA($C27*$E27,$C27-SUM($G27:BP27)))</f>
        <v>0</v>
      </c>
      <c r="BR27" s="43">
        <f>IF(BR$5&lt;$A27,0,MINA($C27*$E27,$C27-SUM($G27:BQ27)))</f>
        <v>0</v>
      </c>
      <c r="BS27" s="43">
        <f>IF(BS$5&lt;$A27,0,MINA($C27*$E27,$C27-SUM($G27:BR27)))</f>
        <v>0</v>
      </c>
      <c r="BT27" s="43">
        <f>IF(BT$5&lt;$A27,0,MINA($C27*$E27,$C27-SUM($G27:BS27)))</f>
        <v>0</v>
      </c>
      <c r="BU27" s="43">
        <f>IF(BU$5&lt;$A27,0,MINA($C27*$E27,$C27-SUM($G27:BT27)))</f>
        <v>0</v>
      </c>
      <c r="BV27" s="43">
        <f>IF(BV$5&lt;$A27,0,MINA($C27*$E27,$C27-SUM($G27:BU27)))</f>
        <v>0</v>
      </c>
      <c r="BW27" s="43">
        <f>IF(BW$5&lt;$A27,0,MINA($C27*$E27,$C27-SUM($G27:BV27)))</f>
        <v>0</v>
      </c>
      <c r="BX27" s="43">
        <f>IF(BX$5&lt;$A27,0,MINA($C27*$E27,$C27-SUM($G27:BW27)))</f>
        <v>0</v>
      </c>
      <c r="BY27" s="43">
        <f>IF(BY$5&lt;$A27,0,MINA($C27*$E27,$C27-SUM($G27:BX27)))</f>
        <v>0</v>
      </c>
      <c r="BZ27" s="43">
        <f>IF(BZ$5&lt;$A27,0,MINA($C27*$E27,$C27-SUM($G27:BY27)))</f>
        <v>0</v>
      </c>
      <c r="CA27" s="43">
        <f>IF(CA$5&lt;$A27,0,MINA($C27*$E27,$C27-SUM($G27:BZ27)))</f>
        <v>0</v>
      </c>
      <c r="CB27" s="43">
        <f>IF(CB$5&lt;$A27,0,MINA($C27*$E27,$C27-SUM($G27:CA27)))</f>
        <v>0</v>
      </c>
      <c r="CC27" s="43">
        <f>IF(CC$5&lt;$A27,0,MINA($C27*$E27,$C27-SUM($G27:CB27)))</f>
        <v>0</v>
      </c>
      <c r="CD27" s="43">
        <f>IF(CD$5&lt;$A27,0,MINA($C27*$E27,$C27-SUM($G27:CC27)))</f>
        <v>0</v>
      </c>
      <c r="CE27" s="43">
        <f>IF(CE$5&lt;$A27,0,MINA($C27*$E27,$C27-SUM($G27:CD27)))</f>
        <v>0</v>
      </c>
      <c r="CF27" s="43">
        <f>IF(CF$5&lt;$A27,0,MINA($C27*$E27,$C27-SUM($G27:CE27)))</f>
        <v>0</v>
      </c>
      <c r="CG27" s="43">
        <f>IF(CG$5&lt;$A27,0,MINA($C27*$E27,$C27-SUM($G27:CF27)))</f>
        <v>0</v>
      </c>
      <c r="CH27" s="43">
        <f>IF(CH$5&lt;$A27,0,MINA($C27*$E27,$C27-SUM($G27:CG27)))</f>
        <v>0</v>
      </c>
      <c r="CI27" s="43">
        <f>IF(CI$5&lt;$A27,0,MINA($C27*$E27,$C27-SUM($G27:CH27)))</f>
        <v>0</v>
      </c>
      <c r="CJ27" s="43">
        <f>IF(CJ$5&lt;$A27,0,MINA($C27*$E27,$C27-SUM($G27:CI27)))</f>
        <v>0</v>
      </c>
      <c r="CK27" s="43">
        <f>IF(CK$5&lt;$A27,0,MINA($C27*$E27,$C27-SUM($G27:CJ27)))</f>
        <v>0</v>
      </c>
      <c r="CL27" s="43">
        <f>IF(CL$5&lt;$A27,0,MINA($C27*$E27,$C27-SUM($G27:CK27)))</f>
        <v>0</v>
      </c>
      <c r="CM27" s="43">
        <f>IF(CM$5&lt;$A27,0,MINA($C27*$E27,$C27-SUM($G27:CL27)))</f>
        <v>0</v>
      </c>
      <c r="CN27" s="43">
        <f>IF(CN$5&lt;$A27,0,MINA($C27*$E27,$C27-SUM($G27:CM27)))</f>
        <v>0</v>
      </c>
      <c r="CO27" s="43">
        <f>IF(CO$5&lt;$A27,0,MINA($C27*$E27,$C27-SUM($G27:CN27)))</f>
        <v>0</v>
      </c>
      <c r="CP27" s="43">
        <f>IF(CP$5&lt;$A27,0,MINA($C27*$E27,$C27-SUM($G27:CO27)))</f>
        <v>0</v>
      </c>
      <c r="CQ27" s="43">
        <f>IF(CQ$5&lt;$A27,0,MINA($C27*$E27,$C27-SUM($G27:CP27)))</f>
        <v>0</v>
      </c>
      <c r="CR27" s="43">
        <f>IF(CR$5&lt;$A27,0,MINA($C27*$E27,$C27-SUM($G27:CQ27)))</f>
        <v>0</v>
      </c>
      <c r="CS27" s="43">
        <f>IF(CS$5&lt;$A27,0,MINA($C27*$E27,$C27-SUM($G27:CR27)))</f>
        <v>0</v>
      </c>
      <c r="CT27" s="43">
        <f>IF(CT$5&lt;$A27,0,MINA($C27*$E27,$C27-SUM($G27:CS27)))</f>
        <v>0</v>
      </c>
      <c r="CU27" s="43">
        <f>IF(CU$5&lt;$A27,0,MINA($C27*$E27,$C27-SUM($G27:CT27)))</f>
        <v>0</v>
      </c>
      <c r="CV27" s="43">
        <f>IF(CV$5&lt;$A27,0,MINA($C27*$E27,$C27-SUM($G27:CU27)))</f>
        <v>0</v>
      </c>
      <c r="CW27" s="43">
        <f>IF(CW$5&lt;$A27,0,MINA($C27*$E27,$C27-SUM($G27:CV27)))</f>
        <v>0</v>
      </c>
      <c r="CX27" s="43">
        <f>IF(CX$5&lt;$A27,0,MINA($C27*$E27,$C27-SUM($G27:CW27)))</f>
        <v>0</v>
      </c>
      <c r="CY27" s="43">
        <f>IF(CY$5&lt;$A27,0,MINA($C27*$E27,$C27-SUM($G27:CX27)))</f>
        <v>0</v>
      </c>
      <c r="CZ27" s="43">
        <f>IF(CZ$5&lt;$A27,0,MINA($C27*$E27,$C27-SUM($G27:CY27)))</f>
        <v>0</v>
      </c>
      <c r="DA27" s="43">
        <f>IF(DA$5&lt;$A27,0,MINA($C27*$E27,$C27-SUM($G27:CZ27)))</f>
        <v>0</v>
      </c>
      <c r="DB27" s="43">
        <f>IF(DB$5&lt;$A27,0,MINA($C27*$E27,$C27-SUM($G27:DA27)))</f>
        <v>0</v>
      </c>
      <c r="DC27" s="43">
        <f>IF(DC$5&lt;$A27,0,MINA($C27*$E27,$C27-SUM($G27:DB27)))</f>
        <v>0</v>
      </c>
      <c r="DD27" s="43">
        <f>IF(DD$5&lt;$A27,0,MINA($C27*$E27,$C27-SUM($G27:DC27)))</f>
        <v>0</v>
      </c>
      <c r="DE27" s="43">
        <f>IF(DE$5&lt;$A27,0,MINA($C27*$E27,$C27-SUM($G27:DD27)))</f>
        <v>0</v>
      </c>
      <c r="DF27" s="43">
        <f>IF(DF$5&lt;$A27,0,MINA($C27*$E27,$C27-SUM($G27:DE27)))</f>
        <v>0</v>
      </c>
      <c r="DG27" s="43">
        <f>IF(DG$5&lt;$A27,0,MINA($C27*$E27,$C27-SUM($G27:DF27)))</f>
        <v>0</v>
      </c>
      <c r="DH27" s="43">
        <f>IF(DH$5&lt;$A27,0,MINA($C27*$E27,$C27-SUM($G27:DG27)))</f>
        <v>0</v>
      </c>
      <c r="DI27" s="43">
        <f>IF(DI$5&lt;$A27,0,MINA($C27*$E27,$C27-SUM($G27:DH27)))</f>
        <v>0</v>
      </c>
      <c r="DJ27" s="43">
        <f>IF(DJ$5&lt;$A27,0,MINA($C27*$E27,$C27-SUM($G27:DI27)))</f>
        <v>0</v>
      </c>
      <c r="DK27" s="43">
        <f>IF(DK$5&lt;$A27,0,MINA($C27*$E27,$C27-SUM($G27:DJ27)))</f>
        <v>0</v>
      </c>
      <c r="DL27" s="43">
        <f>IF(DL$5&lt;$A27,0,MINA($C27*$E27,$C27-SUM($G27:DK27)))</f>
        <v>0</v>
      </c>
      <c r="DM27" s="43">
        <f>IF(DM$5&lt;$A27,0,MINA($C27*$E27,$C27-SUM($G27:DL27)))</f>
        <v>0</v>
      </c>
      <c r="DN27" s="43">
        <f>IF(DN$5&lt;$A27,0,MINA($C27*$E27,$C27-SUM($G27:DM27)))</f>
        <v>0</v>
      </c>
      <c r="DO27" s="43">
        <f>IF(DO$5&lt;$A27,0,MINA($C27*$E27,$C27-SUM($G27:DN27)))</f>
        <v>0</v>
      </c>
      <c r="DP27" s="43">
        <f>IF(DP$5&lt;$A27,0,MINA($C27*$E27,$C27-SUM($G27:DO27)))</f>
        <v>0</v>
      </c>
      <c r="DQ27" s="43">
        <f>IF(DQ$5&lt;$A27,0,MINA($C27*$E27,$C27-SUM($G27:DP27)))</f>
        <v>0</v>
      </c>
      <c r="DR27" s="43">
        <f>IF(DR$5&lt;$A27,0,MINA($C27*$E27,$C27-SUM($G27:DQ27)))</f>
        <v>0</v>
      </c>
      <c r="DS27" s="43">
        <f>IF(DS$5&lt;$A27,0,MINA($C27*$E27,$C27-SUM($G27:DR27)))</f>
        <v>0</v>
      </c>
      <c r="DT27" s="43">
        <f>IF(DT$5&lt;$A27,0,MINA($C27*$E27,$C27-SUM($G27:DS27)))</f>
        <v>0</v>
      </c>
      <c r="DU27" s="43">
        <f>IF(DU$5&lt;$A27,0,MINA($C27*$E27,$C27-SUM($G27:DT27)))</f>
        <v>0</v>
      </c>
      <c r="DV27" s="43">
        <f>IF(DV$5&lt;$A27,0,MINA($C27*$E27,$C27-SUM($G27:DU27)))</f>
        <v>0</v>
      </c>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row>
    <row r="28" spans="1:162" ht="18" customHeight="1" x14ac:dyDescent="0.2">
      <c r="A28" s="46">
        <f t="shared" si="29"/>
        <v>14</v>
      </c>
      <c r="B28" s="53"/>
      <c r="C28" s="52">
        <v>0</v>
      </c>
      <c r="D28" s="51"/>
      <c r="E28" s="44">
        <f t="shared" si="30"/>
        <v>1.6666666666666666E-2</v>
      </c>
      <c r="F28" s="50"/>
      <c r="G28" s="43">
        <f t="shared" si="28"/>
        <v>0</v>
      </c>
      <c r="H28" s="43">
        <f>IF(H$5&lt;$A28,0,MINA($C28*$E28,$C28-SUM($G28:G28)))</f>
        <v>0</v>
      </c>
      <c r="I28" s="43">
        <f>IF(I$5&lt;$A28,0,MINA($C28*$E28,$C28-SUM($G28:H28)))</f>
        <v>0</v>
      </c>
      <c r="J28" s="43">
        <f>IF(J$5&lt;$A28,0,MINA($C28*$E28,$C28-SUM($G28:I28)))</f>
        <v>0</v>
      </c>
      <c r="K28" s="43">
        <f>IF(K$5&lt;$A28,0,MINA($C28*$E28,$C28-SUM($G28:J28)))</f>
        <v>0</v>
      </c>
      <c r="L28" s="43">
        <f>IF(L$5&lt;$A28,0,MINA($C28*$E28,$C28-SUM($G28:K28)))</f>
        <v>0</v>
      </c>
      <c r="M28" s="43">
        <f>IF(M$5&lt;$A28,0,MINA($C28*$E28,$C28-SUM($G28:L28)))</f>
        <v>0</v>
      </c>
      <c r="N28" s="43">
        <f>IF(N$5&lt;$A28,0,MINA($C28*$E28,$C28-SUM($G28:M28)))</f>
        <v>0</v>
      </c>
      <c r="O28" s="43">
        <f>IF(O$5&lt;$A28,0,MINA($C28*$E28,$C28-SUM($G28:N28)))</f>
        <v>0</v>
      </c>
      <c r="P28" s="43">
        <f>IF(P$5&lt;$A28,0,MINA($C28*$E28,$C28-SUM($G28:O28)))</f>
        <v>0</v>
      </c>
      <c r="Q28" s="43">
        <f>IF(Q$5&lt;$A28,0,MINA($C28*$E28,$C28-SUM($G28:P28)))</f>
        <v>0</v>
      </c>
      <c r="R28" s="43">
        <f>IF(R$5&lt;$A28,0,MINA($C28*$E28,$C28-SUM($G28:Q28)))</f>
        <v>0</v>
      </c>
      <c r="S28" s="43">
        <f>IF(S$5&lt;$A28,0,MINA($C28*$E28,$C28-SUM($G28:R28)))</f>
        <v>0</v>
      </c>
      <c r="T28" s="43">
        <f>IF(T$5&lt;$A28,0,MINA($C28*$E28,$C28-SUM($G28:S28)))</f>
        <v>0</v>
      </c>
      <c r="U28" s="43">
        <f>IF(U$5&lt;$A28,0,MINA($C28*$E28,$C28-SUM($G28:T28)))</f>
        <v>0</v>
      </c>
      <c r="V28" s="43">
        <f>IF(V$5&lt;$A28,0,MINA($C28*$E28,$C28-SUM($G28:U28)))</f>
        <v>0</v>
      </c>
      <c r="W28" s="43">
        <f>IF(W$5&lt;$A28,0,MINA($C28*$E28,$C28-SUM($G28:V28)))</f>
        <v>0</v>
      </c>
      <c r="X28" s="43">
        <f>IF(X$5&lt;$A28,0,MINA($C28*$E28,$C28-SUM($G28:W28)))</f>
        <v>0</v>
      </c>
      <c r="Y28" s="43">
        <f>IF(Y$5&lt;$A28,0,MINA($C28*$E28,$C28-SUM($G28:X28)))</f>
        <v>0</v>
      </c>
      <c r="Z28" s="43">
        <f>IF(Z$5&lt;$A28,0,MINA($C28*$E28,$C28-SUM($G28:Y28)))</f>
        <v>0</v>
      </c>
      <c r="AA28" s="43">
        <f>IF(AA$5&lt;$A28,0,MINA($C28*$E28,$C28-SUM($G28:Z28)))</f>
        <v>0</v>
      </c>
      <c r="AB28" s="43">
        <f>IF(AB$5&lt;$A28,0,MINA($C28*$E28,$C28-SUM($G28:AA28)))</f>
        <v>0</v>
      </c>
      <c r="AC28" s="43">
        <f>IF(AC$5&lt;$A28,0,MINA($C28*$E28,$C28-SUM($G28:AB28)))</f>
        <v>0</v>
      </c>
      <c r="AD28" s="43">
        <f>IF(AD$5&lt;$A28,0,MINA($C28*$E28,$C28-SUM($G28:AC28)))</f>
        <v>0</v>
      </c>
      <c r="AE28" s="43">
        <f>IF(AE$5&lt;$A28,0,MINA($C28*$E28,$C28-SUM($G28:AD28)))</f>
        <v>0</v>
      </c>
      <c r="AF28" s="43">
        <f>IF(AF$5&lt;$A28,0,MINA($C28*$E28,$C28-SUM($G28:AE28)))</f>
        <v>0</v>
      </c>
      <c r="AG28" s="43">
        <f>IF(AG$5&lt;$A28,0,MINA($C28*$E28,$C28-SUM($G28:AF28)))</f>
        <v>0</v>
      </c>
      <c r="AH28" s="43">
        <f>IF(AH$5&lt;$A28,0,MINA($C28*$E28,$C28-SUM($G28:AG28)))</f>
        <v>0</v>
      </c>
      <c r="AI28" s="43">
        <f>IF(AI$5&lt;$A28,0,MINA($C28*$E28,$C28-SUM($G28:AH28)))</f>
        <v>0</v>
      </c>
      <c r="AJ28" s="43">
        <f>IF(AJ$5&lt;$A28,0,MINA($C28*$E28,$C28-SUM($G28:AI28)))</f>
        <v>0</v>
      </c>
      <c r="AK28" s="43">
        <f>IF(AK$5&lt;$A28,0,MINA($C28*$E28,$C28-SUM($G28:AJ28)))</f>
        <v>0</v>
      </c>
      <c r="AL28" s="43">
        <f>IF(AL$5&lt;$A28,0,MINA($C28*$E28,$C28-SUM($G28:AK28)))</f>
        <v>0</v>
      </c>
      <c r="AM28" s="43">
        <f>IF(AM$5&lt;$A28,0,MINA($C28*$E28,$C28-SUM($G28:AL28)))</f>
        <v>0</v>
      </c>
      <c r="AN28" s="43">
        <f>IF(AN$5&lt;$A28,0,MINA($C28*$E28,$C28-SUM($G28:AM28)))</f>
        <v>0</v>
      </c>
      <c r="AO28" s="43">
        <f>IF(AO$5&lt;$A28,0,MINA($C28*$E28,$C28-SUM($G28:AN28)))</f>
        <v>0</v>
      </c>
      <c r="AP28" s="43">
        <f>IF(AP$5&lt;$A28,0,MINA($C28*$E28,$C28-SUM($G28:AO28)))</f>
        <v>0</v>
      </c>
      <c r="AQ28" s="43">
        <f>IF(AQ$5&lt;$A28,0,MINA($C28*$E28,$C28-SUM($G28:AP28)))</f>
        <v>0</v>
      </c>
      <c r="AR28" s="43">
        <f>IF(AR$5&lt;$A28,0,MINA($C28*$E28,$C28-SUM($G28:AQ28)))</f>
        <v>0</v>
      </c>
      <c r="AS28" s="43">
        <f>IF(AS$5&lt;$A28,0,MINA($C28*$E28,$C28-SUM($G28:AR28)))</f>
        <v>0</v>
      </c>
      <c r="AT28" s="43">
        <f>IF(AT$5&lt;$A28,0,MINA($C28*$E28,$C28-SUM($G28:AS28)))</f>
        <v>0</v>
      </c>
      <c r="AU28" s="43">
        <f>IF(AU$5&lt;$A28,0,MINA($C28*$E28,$C28-SUM($G28:AT28)))</f>
        <v>0</v>
      </c>
      <c r="AV28" s="43">
        <f>IF(AV$5&lt;$A28,0,MINA($C28*$E28,$C28-SUM($G28:AU28)))</f>
        <v>0</v>
      </c>
      <c r="AW28" s="43">
        <f>IF(AW$5&lt;$A28,0,MINA($C28*$E28,$C28-SUM($G28:AV28)))</f>
        <v>0</v>
      </c>
      <c r="AX28" s="43">
        <f>IF(AX$5&lt;$A28,0,MINA($C28*$E28,$C28-SUM($G28:AW28)))</f>
        <v>0</v>
      </c>
      <c r="AY28" s="43">
        <f>IF(AY$5&lt;$A28,0,MINA($C28*$E28,$C28-SUM($G28:AX28)))</f>
        <v>0</v>
      </c>
      <c r="AZ28" s="43">
        <f>IF(AZ$5&lt;$A28,0,MINA($C28*$E28,$C28-SUM($G28:AY28)))</f>
        <v>0</v>
      </c>
      <c r="BA28" s="43">
        <f>IF(BA$5&lt;$A28,0,MINA($C28*$E28,$C28-SUM($G28:AZ28)))</f>
        <v>0</v>
      </c>
      <c r="BB28" s="43">
        <f>IF(BB$5&lt;$A28,0,MINA($C28*$E28,$C28-SUM($G28:BA28)))</f>
        <v>0</v>
      </c>
      <c r="BC28" s="43">
        <f>IF(BC$5&lt;$A28,0,MINA($C28*$E28,$C28-SUM($G28:BB28)))</f>
        <v>0</v>
      </c>
      <c r="BD28" s="43">
        <f>IF(BD$5&lt;$A28,0,MINA($C28*$E28,$C28-SUM($G28:BC28)))</f>
        <v>0</v>
      </c>
      <c r="BE28" s="43">
        <f>IF(BE$5&lt;$A28,0,MINA($C28*$E28,$C28-SUM($G28:BD28)))</f>
        <v>0</v>
      </c>
      <c r="BF28" s="43">
        <f>IF(BF$5&lt;$A28,0,MINA($C28*$E28,$C28-SUM($G28:BE28)))</f>
        <v>0</v>
      </c>
      <c r="BG28" s="43">
        <f>IF(BG$5&lt;$A28,0,MINA($C28*$E28,$C28-SUM($G28:BF28)))</f>
        <v>0</v>
      </c>
      <c r="BH28" s="43">
        <f>IF(BH$5&lt;$A28,0,MINA($C28*$E28,$C28-SUM($G28:BG28)))</f>
        <v>0</v>
      </c>
      <c r="BI28" s="43">
        <f>IF(BI$5&lt;$A28,0,MINA($C28*$E28,$C28-SUM($G28:BH28)))</f>
        <v>0</v>
      </c>
      <c r="BJ28" s="43">
        <f>IF(BJ$5&lt;$A28,0,MINA($C28*$E28,$C28-SUM($G28:BI28)))</f>
        <v>0</v>
      </c>
      <c r="BK28" s="43">
        <f>IF(BK$5&lt;$A28,0,MINA($C28*$E28,$C28-SUM($G28:BJ28)))</f>
        <v>0</v>
      </c>
      <c r="BL28" s="43">
        <f>IF(BL$5&lt;$A28,0,MINA($C28*$E28,$C28-SUM($G28:BK28)))</f>
        <v>0</v>
      </c>
      <c r="BM28" s="43">
        <f>IF(BM$5&lt;$A28,0,MINA($C28*$E28,$C28-SUM($G28:BL28)))</f>
        <v>0</v>
      </c>
      <c r="BN28" s="43">
        <f>IF(BN$5&lt;$A28,0,MINA($C28*$E28,$C28-SUM($G28:BM28)))</f>
        <v>0</v>
      </c>
      <c r="BO28" s="43">
        <f>IF(BO$5&lt;$A28,0,MINA($C28*$E28,$C28-SUM($G28:BN28)))</f>
        <v>0</v>
      </c>
      <c r="BP28" s="43">
        <f>IF(BP$5&lt;$A28,0,MINA($C28*$E28,$C28-SUM($G28:BO28)))</f>
        <v>0</v>
      </c>
      <c r="BQ28" s="43">
        <f>IF(BQ$5&lt;$A28,0,MINA($C28*$E28,$C28-SUM($G28:BP28)))</f>
        <v>0</v>
      </c>
      <c r="BR28" s="43">
        <f>IF(BR$5&lt;$A28,0,MINA($C28*$E28,$C28-SUM($G28:BQ28)))</f>
        <v>0</v>
      </c>
      <c r="BS28" s="43">
        <f>IF(BS$5&lt;$A28,0,MINA($C28*$E28,$C28-SUM($G28:BR28)))</f>
        <v>0</v>
      </c>
      <c r="BT28" s="43">
        <f>IF(BT$5&lt;$A28,0,MINA($C28*$E28,$C28-SUM($G28:BS28)))</f>
        <v>0</v>
      </c>
      <c r="BU28" s="43">
        <f>IF(BU$5&lt;$A28,0,MINA($C28*$E28,$C28-SUM($G28:BT28)))</f>
        <v>0</v>
      </c>
      <c r="BV28" s="43">
        <f>IF(BV$5&lt;$A28,0,MINA($C28*$E28,$C28-SUM($G28:BU28)))</f>
        <v>0</v>
      </c>
      <c r="BW28" s="43">
        <f>IF(BW$5&lt;$A28,0,MINA($C28*$E28,$C28-SUM($G28:BV28)))</f>
        <v>0</v>
      </c>
      <c r="BX28" s="43">
        <f>IF(BX$5&lt;$A28,0,MINA($C28*$E28,$C28-SUM($G28:BW28)))</f>
        <v>0</v>
      </c>
      <c r="BY28" s="43">
        <f>IF(BY$5&lt;$A28,0,MINA($C28*$E28,$C28-SUM($G28:BX28)))</f>
        <v>0</v>
      </c>
      <c r="BZ28" s="43">
        <f>IF(BZ$5&lt;$A28,0,MINA($C28*$E28,$C28-SUM($G28:BY28)))</f>
        <v>0</v>
      </c>
      <c r="CA28" s="43">
        <f>IF(CA$5&lt;$A28,0,MINA($C28*$E28,$C28-SUM($G28:BZ28)))</f>
        <v>0</v>
      </c>
      <c r="CB28" s="43">
        <f>IF(CB$5&lt;$A28,0,MINA($C28*$E28,$C28-SUM($G28:CA28)))</f>
        <v>0</v>
      </c>
      <c r="CC28" s="43">
        <f>IF(CC$5&lt;$A28,0,MINA($C28*$E28,$C28-SUM($G28:CB28)))</f>
        <v>0</v>
      </c>
      <c r="CD28" s="43">
        <f>IF(CD$5&lt;$A28,0,MINA($C28*$E28,$C28-SUM($G28:CC28)))</f>
        <v>0</v>
      </c>
      <c r="CE28" s="43">
        <f>IF(CE$5&lt;$A28,0,MINA($C28*$E28,$C28-SUM($G28:CD28)))</f>
        <v>0</v>
      </c>
      <c r="CF28" s="43">
        <f>IF(CF$5&lt;$A28,0,MINA($C28*$E28,$C28-SUM($G28:CE28)))</f>
        <v>0</v>
      </c>
      <c r="CG28" s="43">
        <f>IF(CG$5&lt;$A28,0,MINA($C28*$E28,$C28-SUM($G28:CF28)))</f>
        <v>0</v>
      </c>
      <c r="CH28" s="43">
        <f>IF(CH$5&lt;$A28,0,MINA($C28*$E28,$C28-SUM($G28:CG28)))</f>
        <v>0</v>
      </c>
      <c r="CI28" s="43">
        <f>IF(CI$5&lt;$A28,0,MINA($C28*$E28,$C28-SUM($G28:CH28)))</f>
        <v>0</v>
      </c>
      <c r="CJ28" s="43">
        <f>IF(CJ$5&lt;$A28,0,MINA($C28*$E28,$C28-SUM($G28:CI28)))</f>
        <v>0</v>
      </c>
      <c r="CK28" s="43">
        <f>IF(CK$5&lt;$A28,0,MINA($C28*$E28,$C28-SUM($G28:CJ28)))</f>
        <v>0</v>
      </c>
      <c r="CL28" s="43">
        <f>IF(CL$5&lt;$A28,0,MINA($C28*$E28,$C28-SUM($G28:CK28)))</f>
        <v>0</v>
      </c>
      <c r="CM28" s="43">
        <f>IF(CM$5&lt;$A28,0,MINA($C28*$E28,$C28-SUM($G28:CL28)))</f>
        <v>0</v>
      </c>
      <c r="CN28" s="43">
        <f>IF(CN$5&lt;$A28,0,MINA($C28*$E28,$C28-SUM($G28:CM28)))</f>
        <v>0</v>
      </c>
      <c r="CO28" s="43">
        <f>IF(CO$5&lt;$A28,0,MINA($C28*$E28,$C28-SUM($G28:CN28)))</f>
        <v>0</v>
      </c>
      <c r="CP28" s="43">
        <f>IF(CP$5&lt;$A28,0,MINA($C28*$E28,$C28-SUM($G28:CO28)))</f>
        <v>0</v>
      </c>
      <c r="CQ28" s="43">
        <f>IF(CQ$5&lt;$A28,0,MINA($C28*$E28,$C28-SUM($G28:CP28)))</f>
        <v>0</v>
      </c>
      <c r="CR28" s="43">
        <f>IF(CR$5&lt;$A28,0,MINA($C28*$E28,$C28-SUM($G28:CQ28)))</f>
        <v>0</v>
      </c>
      <c r="CS28" s="43">
        <f>IF(CS$5&lt;$A28,0,MINA($C28*$E28,$C28-SUM($G28:CR28)))</f>
        <v>0</v>
      </c>
      <c r="CT28" s="43">
        <f>IF(CT$5&lt;$A28,0,MINA($C28*$E28,$C28-SUM($G28:CS28)))</f>
        <v>0</v>
      </c>
      <c r="CU28" s="43">
        <f>IF(CU$5&lt;$A28,0,MINA($C28*$E28,$C28-SUM($G28:CT28)))</f>
        <v>0</v>
      </c>
      <c r="CV28" s="43">
        <f>IF(CV$5&lt;$A28,0,MINA($C28*$E28,$C28-SUM($G28:CU28)))</f>
        <v>0</v>
      </c>
      <c r="CW28" s="43">
        <f>IF(CW$5&lt;$A28,0,MINA($C28*$E28,$C28-SUM($G28:CV28)))</f>
        <v>0</v>
      </c>
      <c r="CX28" s="43">
        <f>IF(CX$5&lt;$A28,0,MINA($C28*$E28,$C28-SUM($G28:CW28)))</f>
        <v>0</v>
      </c>
      <c r="CY28" s="43">
        <f>IF(CY$5&lt;$A28,0,MINA($C28*$E28,$C28-SUM($G28:CX28)))</f>
        <v>0</v>
      </c>
      <c r="CZ28" s="43">
        <f>IF(CZ$5&lt;$A28,0,MINA($C28*$E28,$C28-SUM($G28:CY28)))</f>
        <v>0</v>
      </c>
      <c r="DA28" s="43">
        <f>IF(DA$5&lt;$A28,0,MINA($C28*$E28,$C28-SUM($G28:CZ28)))</f>
        <v>0</v>
      </c>
      <c r="DB28" s="43">
        <f>IF(DB$5&lt;$A28,0,MINA($C28*$E28,$C28-SUM($G28:DA28)))</f>
        <v>0</v>
      </c>
      <c r="DC28" s="43">
        <f>IF(DC$5&lt;$A28,0,MINA($C28*$E28,$C28-SUM($G28:DB28)))</f>
        <v>0</v>
      </c>
      <c r="DD28" s="43">
        <f>IF(DD$5&lt;$A28,0,MINA($C28*$E28,$C28-SUM($G28:DC28)))</f>
        <v>0</v>
      </c>
      <c r="DE28" s="43">
        <f>IF(DE$5&lt;$A28,0,MINA($C28*$E28,$C28-SUM($G28:DD28)))</f>
        <v>0</v>
      </c>
      <c r="DF28" s="43">
        <f>IF(DF$5&lt;$A28,0,MINA($C28*$E28,$C28-SUM($G28:DE28)))</f>
        <v>0</v>
      </c>
      <c r="DG28" s="43">
        <f>IF(DG$5&lt;$A28,0,MINA($C28*$E28,$C28-SUM($G28:DF28)))</f>
        <v>0</v>
      </c>
      <c r="DH28" s="43">
        <f>IF(DH$5&lt;$A28,0,MINA($C28*$E28,$C28-SUM($G28:DG28)))</f>
        <v>0</v>
      </c>
      <c r="DI28" s="43">
        <f>IF(DI$5&lt;$A28,0,MINA($C28*$E28,$C28-SUM($G28:DH28)))</f>
        <v>0</v>
      </c>
      <c r="DJ28" s="43">
        <f>IF(DJ$5&lt;$A28,0,MINA($C28*$E28,$C28-SUM($G28:DI28)))</f>
        <v>0</v>
      </c>
      <c r="DK28" s="43">
        <f>IF(DK$5&lt;$A28,0,MINA($C28*$E28,$C28-SUM($G28:DJ28)))</f>
        <v>0</v>
      </c>
      <c r="DL28" s="43">
        <f>IF(DL$5&lt;$A28,0,MINA($C28*$E28,$C28-SUM($G28:DK28)))</f>
        <v>0</v>
      </c>
      <c r="DM28" s="43">
        <f>IF(DM$5&lt;$A28,0,MINA($C28*$E28,$C28-SUM($G28:DL28)))</f>
        <v>0</v>
      </c>
      <c r="DN28" s="43">
        <f>IF(DN$5&lt;$A28,0,MINA($C28*$E28,$C28-SUM($G28:DM28)))</f>
        <v>0</v>
      </c>
      <c r="DO28" s="43">
        <f>IF(DO$5&lt;$A28,0,MINA($C28*$E28,$C28-SUM($G28:DN28)))</f>
        <v>0</v>
      </c>
      <c r="DP28" s="43">
        <f>IF(DP$5&lt;$A28,0,MINA($C28*$E28,$C28-SUM($G28:DO28)))</f>
        <v>0</v>
      </c>
      <c r="DQ28" s="43">
        <f>IF(DQ$5&lt;$A28,0,MINA($C28*$E28,$C28-SUM($G28:DP28)))</f>
        <v>0</v>
      </c>
      <c r="DR28" s="43">
        <f>IF(DR$5&lt;$A28,0,MINA($C28*$E28,$C28-SUM($G28:DQ28)))</f>
        <v>0</v>
      </c>
      <c r="DS28" s="43">
        <f>IF(DS$5&lt;$A28,0,MINA($C28*$E28,$C28-SUM($G28:DR28)))</f>
        <v>0</v>
      </c>
      <c r="DT28" s="43">
        <f>IF(DT$5&lt;$A28,0,MINA($C28*$E28,$C28-SUM($G28:DS28)))</f>
        <v>0</v>
      </c>
      <c r="DU28" s="43">
        <f>IF(DU$5&lt;$A28,0,MINA($C28*$E28,$C28-SUM($G28:DT28)))</f>
        <v>0</v>
      </c>
      <c r="DV28" s="43">
        <f>IF(DV$5&lt;$A28,0,MINA($C28*$E28,$C28-SUM($G28:DU28)))</f>
        <v>0</v>
      </c>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row>
    <row r="29" spans="1:162" ht="18" customHeight="1" x14ac:dyDescent="0.2">
      <c r="A29" s="46">
        <f t="shared" si="29"/>
        <v>15</v>
      </c>
      <c r="B29" s="53"/>
      <c r="C29" s="52">
        <v>0</v>
      </c>
      <c r="D29" s="51"/>
      <c r="E29" s="44">
        <f t="shared" si="30"/>
        <v>1.6666666666666666E-2</v>
      </c>
      <c r="F29" s="50"/>
      <c r="G29" s="43">
        <f t="shared" si="28"/>
        <v>0</v>
      </c>
      <c r="H29" s="43">
        <f>IF(H$5&lt;$A29,0,MINA($C29*$E29,$C29-SUM($G29:G29)))</f>
        <v>0</v>
      </c>
      <c r="I29" s="43">
        <f>IF(I$5&lt;$A29,0,MINA($C29*$E29,$C29-SUM($G29:H29)))</f>
        <v>0</v>
      </c>
      <c r="J29" s="43">
        <f>IF(J$5&lt;$A29,0,MINA($C29*$E29,$C29-SUM($G29:I29)))</f>
        <v>0</v>
      </c>
      <c r="K29" s="43">
        <f>IF(K$5&lt;$A29,0,MINA($C29*$E29,$C29-SUM($G29:J29)))</f>
        <v>0</v>
      </c>
      <c r="L29" s="43">
        <f>IF(L$5&lt;$A29,0,MINA($C29*$E29,$C29-SUM($G29:K29)))</f>
        <v>0</v>
      </c>
      <c r="M29" s="43">
        <f>IF(M$5&lt;$A29,0,MINA($C29*$E29,$C29-SUM($G29:L29)))</f>
        <v>0</v>
      </c>
      <c r="N29" s="43">
        <f>IF(N$5&lt;$A29,0,MINA($C29*$E29,$C29-SUM($G29:M29)))</f>
        <v>0</v>
      </c>
      <c r="O29" s="43">
        <f>IF(O$5&lt;$A29,0,MINA($C29*$E29,$C29-SUM($G29:N29)))</f>
        <v>0</v>
      </c>
      <c r="P29" s="43">
        <f>IF(P$5&lt;$A29,0,MINA($C29*$E29,$C29-SUM($G29:O29)))</f>
        <v>0</v>
      </c>
      <c r="Q29" s="43">
        <f>IF(Q$5&lt;$A29,0,MINA($C29*$E29,$C29-SUM($G29:P29)))</f>
        <v>0</v>
      </c>
      <c r="R29" s="43">
        <f>IF(R$5&lt;$A29,0,MINA($C29*$E29,$C29-SUM($G29:Q29)))</f>
        <v>0</v>
      </c>
      <c r="S29" s="43">
        <f>IF(S$5&lt;$A29,0,MINA($C29*$E29,$C29-SUM($G29:R29)))</f>
        <v>0</v>
      </c>
      <c r="T29" s="43">
        <f>IF(T$5&lt;$A29,0,MINA($C29*$E29,$C29-SUM($G29:S29)))</f>
        <v>0</v>
      </c>
      <c r="U29" s="43">
        <f>IF(U$5&lt;$A29,0,MINA($C29*$E29,$C29-SUM($G29:T29)))</f>
        <v>0</v>
      </c>
      <c r="V29" s="43">
        <f>IF(V$5&lt;$A29,0,MINA($C29*$E29,$C29-SUM($G29:U29)))</f>
        <v>0</v>
      </c>
      <c r="W29" s="43">
        <f>IF(W$5&lt;$A29,0,MINA($C29*$E29,$C29-SUM($G29:V29)))</f>
        <v>0</v>
      </c>
      <c r="X29" s="43">
        <f>IF(X$5&lt;$A29,0,MINA($C29*$E29,$C29-SUM($G29:W29)))</f>
        <v>0</v>
      </c>
      <c r="Y29" s="43">
        <f>IF(Y$5&lt;$A29,0,MINA($C29*$E29,$C29-SUM($G29:X29)))</f>
        <v>0</v>
      </c>
      <c r="Z29" s="43">
        <f>IF(Z$5&lt;$A29,0,MINA($C29*$E29,$C29-SUM($G29:Y29)))</f>
        <v>0</v>
      </c>
      <c r="AA29" s="43">
        <f>IF(AA$5&lt;$A29,0,MINA($C29*$E29,$C29-SUM($G29:Z29)))</f>
        <v>0</v>
      </c>
      <c r="AB29" s="43">
        <f>IF(AB$5&lt;$A29,0,MINA($C29*$E29,$C29-SUM($G29:AA29)))</f>
        <v>0</v>
      </c>
      <c r="AC29" s="43">
        <f>IF(AC$5&lt;$A29,0,MINA($C29*$E29,$C29-SUM($G29:AB29)))</f>
        <v>0</v>
      </c>
      <c r="AD29" s="43">
        <f>IF(AD$5&lt;$A29,0,MINA($C29*$E29,$C29-SUM($G29:AC29)))</f>
        <v>0</v>
      </c>
      <c r="AE29" s="43">
        <f>IF(AE$5&lt;$A29,0,MINA($C29*$E29,$C29-SUM($G29:AD29)))</f>
        <v>0</v>
      </c>
      <c r="AF29" s="43">
        <f>IF(AF$5&lt;$A29,0,MINA($C29*$E29,$C29-SUM($G29:AE29)))</f>
        <v>0</v>
      </c>
      <c r="AG29" s="43">
        <f>IF(AG$5&lt;$A29,0,MINA($C29*$E29,$C29-SUM($G29:AF29)))</f>
        <v>0</v>
      </c>
      <c r="AH29" s="43">
        <f>IF(AH$5&lt;$A29,0,MINA($C29*$E29,$C29-SUM($G29:AG29)))</f>
        <v>0</v>
      </c>
      <c r="AI29" s="43">
        <f>IF(AI$5&lt;$A29,0,MINA($C29*$E29,$C29-SUM($G29:AH29)))</f>
        <v>0</v>
      </c>
      <c r="AJ29" s="43">
        <f>IF(AJ$5&lt;$A29,0,MINA($C29*$E29,$C29-SUM($G29:AI29)))</f>
        <v>0</v>
      </c>
      <c r="AK29" s="43">
        <f>IF(AK$5&lt;$A29,0,MINA($C29*$E29,$C29-SUM($G29:AJ29)))</f>
        <v>0</v>
      </c>
      <c r="AL29" s="43">
        <f>IF(AL$5&lt;$A29,0,MINA($C29*$E29,$C29-SUM($G29:AK29)))</f>
        <v>0</v>
      </c>
      <c r="AM29" s="43">
        <f>IF(AM$5&lt;$A29,0,MINA($C29*$E29,$C29-SUM($G29:AL29)))</f>
        <v>0</v>
      </c>
      <c r="AN29" s="43">
        <f>IF(AN$5&lt;$A29,0,MINA($C29*$E29,$C29-SUM($G29:AM29)))</f>
        <v>0</v>
      </c>
      <c r="AO29" s="43">
        <f>IF(AO$5&lt;$A29,0,MINA($C29*$E29,$C29-SUM($G29:AN29)))</f>
        <v>0</v>
      </c>
      <c r="AP29" s="43">
        <f>IF(AP$5&lt;$A29,0,MINA($C29*$E29,$C29-SUM($G29:AO29)))</f>
        <v>0</v>
      </c>
      <c r="AQ29" s="43">
        <f>IF(AQ$5&lt;$A29,0,MINA($C29*$E29,$C29-SUM($G29:AP29)))</f>
        <v>0</v>
      </c>
      <c r="AR29" s="43">
        <f>IF(AR$5&lt;$A29,0,MINA($C29*$E29,$C29-SUM($G29:AQ29)))</f>
        <v>0</v>
      </c>
      <c r="AS29" s="43">
        <f>IF(AS$5&lt;$A29,0,MINA($C29*$E29,$C29-SUM($G29:AR29)))</f>
        <v>0</v>
      </c>
      <c r="AT29" s="43">
        <f>IF(AT$5&lt;$A29,0,MINA($C29*$E29,$C29-SUM($G29:AS29)))</f>
        <v>0</v>
      </c>
      <c r="AU29" s="43">
        <f>IF(AU$5&lt;$A29,0,MINA($C29*$E29,$C29-SUM($G29:AT29)))</f>
        <v>0</v>
      </c>
      <c r="AV29" s="43">
        <f>IF(AV$5&lt;$A29,0,MINA($C29*$E29,$C29-SUM($G29:AU29)))</f>
        <v>0</v>
      </c>
      <c r="AW29" s="43">
        <f>IF(AW$5&lt;$A29,0,MINA($C29*$E29,$C29-SUM($G29:AV29)))</f>
        <v>0</v>
      </c>
      <c r="AX29" s="43">
        <f>IF(AX$5&lt;$A29,0,MINA($C29*$E29,$C29-SUM($G29:AW29)))</f>
        <v>0</v>
      </c>
      <c r="AY29" s="43">
        <f>IF(AY$5&lt;$A29,0,MINA($C29*$E29,$C29-SUM($G29:AX29)))</f>
        <v>0</v>
      </c>
      <c r="AZ29" s="43">
        <f>IF(AZ$5&lt;$A29,0,MINA($C29*$E29,$C29-SUM($G29:AY29)))</f>
        <v>0</v>
      </c>
      <c r="BA29" s="43">
        <f>IF(BA$5&lt;$A29,0,MINA($C29*$E29,$C29-SUM($G29:AZ29)))</f>
        <v>0</v>
      </c>
      <c r="BB29" s="43">
        <f>IF(BB$5&lt;$A29,0,MINA($C29*$E29,$C29-SUM($G29:BA29)))</f>
        <v>0</v>
      </c>
      <c r="BC29" s="43">
        <f>IF(BC$5&lt;$A29,0,MINA($C29*$E29,$C29-SUM($G29:BB29)))</f>
        <v>0</v>
      </c>
      <c r="BD29" s="43">
        <f>IF(BD$5&lt;$A29,0,MINA($C29*$E29,$C29-SUM($G29:BC29)))</f>
        <v>0</v>
      </c>
      <c r="BE29" s="43">
        <f>IF(BE$5&lt;$A29,0,MINA($C29*$E29,$C29-SUM($G29:BD29)))</f>
        <v>0</v>
      </c>
      <c r="BF29" s="43">
        <f>IF(BF$5&lt;$A29,0,MINA($C29*$E29,$C29-SUM($G29:BE29)))</f>
        <v>0</v>
      </c>
      <c r="BG29" s="43">
        <f>IF(BG$5&lt;$A29,0,MINA($C29*$E29,$C29-SUM($G29:BF29)))</f>
        <v>0</v>
      </c>
      <c r="BH29" s="43">
        <f>IF(BH$5&lt;$A29,0,MINA($C29*$E29,$C29-SUM($G29:BG29)))</f>
        <v>0</v>
      </c>
      <c r="BI29" s="43">
        <f>IF(BI$5&lt;$A29,0,MINA($C29*$E29,$C29-SUM($G29:BH29)))</f>
        <v>0</v>
      </c>
      <c r="BJ29" s="43">
        <f>IF(BJ$5&lt;$A29,0,MINA($C29*$E29,$C29-SUM($G29:BI29)))</f>
        <v>0</v>
      </c>
      <c r="BK29" s="43">
        <f>IF(BK$5&lt;$A29,0,MINA($C29*$E29,$C29-SUM($G29:BJ29)))</f>
        <v>0</v>
      </c>
      <c r="BL29" s="43">
        <f>IF(BL$5&lt;$A29,0,MINA($C29*$E29,$C29-SUM($G29:BK29)))</f>
        <v>0</v>
      </c>
      <c r="BM29" s="43">
        <f>IF(BM$5&lt;$A29,0,MINA($C29*$E29,$C29-SUM($G29:BL29)))</f>
        <v>0</v>
      </c>
      <c r="BN29" s="43">
        <f>IF(BN$5&lt;$A29,0,MINA($C29*$E29,$C29-SUM($G29:BM29)))</f>
        <v>0</v>
      </c>
      <c r="BO29" s="43">
        <f>IF(BO$5&lt;$A29,0,MINA($C29*$E29,$C29-SUM($G29:BN29)))</f>
        <v>0</v>
      </c>
      <c r="BP29" s="43">
        <f>IF(BP$5&lt;$A29,0,MINA($C29*$E29,$C29-SUM($G29:BO29)))</f>
        <v>0</v>
      </c>
      <c r="BQ29" s="43">
        <f>IF(BQ$5&lt;$A29,0,MINA($C29*$E29,$C29-SUM($G29:BP29)))</f>
        <v>0</v>
      </c>
      <c r="BR29" s="43">
        <f>IF(BR$5&lt;$A29,0,MINA($C29*$E29,$C29-SUM($G29:BQ29)))</f>
        <v>0</v>
      </c>
      <c r="BS29" s="43">
        <f>IF(BS$5&lt;$A29,0,MINA($C29*$E29,$C29-SUM($G29:BR29)))</f>
        <v>0</v>
      </c>
      <c r="BT29" s="43">
        <f>IF(BT$5&lt;$A29,0,MINA($C29*$E29,$C29-SUM($G29:BS29)))</f>
        <v>0</v>
      </c>
      <c r="BU29" s="43">
        <f>IF(BU$5&lt;$A29,0,MINA($C29*$E29,$C29-SUM($G29:BT29)))</f>
        <v>0</v>
      </c>
      <c r="BV29" s="43">
        <f>IF(BV$5&lt;$A29,0,MINA($C29*$E29,$C29-SUM($G29:BU29)))</f>
        <v>0</v>
      </c>
      <c r="BW29" s="43">
        <f>IF(BW$5&lt;$A29,0,MINA($C29*$E29,$C29-SUM($G29:BV29)))</f>
        <v>0</v>
      </c>
      <c r="BX29" s="43">
        <f>IF(BX$5&lt;$A29,0,MINA($C29*$E29,$C29-SUM($G29:BW29)))</f>
        <v>0</v>
      </c>
      <c r="BY29" s="43">
        <f>IF(BY$5&lt;$A29,0,MINA($C29*$E29,$C29-SUM($G29:BX29)))</f>
        <v>0</v>
      </c>
      <c r="BZ29" s="43">
        <f>IF(BZ$5&lt;$A29,0,MINA($C29*$E29,$C29-SUM($G29:BY29)))</f>
        <v>0</v>
      </c>
      <c r="CA29" s="43">
        <f>IF(CA$5&lt;$A29,0,MINA($C29*$E29,$C29-SUM($G29:BZ29)))</f>
        <v>0</v>
      </c>
      <c r="CB29" s="43">
        <f>IF(CB$5&lt;$A29,0,MINA($C29*$E29,$C29-SUM($G29:CA29)))</f>
        <v>0</v>
      </c>
      <c r="CC29" s="43">
        <f>IF(CC$5&lt;$A29,0,MINA($C29*$E29,$C29-SUM($G29:CB29)))</f>
        <v>0</v>
      </c>
      <c r="CD29" s="43">
        <f>IF(CD$5&lt;$A29,0,MINA($C29*$E29,$C29-SUM($G29:CC29)))</f>
        <v>0</v>
      </c>
      <c r="CE29" s="43">
        <f>IF(CE$5&lt;$A29,0,MINA($C29*$E29,$C29-SUM($G29:CD29)))</f>
        <v>0</v>
      </c>
      <c r="CF29" s="43">
        <f>IF(CF$5&lt;$A29,0,MINA($C29*$E29,$C29-SUM($G29:CE29)))</f>
        <v>0</v>
      </c>
      <c r="CG29" s="43">
        <f>IF(CG$5&lt;$A29,0,MINA($C29*$E29,$C29-SUM($G29:CF29)))</f>
        <v>0</v>
      </c>
      <c r="CH29" s="43">
        <f>IF(CH$5&lt;$A29,0,MINA($C29*$E29,$C29-SUM($G29:CG29)))</f>
        <v>0</v>
      </c>
      <c r="CI29" s="43">
        <f>IF(CI$5&lt;$A29,0,MINA($C29*$E29,$C29-SUM($G29:CH29)))</f>
        <v>0</v>
      </c>
      <c r="CJ29" s="43">
        <f>IF(CJ$5&lt;$A29,0,MINA($C29*$E29,$C29-SUM($G29:CI29)))</f>
        <v>0</v>
      </c>
      <c r="CK29" s="43">
        <f>IF(CK$5&lt;$A29,0,MINA($C29*$E29,$C29-SUM($G29:CJ29)))</f>
        <v>0</v>
      </c>
      <c r="CL29" s="43">
        <f>IF(CL$5&lt;$A29,0,MINA($C29*$E29,$C29-SUM($G29:CK29)))</f>
        <v>0</v>
      </c>
      <c r="CM29" s="43">
        <f>IF(CM$5&lt;$A29,0,MINA($C29*$E29,$C29-SUM($G29:CL29)))</f>
        <v>0</v>
      </c>
      <c r="CN29" s="43">
        <f>IF(CN$5&lt;$A29,0,MINA($C29*$E29,$C29-SUM($G29:CM29)))</f>
        <v>0</v>
      </c>
      <c r="CO29" s="43">
        <f>IF(CO$5&lt;$A29,0,MINA($C29*$E29,$C29-SUM($G29:CN29)))</f>
        <v>0</v>
      </c>
      <c r="CP29" s="43">
        <f>IF(CP$5&lt;$A29,0,MINA($C29*$E29,$C29-SUM($G29:CO29)))</f>
        <v>0</v>
      </c>
      <c r="CQ29" s="43">
        <f>IF(CQ$5&lt;$A29,0,MINA($C29*$E29,$C29-SUM($G29:CP29)))</f>
        <v>0</v>
      </c>
      <c r="CR29" s="43">
        <f>IF(CR$5&lt;$A29,0,MINA($C29*$E29,$C29-SUM($G29:CQ29)))</f>
        <v>0</v>
      </c>
      <c r="CS29" s="43">
        <f>IF(CS$5&lt;$A29,0,MINA($C29*$E29,$C29-SUM($G29:CR29)))</f>
        <v>0</v>
      </c>
      <c r="CT29" s="43">
        <f>IF(CT$5&lt;$A29,0,MINA($C29*$E29,$C29-SUM($G29:CS29)))</f>
        <v>0</v>
      </c>
      <c r="CU29" s="43">
        <f>IF(CU$5&lt;$A29,0,MINA($C29*$E29,$C29-SUM($G29:CT29)))</f>
        <v>0</v>
      </c>
      <c r="CV29" s="43">
        <f>IF(CV$5&lt;$A29,0,MINA($C29*$E29,$C29-SUM($G29:CU29)))</f>
        <v>0</v>
      </c>
      <c r="CW29" s="43">
        <f>IF(CW$5&lt;$A29,0,MINA($C29*$E29,$C29-SUM($G29:CV29)))</f>
        <v>0</v>
      </c>
      <c r="CX29" s="43">
        <f>IF(CX$5&lt;$A29,0,MINA($C29*$E29,$C29-SUM($G29:CW29)))</f>
        <v>0</v>
      </c>
      <c r="CY29" s="43">
        <f>IF(CY$5&lt;$A29,0,MINA($C29*$E29,$C29-SUM($G29:CX29)))</f>
        <v>0</v>
      </c>
      <c r="CZ29" s="43">
        <f>IF(CZ$5&lt;$A29,0,MINA($C29*$E29,$C29-SUM($G29:CY29)))</f>
        <v>0</v>
      </c>
      <c r="DA29" s="43">
        <f>IF(DA$5&lt;$A29,0,MINA($C29*$E29,$C29-SUM($G29:CZ29)))</f>
        <v>0</v>
      </c>
      <c r="DB29" s="43">
        <f>IF(DB$5&lt;$A29,0,MINA($C29*$E29,$C29-SUM($G29:DA29)))</f>
        <v>0</v>
      </c>
      <c r="DC29" s="43">
        <f>IF(DC$5&lt;$A29,0,MINA($C29*$E29,$C29-SUM($G29:DB29)))</f>
        <v>0</v>
      </c>
      <c r="DD29" s="43">
        <f>IF(DD$5&lt;$A29,0,MINA($C29*$E29,$C29-SUM($G29:DC29)))</f>
        <v>0</v>
      </c>
      <c r="DE29" s="43">
        <f>IF(DE$5&lt;$A29,0,MINA($C29*$E29,$C29-SUM($G29:DD29)))</f>
        <v>0</v>
      </c>
      <c r="DF29" s="43">
        <f>IF(DF$5&lt;$A29,0,MINA($C29*$E29,$C29-SUM($G29:DE29)))</f>
        <v>0</v>
      </c>
      <c r="DG29" s="43">
        <f>IF(DG$5&lt;$A29,0,MINA($C29*$E29,$C29-SUM($G29:DF29)))</f>
        <v>0</v>
      </c>
      <c r="DH29" s="43">
        <f>IF(DH$5&lt;$A29,0,MINA($C29*$E29,$C29-SUM($G29:DG29)))</f>
        <v>0</v>
      </c>
      <c r="DI29" s="43">
        <f>IF(DI$5&lt;$A29,0,MINA($C29*$E29,$C29-SUM($G29:DH29)))</f>
        <v>0</v>
      </c>
      <c r="DJ29" s="43">
        <f>IF(DJ$5&lt;$A29,0,MINA($C29*$E29,$C29-SUM($G29:DI29)))</f>
        <v>0</v>
      </c>
      <c r="DK29" s="43">
        <f>IF(DK$5&lt;$A29,0,MINA($C29*$E29,$C29-SUM($G29:DJ29)))</f>
        <v>0</v>
      </c>
      <c r="DL29" s="43">
        <f>IF(DL$5&lt;$A29,0,MINA($C29*$E29,$C29-SUM($G29:DK29)))</f>
        <v>0</v>
      </c>
      <c r="DM29" s="43">
        <f>IF(DM$5&lt;$A29,0,MINA($C29*$E29,$C29-SUM($G29:DL29)))</f>
        <v>0</v>
      </c>
      <c r="DN29" s="43">
        <f>IF(DN$5&lt;$A29,0,MINA($C29*$E29,$C29-SUM($G29:DM29)))</f>
        <v>0</v>
      </c>
      <c r="DO29" s="43">
        <f>IF(DO$5&lt;$A29,0,MINA($C29*$E29,$C29-SUM($G29:DN29)))</f>
        <v>0</v>
      </c>
      <c r="DP29" s="43">
        <f>IF(DP$5&lt;$A29,0,MINA($C29*$E29,$C29-SUM($G29:DO29)))</f>
        <v>0</v>
      </c>
      <c r="DQ29" s="43">
        <f>IF(DQ$5&lt;$A29,0,MINA($C29*$E29,$C29-SUM($G29:DP29)))</f>
        <v>0</v>
      </c>
      <c r="DR29" s="43">
        <f>IF(DR$5&lt;$A29,0,MINA($C29*$E29,$C29-SUM($G29:DQ29)))</f>
        <v>0</v>
      </c>
      <c r="DS29" s="43">
        <f>IF(DS$5&lt;$A29,0,MINA($C29*$E29,$C29-SUM($G29:DR29)))</f>
        <v>0</v>
      </c>
      <c r="DT29" s="43">
        <f>IF(DT$5&lt;$A29,0,MINA($C29*$E29,$C29-SUM($G29:DS29)))</f>
        <v>0</v>
      </c>
      <c r="DU29" s="43">
        <f>IF(DU$5&lt;$A29,0,MINA($C29*$E29,$C29-SUM($G29:DT29)))</f>
        <v>0</v>
      </c>
      <c r="DV29" s="43">
        <f>IF(DV$5&lt;$A29,0,MINA($C29*$E29,$C29-SUM($G29:DU29)))</f>
        <v>0</v>
      </c>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row>
    <row r="30" spans="1:162" ht="18" customHeight="1" x14ac:dyDescent="0.2">
      <c r="A30" s="46">
        <f t="shared" si="29"/>
        <v>16</v>
      </c>
      <c r="B30" s="53"/>
      <c r="C30" s="52">
        <v>0</v>
      </c>
      <c r="D30" s="51"/>
      <c r="E30" s="44">
        <f t="shared" si="30"/>
        <v>1.6666666666666666E-2</v>
      </c>
      <c r="F30" s="50"/>
      <c r="G30" s="43">
        <f t="shared" si="28"/>
        <v>0</v>
      </c>
      <c r="H30" s="43">
        <f>IF(H$5&lt;$A30,0,MINA($C30*$E30,$C30-SUM($G30:G30)))</f>
        <v>0</v>
      </c>
      <c r="I30" s="43">
        <f>IF(I$5&lt;$A30,0,MINA($C30*$E30,$C30-SUM($G30:H30)))</f>
        <v>0</v>
      </c>
      <c r="J30" s="43">
        <f>IF(J$5&lt;$A30,0,MINA($C30*$E30,$C30-SUM($G30:I30)))</f>
        <v>0</v>
      </c>
      <c r="K30" s="43">
        <f>IF(K$5&lt;$A30,0,MINA($C30*$E30,$C30-SUM($G30:J30)))</f>
        <v>0</v>
      </c>
      <c r="L30" s="43">
        <f>IF(L$5&lt;$A30,0,MINA($C30*$E30,$C30-SUM($G30:K30)))</f>
        <v>0</v>
      </c>
      <c r="M30" s="43">
        <f>IF(M$5&lt;$A30,0,MINA($C30*$E30,$C30-SUM($G30:L30)))</f>
        <v>0</v>
      </c>
      <c r="N30" s="43">
        <f>IF(N$5&lt;$A30,0,MINA($C30*$E30,$C30-SUM($G30:M30)))</f>
        <v>0</v>
      </c>
      <c r="O30" s="43">
        <f>IF(O$5&lt;$A30,0,MINA($C30*$E30,$C30-SUM($G30:N30)))</f>
        <v>0</v>
      </c>
      <c r="P30" s="43">
        <f>IF(P$5&lt;$A30,0,MINA($C30*$E30,$C30-SUM($G30:O30)))</f>
        <v>0</v>
      </c>
      <c r="Q30" s="43">
        <f>IF(Q$5&lt;$A30,0,MINA($C30*$E30,$C30-SUM($G30:P30)))</f>
        <v>0</v>
      </c>
      <c r="R30" s="43">
        <f>IF(R$5&lt;$A30,0,MINA($C30*$E30,$C30-SUM($G30:Q30)))</f>
        <v>0</v>
      </c>
      <c r="S30" s="43">
        <f>IF(S$5&lt;$A30,0,MINA($C30*$E30,$C30-SUM($G30:R30)))</f>
        <v>0</v>
      </c>
      <c r="T30" s="43">
        <f>IF(T$5&lt;$A30,0,MINA($C30*$E30,$C30-SUM($G30:S30)))</f>
        <v>0</v>
      </c>
      <c r="U30" s="43">
        <f>IF(U$5&lt;$A30,0,MINA($C30*$E30,$C30-SUM($G30:T30)))</f>
        <v>0</v>
      </c>
      <c r="V30" s="43">
        <f>IF(V$5&lt;$A30,0,MINA($C30*$E30,$C30-SUM($G30:U30)))</f>
        <v>0</v>
      </c>
      <c r="W30" s="43">
        <f>IF(W$5&lt;$A30,0,MINA($C30*$E30,$C30-SUM($G30:V30)))</f>
        <v>0</v>
      </c>
      <c r="X30" s="43">
        <f>IF(X$5&lt;$A30,0,MINA($C30*$E30,$C30-SUM($G30:W30)))</f>
        <v>0</v>
      </c>
      <c r="Y30" s="43">
        <f>IF(Y$5&lt;$A30,0,MINA($C30*$E30,$C30-SUM($G30:X30)))</f>
        <v>0</v>
      </c>
      <c r="Z30" s="43">
        <f>IF(Z$5&lt;$A30,0,MINA($C30*$E30,$C30-SUM($G30:Y30)))</f>
        <v>0</v>
      </c>
      <c r="AA30" s="43">
        <f>IF(AA$5&lt;$A30,0,MINA($C30*$E30,$C30-SUM($G30:Z30)))</f>
        <v>0</v>
      </c>
      <c r="AB30" s="43">
        <f>IF(AB$5&lt;$A30,0,MINA($C30*$E30,$C30-SUM($G30:AA30)))</f>
        <v>0</v>
      </c>
      <c r="AC30" s="43">
        <f>IF(AC$5&lt;$A30,0,MINA($C30*$E30,$C30-SUM($G30:AB30)))</f>
        <v>0</v>
      </c>
      <c r="AD30" s="43">
        <f>IF(AD$5&lt;$A30,0,MINA($C30*$E30,$C30-SUM($G30:AC30)))</f>
        <v>0</v>
      </c>
      <c r="AE30" s="43">
        <f>IF(AE$5&lt;$A30,0,MINA($C30*$E30,$C30-SUM($G30:AD30)))</f>
        <v>0</v>
      </c>
      <c r="AF30" s="43">
        <f>IF(AF$5&lt;$A30,0,MINA($C30*$E30,$C30-SUM($G30:AE30)))</f>
        <v>0</v>
      </c>
      <c r="AG30" s="43">
        <f>IF(AG$5&lt;$A30,0,MINA($C30*$E30,$C30-SUM($G30:AF30)))</f>
        <v>0</v>
      </c>
      <c r="AH30" s="43">
        <f>IF(AH$5&lt;$A30,0,MINA($C30*$E30,$C30-SUM($G30:AG30)))</f>
        <v>0</v>
      </c>
      <c r="AI30" s="43">
        <f>IF(AI$5&lt;$A30,0,MINA($C30*$E30,$C30-SUM($G30:AH30)))</f>
        <v>0</v>
      </c>
      <c r="AJ30" s="43">
        <f>IF(AJ$5&lt;$A30,0,MINA($C30*$E30,$C30-SUM($G30:AI30)))</f>
        <v>0</v>
      </c>
      <c r="AK30" s="43">
        <f>IF(AK$5&lt;$A30,0,MINA($C30*$E30,$C30-SUM($G30:AJ30)))</f>
        <v>0</v>
      </c>
      <c r="AL30" s="43">
        <f>IF(AL$5&lt;$A30,0,MINA($C30*$E30,$C30-SUM($G30:AK30)))</f>
        <v>0</v>
      </c>
      <c r="AM30" s="43">
        <f>IF(AM$5&lt;$A30,0,MINA($C30*$E30,$C30-SUM($G30:AL30)))</f>
        <v>0</v>
      </c>
      <c r="AN30" s="43">
        <f>IF(AN$5&lt;$A30,0,MINA($C30*$E30,$C30-SUM($G30:AM30)))</f>
        <v>0</v>
      </c>
      <c r="AO30" s="43">
        <f>IF(AO$5&lt;$A30,0,MINA($C30*$E30,$C30-SUM($G30:AN30)))</f>
        <v>0</v>
      </c>
      <c r="AP30" s="43">
        <f>IF(AP$5&lt;$A30,0,MINA($C30*$E30,$C30-SUM($G30:AO30)))</f>
        <v>0</v>
      </c>
      <c r="AQ30" s="43">
        <f>IF(AQ$5&lt;$A30,0,MINA($C30*$E30,$C30-SUM($G30:AP30)))</f>
        <v>0</v>
      </c>
      <c r="AR30" s="43">
        <f>IF(AR$5&lt;$A30,0,MINA($C30*$E30,$C30-SUM($G30:AQ30)))</f>
        <v>0</v>
      </c>
      <c r="AS30" s="43">
        <f>IF(AS$5&lt;$A30,0,MINA($C30*$E30,$C30-SUM($G30:AR30)))</f>
        <v>0</v>
      </c>
      <c r="AT30" s="43">
        <f>IF(AT$5&lt;$A30,0,MINA($C30*$E30,$C30-SUM($G30:AS30)))</f>
        <v>0</v>
      </c>
      <c r="AU30" s="43">
        <f>IF(AU$5&lt;$A30,0,MINA($C30*$E30,$C30-SUM($G30:AT30)))</f>
        <v>0</v>
      </c>
      <c r="AV30" s="43">
        <f>IF(AV$5&lt;$A30,0,MINA($C30*$E30,$C30-SUM($G30:AU30)))</f>
        <v>0</v>
      </c>
      <c r="AW30" s="43">
        <f>IF(AW$5&lt;$A30,0,MINA($C30*$E30,$C30-SUM($G30:AV30)))</f>
        <v>0</v>
      </c>
      <c r="AX30" s="43">
        <f>IF(AX$5&lt;$A30,0,MINA($C30*$E30,$C30-SUM($G30:AW30)))</f>
        <v>0</v>
      </c>
      <c r="AY30" s="43">
        <f>IF(AY$5&lt;$A30,0,MINA($C30*$E30,$C30-SUM($G30:AX30)))</f>
        <v>0</v>
      </c>
      <c r="AZ30" s="43">
        <f>IF(AZ$5&lt;$A30,0,MINA($C30*$E30,$C30-SUM($G30:AY30)))</f>
        <v>0</v>
      </c>
      <c r="BA30" s="43">
        <f>IF(BA$5&lt;$A30,0,MINA($C30*$E30,$C30-SUM($G30:AZ30)))</f>
        <v>0</v>
      </c>
      <c r="BB30" s="43">
        <f>IF(BB$5&lt;$A30,0,MINA($C30*$E30,$C30-SUM($G30:BA30)))</f>
        <v>0</v>
      </c>
      <c r="BC30" s="43">
        <f>IF(BC$5&lt;$A30,0,MINA($C30*$E30,$C30-SUM($G30:BB30)))</f>
        <v>0</v>
      </c>
      <c r="BD30" s="43">
        <f>IF(BD$5&lt;$A30,0,MINA($C30*$E30,$C30-SUM($G30:BC30)))</f>
        <v>0</v>
      </c>
      <c r="BE30" s="43">
        <f>IF(BE$5&lt;$A30,0,MINA($C30*$E30,$C30-SUM($G30:BD30)))</f>
        <v>0</v>
      </c>
      <c r="BF30" s="43">
        <f>IF(BF$5&lt;$A30,0,MINA($C30*$E30,$C30-SUM($G30:BE30)))</f>
        <v>0</v>
      </c>
      <c r="BG30" s="43">
        <f>IF(BG$5&lt;$A30,0,MINA($C30*$E30,$C30-SUM($G30:BF30)))</f>
        <v>0</v>
      </c>
      <c r="BH30" s="43">
        <f>IF(BH$5&lt;$A30,0,MINA($C30*$E30,$C30-SUM($G30:BG30)))</f>
        <v>0</v>
      </c>
      <c r="BI30" s="43">
        <f>IF(BI$5&lt;$A30,0,MINA($C30*$E30,$C30-SUM($G30:BH30)))</f>
        <v>0</v>
      </c>
      <c r="BJ30" s="43">
        <f>IF(BJ$5&lt;$A30,0,MINA($C30*$E30,$C30-SUM($G30:BI30)))</f>
        <v>0</v>
      </c>
      <c r="BK30" s="43">
        <f>IF(BK$5&lt;$A30,0,MINA($C30*$E30,$C30-SUM($G30:BJ30)))</f>
        <v>0</v>
      </c>
      <c r="BL30" s="43">
        <f>IF(BL$5&lt;$A30,0,MINA($C30*$E30,$C30-SUM($G30:BK30)))</f>
        <v>0</v>
      </c>
      <c r="BM30" s="43">
        <f>IF(BM$5&lt;$A30,0,MINA($C30*$E30,$C30-SUM($G30:BL30)))</f>
        <v>0</v>
      </c>
      <c r="BN30" s="43">
        <f>IF(BN$5&lt;$A30,0,MINA($C30*$E30,$C30-SUM($G30:BM30)))</f>
        <v>0</v>
      </c>
      <c r="BO30" s="43">
        <f>IF(BO$5&lt;$A30,0,MINA($C30*$E30,$C30-SUM($G30:BN30)))</f>
        <v>0</v>
      </c>
      <c r="BP30" s="43">
        <f>IF(BP$5&lt;$A30,0,MINA($C30*$E30,$C30-SUM($G30:BO30)))</f>
        <v>0</v>
      </c>
      <c r="BQ30" s="43">
        <f>IF(BQ$5&lt;$A30,0,MINA($C30*$E30,$C30-SUM($G30:BP30)))</f>
        <v>0</v>
      </c>
      <c r="BR30" s="43">
        <f>IF(BR$5&lt;$A30,0,MINA($C30*$E30,$C30-SUM($G30:BQ30)))</f>
        <v>0</v>
      </c>
      <c r="BS30" s="43">
        <f>IF(BS$5&lt;$A30,0,MINA($C30*$E30,$C30-SUM($G30:BR30)))</f>
        <v>0</v>
      </c>
      <c r="BT30" s="43">
        <f>IF(BT$5&lt;$A30,0,MINA($C30*$E30,$C30-SUM($G30:BS30)))</f>
        <v>0</v>
      </c>
      <c r="BU30" s="43">
        <f>IF(BU$5&lt;$A30,0,MINA($C30*$E30,$C30-SUM($G30:BT30)))</f>
        <v>0</v>
      </c>
      <c r="BV30" s="43">
        <f>IF(BV$5&lt;$A30,0,MINA($C30*$E30,$C30-SUM($G30:BU30)))</f>
        <v>0</v>
      </c>
      <c r="BW30" s="43">
        <f>IF(BW$5&lt;$A30,0,MINA($C30*$E30,$C30-SUM($G30:BV30)))</f>
        <v>0</v>
      </c>
      <c r="BX30" s="43">
        <f>IF(BX$5&lt;$A30,0,MINA($C30*$E30,$C30-SUM($G30:BW30)))</f>
        <v>0</v>
      </c>
      <c r="BY30" s="43">
        <f>IF(BY$5&lt;$A30,0,MINA($C30*$E30,$C30-SUM($G30:BX30)))</f>
        <v>0</v>
      </c>
      <c r="BZ30" s="43">
        <f>IF(BZ$5&lt;$A30,0,MINA($C30*$E30,$C30-SUM($G30:BY30)))</f>
        <v>0</v>
      </c>
      <c r="CA30" s="43">
        <f>IF(CA$5&lt;$A30,0,MINA($C30*$E30,$C30-SUM($G30:BZ30)))</f>
        <v>0</v>
      </c>
      <c r="CB30" s="43">
        <f>IF(CB$5&lt;$A30,0,MINA($C30*$E30,$C30-SUM($G30:CA30)))</f>
        <v>0</v>
      </c>
      <c r="CC30" s="43">
        <f>IF(CC$5&lt;$A30,0,MINA($C30*$E30,$C30-SUM($G30:CB30)))</f>
        <v>0</v>
      </c>
      <c r="CD30" s="43">
        <f>IF(CD$5&lt;$A30,0,MINA($C30*$E30,$C30-SUM($G30:CC30)))</f>
        <v>0</v>
      </c>
      <c r="CE30" s="43">
        <f>IF(CE$5&lt;$A30,0,MINA($C30*$E30,$C30-SUM($G30:CD30)))</f>
        <v>0</v>
      </c>
      <c r="CF30" s="43">
        <f>IF(CF$5&lt;$A30,0,MINA($C30*$E30,$C30-SUM($G30:CE30)))</f>
        <v>0</v>
      </c>
      <c r="CG30" s="43">
        <f>IF(CG$5&lt;$A30,0,MINA($C30*$E30,$C30-SUM($G30:CF30)))</f>
        <v>0</v>
      </c>
      <c r="CH30" s="43">
        <f>IF(CH$5&lt;$A30,0,MINA($C30*$E30,$C30-SUM($G30:CG30)))</f>
        <v>0</v>
      </c>
      <c r="CI30" s="43">
        <f>IF(CI$5&lt;$A30,0,MINA($C30*$E30,$C30-SUM($G30:CH30)))</f>
        <v>0</v>
      </c>
      <c r="CJ30" s="43">
        <f>IF(CJ$5&lt;$A30,0,MINA($C30*$E30,$C30-SUM($G30:CI30)))</f>
        <v>0</v>
      </c>
      <c r="CK30" s="43">
        <f>IF(CK$5&lt;$A30,0,MINA($C30*$E30,$C30-SUM($G30:CJ30)))</f>
        <v>0</v>
      </c>
      <c r="CL30" s="43">
        <f>IF(CL$5&lt;$A30,0,MINA($C30*$E30,$C30-SUM($G30:CK30)))</f>
        <v>0</v>
      </c>
      <c r="CM30" s="43">
        <f>IF(CM$5&lt;$A30,0,MINA($C30*$E30,$C30-SUM($G30:CL30)))</f>
        <v>0</v>
      </c>
      <c r="CN30" s="43">
        <f>IF(CN$5&lt;$A30,0,MINA($C30*$E30,$C30-SUM($G30:CM30)))</f>
        <v>0</v>
      </c>
      <c r="CO30" s="43">
        <f>IF(CO$5&lt;$A30,0,MINA($C30*$E30,$C30-SUM($G30:CN30)))</f>
        <v>0</v>
      </c>
      <c r="CP30" s="43">
        <f>IF(CP$5&lt;$A30,0,MINA($C30*$E30,$C30-SUM($G30:CO30)))</f>
        <v>0</v>
      </c>
      <c r="CQ30" s="43">
        <f>IF(CQ$5&lt;$A30,0,MINA($C30*$E30,$C30-SUM($G30:CP30)))</f>
        <v>0</v>
      </c>
      <c r="CR30" s="43">
        <f>IF(CR$5&lt;$A30,0,MINA($C30*$E30,$C30-SUM($G30:CQ30)))</f>
        <v>0</v>
      </c>
      <c r="CS30" s="43">
        <f>IF(CS$5&lt;$A30,0,MINA($C30*$E30,$C30-SUM($G30:CR30)))</f>
        <v>0</v>
      </c>
      <c r="CT30" s="43">
        <f>IF(CT$5&lt;$A30,0,MINA($C30*$E30,$C30-SUM($G30:CS30)))</f>
        <v>0</v>
      </c>
      <c r="CU30" s="43">
        <f>IF(CU$5&lt;$A30,0,MINA($C30*$E30,$C30-SUM($G30:CT30)))</f>
        <v>0</v>
      </c>
      <c r="CV30" s="43">
        <f>IF(CV$5&lt;$A30,0,MINA($C30*$E30,$C30-SUM($G30:CU30)))</f>
        <v>0</v>
      </c>
      <c r="CW30" s="43">
        <f>IF(CW$5&lt;$A30,0,MINA($C30*$E30,$C30-SUM($G30:CV30)))</f>
        <v>0</v>
      </c>
      <c r="CX30" s="43">
        <f>IF(CX$5&lt;$A30,0,MINA($C30*$E30,$C30-SUM($G30:CW30)))</f>
        <v>0</v>
      </c>
      <c r="CY30" s="43">
        <f>IF(CY$5&lt;$A30,0,MINA($C30*$E30,$C30-SUM($G30:CX30)))</f>
        <v>0</v>
      </c>
      <c r="CZ30" s="43">
        <f>IF(CZ$5&lt;$A30,0,MINA($C30*$E30,$C30-SUM($G30:CY30)))</f>
        <v>0</v>
      </c>
      <c r="DA30" s="43">
        <f>IF(DA$5&lt;$A30,0,MINA($C30*$E30,$C30-SUM($G30:CZ30)))</f>
        <v>0</v>
      </c>
      <c r="DB30" s="43">
        <f>IF(DB$5&lt;$A30,0,MINA($C30*$E30,$C30-SUM($G30:DA30)))</f>
        <v>0</v>
      </c>
      <c r="DC30" s="43">
        <f>IF(DC$5&lt;$A30,0,MINA($C30*$E30,$C30-SUM($G30:DB30)))</f>
        <v>0</v>
      </c>
      <c r="DD30" s="43">
        <f>IF(DD$5&lt;$A30,0,MINA($C30*$E30,$C30-SUM($G30:DC30)))</f>
        <v>0</v>
      </c>
      <c r="DE30" s="43">
        <f>IF(DE$5&lt;$A30,0,MINA($C30*$E30,$C30-SUM($G30:DD30)))</f>
        <v>0</v>
      </c>
      <c r="DF30" s="43">
        <f>IF(DF$5&lt;$A30,0,MINA($C30*$E30,$C30-SUM($G30:DE30)))</f>
        <v>0</v>
      </c>
      <c r="DG30" s="43">
        <f>IF(DG$5&lt;$A30,0,MINA($C30*$E30,$C30-SUM($G30:DF30)))</f>
        <v>0</v>
      </c>
      <c r="DH30" s="43">
        <f>IF(DH$5&lt;$A30,0,MINA($C30*$E30,$C30-SUM($G30:DG30)))</f>
        <v>0</v>
      </c>
      <c r="DI30" s="43">
        <f>IF(DI$5&lt;$A30,0,MINA($C30*$E30,$C30-SUM($G30:DH30)))</f>
        <v>0</v>
      </c>
      <c r="DJ30" s="43">
        <f>IF(DJ$5&lt;$A30,0,MINA($C30*$E30,$C30-SUM($G30:DI30)))</f>
        <v>0</v>
      </c>
      <c r="DK30" s="43">
        <f>IF(DK$5&lt;$A30,0,MINA($C30*$E30,$C30-SUM($G30:DJ30)))</f>
        <v>0</v>
      </c>
      <c r="DL30" s="43">
        <f>IF(DL$5&lt;$A30,0,MINA($C30*$E30,$C30-SUM($G30:DK30)))</f>
        <v>0</v>
      </c>
      <c r="DM30" s="43">
        <f>IF(DM$5&lt;$A30,0,MINA($C30*$E30,$C30-SUM($G30:DL30)))</f>
        <v>0</v>
      </c>
      <c r="DN30" s="43">
        <f>IF(DN$5&lt;$A30,0,MINA($C30*$E30,$C30-SUM($G30:DM30)))</f>
        <v>0</v>
      </c>
      <c r="DO30" s="43">
        <f>IF(DO$5&lt;$A30,0,MINA($C30*$E30,$C30-SUM($G30:DN30)))</f>
        <v>0</v>
      </c>
      <c r="DP30" s="43">
        <f>IF(DP$5&lt;$A30,0,MINA($C30*$E30,$C30-SUM($G30:DO30)))</f>
        <v>0</v>
      </c>
      <c r="DQ30" s="43">
        <f>IF(DQ$5&lt;$A30,0,MINA($C30*$E30,$C30-SUM($G30:DP30)))</f>
        <v>0</v>
      </c>
      <c r="DR30" s="43">
        <f>IF(DR$5&lt;$A30,0,MINA($C30*$E30,$C30-SUM($G30:DQ30)))</f>
        <v>0</v>
      </c>
      <c r="DS30" s="43">
        <f>IF(DS$5&lt;$A30,0,MINA($C30*$E30,$C30-SUM($G30:DR30)))</f>
        <v>0</v>
      </c>
      <c r="DT30" s="43">
        <f>IF(DT$5&lt;$A30,0,MINA($C30*$E30,$C30-SUM($G30:DS30)))</f>
        <v>0</v>
      </c>
      <c r="DU30" s="43">
        <f>IF(DU$5&lt;$A30,0,MINA($C30*$E30,$C30-SUM($G30:DT30)))</f>
        <v>0</v>
      </c>
      <c r="DV30" s="43">
        <f>IF(DV$5&lt;$A30,0,MINA($C30*$E30,$C30-SUM($G30:DU30)))</f>
        <v>0</v>
      </c>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row>
    <row r="31" spans="1:162" ht="18" customHeight="1" x14ac:dyDescent="0.2">
      <c r="A31" s="46">
        <f t="shared" si="29"/>
        <v>17</v>
      </c>
      <c r="B31" s="53"/>
      <c r="C31" s="52">
        <v>0</v>
      </c>
      <c r="D31" s="51"/>
      <c r="E31" s="44">
        <f t="shared" si="30"/>
        <v>1.6666666666666666E-2</v>
      </c>
      <c r="F31" s="50"/>
      <c r="G31" s="43">
        <f t="shared" si="28"/>
        <v>0</v>
      </c>
      <c r="H31" s="43">
        <f>IF(H$5&lt;$A31,0,MINA($C31*$E31,$C31-SUM($G31:G31)))</f>
        <v>0</v>
      </c>
      <c r="I31" s="43">
        <f>IF(I$5&lt;$A31,0,MINA($C31*$E31,$C31-SUM($G31:H31)))</f>
        <v>0</v>
      </c>
      <c r="J31" s="43">
        <f>IF(J$5&lt;$A31,0,MINA($C31*$E31,$C31-SUM($G31:I31)))</f>
        <v>0</v>
      </c>
      <c r="K31" s="43">
        <f>IF(K$5&lt;$A31,0,MINA($C31*$E31,$C31-SUM($G31:J31)))</f>
        <v>0</v>
      </c>
      <c r="L31" s="43">
        <f>IF(L$5&lt;$A31,0,MINA($C31*$E31,$C31-SUM($G31:K31)))</f>
        <v>0</v>
      </c>
      <c r="M31" s="43">
        <f>IF(M$5&lt;$A31,0,MINA($C31*$E31,$C31-SUM($G31:L31)))</f>
        <v>0</v>
      </c>
      <c r="N31" s="43">
        <f>IF(N$5&lt;$A31,0,MINA($C31*$E31,$C31-SUM($G31:M31)))</f>
        <v>0</v>
      </c>
      <c r="O31" s="43">
        <f>IF(O$5&lt;$A31,0,MINA($C31*$E31,$C31-SUM($G31:N31)))</f>
        <v>0</v>
      </c>
      <c r="P31" s="43">
        <f>IF(P$5&lt;$A31,0,MINA($C31*$E31,$C31-SUM($G31:O31)))</f>
        <v>0</v>
      </c>
      <c r="Q31" s="43">
        <f>IF(Q$5&lt;$A31,0,MINA($C31*$E31,$C31-SUM($G31:P31)))</f>
        <v>0</v>
      </c>
      <c r="R31" s="43">
        <f>IF(R$5&lt;$A31,0,MINA($C31*$E31,$C31-SUM($G31:Q31)))</f>
        <v>0</v>
      </c>
      <c r="S31" s="43">
        <f>IF(S$5&lt;$A31,0,MINA($C31*$E31,$C31-SUM($G31:R31)))</f>
        <v>0</v>
      </c>
      <c r="T31" s="43">
        <f>IF(T$5&lt;$A31,0,MINA($C31*$E31,$C31-SUM($G31:S31)))</f>
        <v>0</v>
      </c>
      <c r="U31" s="43">
        <f>IF(U$5&lt;$A31,0,MINA($C31*$E31,$C31-SUM($G31:T31)))</f>
        <v>0</v>
      </c>
      <c r="V31" s="43">
        <f>IF(V$5&lt;$A31,0,MINA($C31*$E31,$C31-SUM($G31:U31)))</f>
        <v>0</v>
      </c>
      <c r="W31" s="43">
        <f>IF(W$5&lt;$A31,0,MINA($C31*$E31,$C31-SUM($G31:V31)))</f>
        <v>0</v>
      </c>
      <c r="X31" s="43">
        <f>IF(X$5&lt;$A31,0,MINA($C31*$E31,$C31-SUM($G31:W31)))</f>
        <v>0</v>
      </c>
      <c r="Y31" s="43">
        <f>IF(Y$5&lt;$A31,0,MINA($C31*$E31,$C31-SUM($G31:X31)))</f>
        <v>0</v>
      </c>
      <c r="Z31" s="43">
        <f>IF(Z$5&lt;$A31,0,MINA($C31*$E31,$C31-SUM($G31:Y31)))</f>
        <v>0</v>
      </c>
      <c r="AA31" s="43">
        <f>IF(AA$5&lt;$A31,0,MINA($C31*$E31,$C31-SUM($G31:Z31)))</f>
        <v>0</v>
      </c>
      <c r="AB31" s="43">
        <f>IF(AB$5&lt;$A31,0,MINA($C31*$E31,$C31-SUM($G31:AA31)))</f>
        <v>0</v>
      </c>
      <c r="AC31" s="43">
        <f>IF(AC$5&lt;$A31,0,MINA($C31*$E31,$C31-SUM($G31:AB31)))</f>
        <v>0</v>
      </c>
      <c r="AD31" s="43">
        <f>IF(AD$5&lt;$A31,0,MINA($C31*$E31,$C31-SUM($G31:AC31)))</f>
        <v>0</v>
      </c>
      <c r="AE31" s="43">
        <f>IF(AE$5&lt;$A31,0,MINA($C31*$E31,$C31-SUM($G31:AD31)))</f>
        <v>0</v>
      </c>
      <c r="AF31" s="43">
        <f>IF(AF$5&lt;$A31,0,MINA($C31*$E31,$C31-SUM($G31:AE31)))</f>
        <v>0</v>
      </c>
      <c r="AG31" s="43">
        <f>IF(AG$5&lt;$A31,0,MINA($C31*$E31,$C31-SUM($G31:AF31)))</f>
        <v>0</v>
      </c>
      <c r="AH31" s="43">
        <f>IF(AH$5&lt;$A31,0,MINA($C31*$E31,$C31-SUM($G31:AG31)))</f>
        <v>0</v>
      </c>
      <c r="AI31" s="43">
        <f>IF(AI$5&lt;$A31,0,MINA($C31*$E31,$C31-SUM($G31:AH31)))</f>
        <v>0</v>
      </c>
      <c r="AJ31" s="43">
        <f>IF(AJ$5&lt;$A31,0,MINA($C31*$E31,$C31-SUM($G31:AI31)))</f>
        <v>0</v>
      </c>
      <c r="AK31" s="43">
        <f>IF(AK$5&lt;$A31,0,MINA($C31*$E31,$C31-SUM($G31:AJ31)))</f>
        <v>0</v>
      </c>
      <c r="AL31" s="43">
        <f>IF(AL$5&lt;$A31,0,MINA($C31*$E31,$C31-SUM($G31:AK31)))</f>
        <v>0</v>
      </c>
      <c r="AM31" s="43">
        <f>IF(AM$5&lt;$A31,0,MINA($C31*$E31,$C31-SUM($G31:AL31)))</f>
        <v>0</v>
      </c>
      <c r="AN31" s="43">
        <f>IF(AN$5&lt;$A31,0,MINA($C31*$E31,$C31-SUM($G31:AM31)))</f>
        <v>0</v>
      </c>
      <c r="AO31" s="43">
        <f>IF(AO$5&lt;$A31,0,MINA($C31*$E31,$C31-SUM($G31:AN31)))</f>
        <v>0</v>
      </c>
      <c r="AP31" s="43">
        <f>IF(AP$5&lt;$A31,0,MINA($C31*$E31,$C31-SUM($G31:AO31)))</f>
        <v>0</v>
      </c>
      <c r="AQ31" s="43">
        <f>IF(AQ$5&lt;$A31,0,MINA($C31*$E31,$C31-SUM($G31:AP31)))</f>
        <v>0</v>
      </c>
      <c r="AR31" s="43">
        <f>IF(AR$5&lt;$A31,0,MINA($C31*$E31,$C31-SUM($G31:AQ31)))</f>
        <v>0</v>
      </c>
      <c r="AS31" s="43">
        <f>IF(AS$5&lt;$A31,0,MINA($C31*$E31,$C31-SUM($G31:AR31)))</f>
        <v>0</v>
      </c>
      <c r="AT31" s="43">
        <f>IF(AT$5&lt;$A31,0,MINA($C31*$E31,$C31-SUM($G31:AS31)))</f>
        <v>0</v>
      </c>
      <c r="AU31" s="43">
        <f>IF(AU$5&lt;$A31,0,MINA($C31*$E31,$C31-SUM($G31:AT31)))</f>
        <v>0</v>
      </c>
      <c r="AV31" s="43">
        <f>IF(AV$5&lt;$A31,0,MINA($C31*$E31,$C31-SUM($G31:AU31)))</f>
        <v>0</v>
      </c>
      <c r="AW31" s="43">
        <f>IF(AW$5&lt;$A31,0,MINA($C31*$E31,$C31-SUM($G31:AV31)))</f>
        <v>0</v>
      </c>
      <c r="AX31" s="43">
        <f>IF(AX$5&lt;$A31,0,MINA($C31*$E31,$C31-SUM($G31:AW31)))</f>
        <v>0</v>
      </c>
      <c r="AY31" s="43">
        <f>IF(AY$5&lt;$A31,0,MINA($C31*$E31,$C31-SUM($G31:AX31)))</f>
        <v>0</v>
      </c>
      <c r="AZ31" s="43">
        <f>IF(AZ$5&lt;$A31,0,MINA($C31*$E31,$C31-SUM($G31:AY31)))</f>
        <v>0</v>
      </c>
      <c r="BA31" s="43">
        <f>IF(BA$5&lt;$A31,0,MINA($C31*$E31,$C31-SUM($G31:AZ31)))</f>
        <v>0</v>
      </c>
      <c r="BB31" s="43">
        <f>IF(BB$5&lt;$A31,0,MINA($C31*$E31,$C31-SUM($G31:BA31)))</f>
        <v>0</v>
      </c>
      <c r="BC31" s="43">
        <f>IF(BC$5&lt;$A31,0,MINA($C31*$E31,$C31-SUM($G31:BB31)))</f>
        <v>0</v>
      </c>
      <c r="BD31" s="43">
        <f>IF(BD$5&lt;$A31,0,MINA($C31*$E31,$C31-SUM($G31:BC31)))</f>
        <v>0</v>
      </c>
      <c r="BE31" s="43">
        <f>IF(BE$5&lt;$A31,0,MINA($C31*$E31,$C31-SUM($G31:BD31)))</f>
        <v>0</v>
      </c>
      <c r="BF31" s="43">
        <f>IF(BF$5&lt;$A31,0,MINA($C31*$E31,$C31-SUM($G31:BE31)))</f>
        <v>0</v>
      </c>
      <c r="BG31" s="43">
        <f>IF(BG$5&lt;$A31,0,MINA($C31*$E31,$C31-SUM($G31:BF31)))</f>
        <v>0</v>
      </c>
      <c r="BH31" s="43">
        <f>IF(BH$5&lt;$A31,0,MINA($C31*$E31,$C31-SUM($G31:BG31)))</f>
        <v>0</v>
      </c>
      <c r="BI31" s="43">
        <f>IF(BI$5&lt;$A31,0,MINA($C31*$E31,$C31-SUM($G31:BH31)))</f>
        <v>0</v>
      </c>
      <c r="BJ31" s="43">
        <f>IF(BJ$5&lt;$A31,0,MINA($C31*$E31,$C31-SUM($G31:BI31)))</f>
        <v>0</v>
      </c>
      <c r="BK31" s="43">
        <f>IF(BK$5&lt;$A31,0,MINA($C31*$E31,$C31-SUM($G31:BJ31)))</f>
        <v>0</v>
      </c>
      <c r="BL31" s="43">
        <f>IF(BL$5&lt;$A31,0,MINA($C31*$E31,$C31-SUM($G31:BK31)))</f>
        <v>0</v>
      </c>
      <c r="BM31" s="43">
        <f>IF(BM$5&lt;$A31,0,MINA($C31*$E31,$C31-SUM($G31:BL31)))</f>
        <v>0</v>
      </c>
      <c r="BN31" s="43">
        <f>IF(BN$5&lt;$A31,0,MINA($C31*$E31,$C31-SUM($G31:BM31)))</f>
        <v>0</v>
      </c>
      <c r="BO31" s="43">
        <f>IF(BO$5&lt;$A31,0,MINA($C31*$E31,$C31-SUM($G31:BN31)))</f>
        <v>0</v>
      </c>
      <c r="BP31" s="43">
        <f>IF(BP$5&lt;$A31,0,MINA($C31*$E31,$C31-SUM($G31:BO31)))</f>
        <v>0</v>
      </c>
      <c r="BQ31" s="43">
        <f>IF(BQ$5&lt;$A31,0,MINA($C31*$E31,$C31-SUM($G31:BP31)))</f>
        <v>0</v>
      </c>
      <c r="BR31" s="43">
        <f>IF(BR$5&lt;$A31,0,MINA($C31*$E31,$C31-SUM($G31:BQ31)))</f>
        <v>0</v>
      </c>
      <c r="BS31" s="43">
        <f>IF(BS$5&lt;$A31,0,MINA($C31*$E31,$C31-SUM($G31:BR31)))</f>
        <v>0</v>
      </c>
      <c r="BT31" s="43">
        <f>IF(BT$5&lt;$A31,0,MINA($C31*$E31,$C31-SUM($G31:BS31)))</f>
        <v>0</v>
      </c>
      <c r="BU31" s="43">
        <f>IF(BU$5&lt;$A31,0,MINA($C31*$E31,$C31-SUM($G31:BT31)))</f>
        <v>0</v>
      </c>
      <c r="BV31" s="43">
        <f>IF(BV$5&lt;$A31,0,MINA($C31*$E31,$C31-SUM($G31:BU31)))</f>
        <v>0</v>
      </c>
      <c r="BW31" s="43">
        <f>IF(BW$5&lt;$A31,0,MINA($C31*$E31,$C31-SUM($G31:BV31)))</f>
        <v>0</v>
      </c>
      <c r="BX31" s="43">
        <f>IF(BX$5&lt;$A31,0,MINA($C31*$E31,$C31-SUM($G31:BW31)))</f>
        <v>0</v>
      </c>
      <c r="BY31" s="43">
        <f>IF(BY$5&lt;$A31,0,MINA($C31*$E31,$C31-SUM($G31:BX31)))</f>
        <v>0</v>
      </c>
      <c r="BZ31" s="43">
        <f>IF(BZ$5&lt;$A31,0,MINA($C31*$E31,$C31-SUM($G31:BY31)))</f>
        <v>0</v>
      </c>
      <c r="CA31" s="43">
        <f>IF(CA$5&lt;$A31,0,MINA($C31*$E31,$C31-SUM($G31:BZ31)))</f>
        <v>0</v>
      </c>
      <c r="CB31" s="43">
        <f>IF(CB$5&lt;$A31,0,MINA($C31*$E31,$C31-SUM($G31:CA31)))</f>
        <v>0</v>
      </c>
      <c r="CC31" s="43">
        <f>IF(CC$5&lt;$A31,0,MINA($C31*$E31,$C31-SUM($G31:CB31)))</f>
        <v>0</v>
      </c>
      <c r="CD31" s="43">
        <f>IF(CD$5&lt;$A31,0,MINA($C31*$E31,$C31-SUM($G31:CC31)))</f>
        <v>0</v>
      </c>
      <c r="CE31" s="43">
        <f>IF(CE$5&lt;$A31,0,MINA($C31*$E31,$C31-SUM($G31:CD31)))</f>
        <v>0</v>
      </c>
      <c r="CF31" s="43">
        <f>IF(CF$5&lt;$A31,0,MINA($C31*$E31,$C31-SUM($G31:CE31)))</f>
        <v>0</v>
      </c>
      <c r="CG31" s="43">
        <f>IF(CG$5&lt;$A31,0,MINA($C31*$E31,$C31-SUM($G31:CF31)))</f>
        <v>0</v>
      </c>
      <c r="CH31" s="43">
        <f>IF(CH$5&lt;$A31,0,MINA($C31*$E31,$C31-SUM($G31:CG31)))</f>
        <v>0</v>
      </c>
      <c r="CI31" s="43">
        <f>IF(CI$5&lt;$A31,0,MINA($C31*$E31,$C31-SUM($G31:CH31)))</f>
        <v>0</v>
      </c>
      <c r="CJ31" s="43">
        <f>IF(CJ$5&lt;$A31,0,MINA($C31*$E31,$C31-SUM($G31:CI31)))</f>
        <v>0</v>
      </c>
      <c r="CK31" s="43">
        <f>IF(CK$5&lt;$A31,0,MINA($C31*$E31,$C31-SUM($G31:CJ31)))</f>
        <v>0</v>
      </c>
      <c r="CL31" s="43">
        <f>IF(CL$5&lt;$A31,0,MINA($C31*$E31,$C31-SUM($G31:CK31)))</f>
        <v>0</v>
      </c>
      <c r="CM31" s="43">
        <f>IF(CM$5&lt;$A31,0,MINA($C31*$E31,$C31-SUM($G31:CL31)))</f>
        <v>0</v>
      </c>
      <c r="CN31" s="43">
        <f>IF(CN$5&lt;$A31,0,MINA($C31*$E31,$C31-SUM($G31:CM31)))</f>
        <v>0</v>
      </c>
      <c r="CO31" s="43">
        <f>IF(CO$5&lt;$A31,0,MINA($C31*$E31,$C31-SUM($G31:CN31)))</f>
        <v>0</v>
      </c>
      <c r="CP31" s="43">
        <f>IF(CP$5&lt;$A31,0,MINA($C31*$E31,$C31-SUM($G31:CO31)))</f>
        <v>0</v>
      </c>
      <c r="CQ31" s="43">
        <f>IF(CQ$5&lt;$A31,0,MINA($C31*$E31,$C31-SUM($G31:CP31)))</f>
        <v>0</v>
      </c>
      <c r="CR31" s="43">
        <f>IF(CR$5&lt;$A31,0,MINA($C31*$E31,$C31-SUM($G31:CQ31)))</f>
        <v>0</v>
      </c>
      <c r="CS31" s="43">
        <f>IF(CS$5&lt;$A31,0,MINA($C31*$E31,$C31-SUM($G31:CR31)))</f>
        <v>0</v>
      </c>
      <c r="CT31" s="43">
        <f>IF(CT$5&lt;$A31,0,MINA($C31*$E31,$C31-SUM($G31:CS31)))</f>
        <v>0</v>
      </c>
      <c r="CU31" s="43">
        <f>IF(CU$5&lt;$A31,0,MINA($C31*$E31,$C31-SUM($G31:CT31)))</f>
        <v>0</v>
      </c>
      <c r="CV31" s="43">
        <f>IF(CV$5&lt;$A31,0,MINA($C31*$E31,$C31-SUM($G31:CU31)))</f>
        <v>0</v>
      </c>
      <c r="CW31" s="43">
        <f>IF(CW$5&lt;$A31,0,MINA($C31*$E31,$C31-SUM($G31:CV31)))</f>
        <v>0</v>
      </c>
      <c r="CX31" s="43">
        <f>IF(CX$5&lt;$A31,0,MINA($C31*$E31,$C31-SUM($G31:CW31)))</f>
        <v>0</v>
      </c>
      <c r="CY31" s="43">
        <f>IF(CY$5&lt;$A31,0,MINA($C31*$E31,$C31-SUM($G31:CX31)))</f>
        <v>0</v>
      </c>
      <c r="CZ31" s="43">
        <f>IF(CZ$5&lt;$A31,0,MINA($C31*$E31,$C31-SUM($G31:CY31)))</f>
        <v>0</v>
      </c>
      <c r="DA31" s="43">
        <f>IF(DA$5&lt;$A31,0,MINA($C31*$E31,$C31-SUM($G31:CZ31)))</f>
        <v>0</v>
      </c>
      <c r="DB31" s="43">
        <f>IF(DB$5&lt;$A31,0,MINA($C31*$E31,$C31-SUM($G31:DA31)))</f>
        <v>0</v>
      </c>
      <c r="DC31" s="43">
        <f>IF(DC$5&lt;$A31,0,MINA($C31*$E31,$C31-SUM($G31:DB31)))</f>
        <v>0</v>
      </c>
      <c r="DD31" s="43">
        <f>IF(DD$5&lt;$A31,0,MINA($C31*$E31,$C31-SUM($G31:DC31)))</f>
        <v>0</v>
      </c>
      <c r="DE31" s="43">
        <f>IF(DE$5&lt;$A31,0,MINA($C31*$E31,$C31-SUM($G31:DD31)))</f>
        <v>0</v>
      </c>
      <c r="DF31" s="43">
        <f>IF(DF$5&lt;$A31,0,MINA($C31*$E31,$C31-SUM($G31:DE31)))</f>
        <v>0</v>
      </c>
      <c r="DG31" s="43">
        <f>IF(DG$5&lt;$A31,0,MINA($C31*$E31,$C31-SUM($G31:DF31)))</f>
        <v>0</v>
      </c>
      <c r="DH31" s="43">
        <f>IF(DH$5&lt;$A31,0,MINA($C31*$E31,$C31-SUM($G31:DG31)))</f>
        <v>0</v>
      </c>
      <c r="DI31" s="43">
        <f>IF(DI$5&lt;$A31,0,MINA($C31*$E31,$C31-SUM($G31:DH31)))</f>
        <v>0</v>
      </c>
      <c r="DJ31" s="43">
        <f>IF(DJ$5&lt;$A31,0,MINA($C31*$E31,$C31-SUM($G31:DI31)))</f>
        <v>0</v>
      </c>
      <c r="DK31" s="43">
        <f>IF(DK$5&lt;$A31,0,MINA($C31*$E31,$C31-SUM($G31:DJ31)))</f>
        <v>0</v>
      </c>
      <c r="DL31" s="43">
        <f>IF(DL$5&lt;$A31,0,MINA($C31*$E31,$C31-SUM($G31:DK31)))</f>
        <v>0</v>
      </c>
      <c r="DM31" s="43">
        <f>IF(DM$5&lt;$A31,0,MINA($C31*$E31,$C31-SUM($G31:DL31)))</f>
        <v>0</v>
      </c>
      <c r="DN31" s="43">
        <f>IF(DN$5&lt;$A31,0,MINA($C31*$E31,$C31-SUM($G31:DM31)))</f>
        <v>0</v>
      </c>
      <c r="DO31" s="43">
        <f>IF(DO$5&lt;$A31,0,MINA($C31*$E31,$C31-SUM($G31:DN31)))</f>
        <v>0</v>
      </c>
      <c r="DP31" s="43">
        <f>IF(DP$5&lt;$A31,0,MINA($C31*$E31,$C31-SUM($G31:DO31)))</f>
        <v>0</v>
      </c>
      <c r="DQ31" s="43">
        <f>IF(DQ$5&lt;$A31,0,MINA($C31*$E31,$C31-SUM($G31:DP31)))</f>
        <v>0</v>
      </c>
      <c r="DR31" s="43">
        <f>IF(DR$5&lt;$A31,0,MINA($C31*$E31,$C31-SUM($G31:DQ31)))</f>
        <v>0</v>
      </c>
      <c r="DS31" s="43">
        <f>IF(DS$5&lt;$A31,0,MINA($C31*$E31,$C31-SUM($G31:DR31)))</f>
        <v>0</v>
      </c>
      <c r="DT31" s="43">
        <f>IF(DT$5&lt;$A31,0,MINA($C31*$E31,$C31-SUM($G31:DS31)))</f>
        <v>0</v>
      </c>
      <c r="DU31" s="43">
        <f>IF(DU$5&lt;$A31,0,MINA($C31*$E31,$C31-SUM($G31:DT31)))</f>
        <v>0</v>
      </c>
      <c r="DV31" s="43">
        <f>IF(DV$5&lt;$A31,0,MINA($C31*$E31,$C31-SUM($G31:DU31)))</f>
        <v>0</v>
      </c>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row>
    <row r="32" spans="1:162" ht="18" customHeight="1" x14ac:dyDescent="0.2">
      <c r="A32" s="46">
        <f t="shared" si="29"/>
        <v>18</v>
      </c>
      <c r="B32" s="53"/>
      <c r="C32" s="52">
        <v>0</v>
      </c>
      <c r="D32" s="51"/>
      <c r="E32" s="44">
        <f t="shared" si="30"/>
        <v>1.6666666666666666E-2</v>
      </c>
      <c r="F32" s="50"/>
      <c r="G32" s="43">
        <f t="shared" si="28"/>
        <v>0</v>
      </c>
      <c r="H32" s="43">
        <f>IF(H$5&lt;$A32,0,MINA($C32*$E32,$C32-SUM($G32:G32)))</f>
        <v>0</v>
      </c>
      <c r="I32" s="43">
        <f>IF(I$5&lt;$A32,0,MINA($C32*$E32,$C32-SUM($G32:H32)))</f>
        <v>0</v>
      </c>
      <c r="J32" s="43">
        <f>IF(J$5&lt;$A32,0,MINA($C32*$E32,$C32-SUM($G32:I32)))</f>
        <v>0</v>
      </c>
      <c r="K32" s="43">
        <f>IF(K$5&lt;$A32,0,MINA($C32*$E32,$C32-SUM($G32:J32)))</f>
        <v>0</v>
      </c>
      <c r="L32" s="43">
        <f>IF(L$5&lt;$A32,0,MINA($C32*$E32,$C32-SUM($G32:K32)))</f>
        <v>0</v>
      </c>
      <c r="M32" s="43">
        <f>IF(M$5&lt;$A32,0,MINA($C32*$E32,$C32-SUM($G32:L32)))</f>
        <v>0</v>
      </c>
      <c r="N32" s="43">
        <f>IF(N$5&lt;$A32,0,MINA($C32*$E32,$C32-SUM($G32:M32)))</f>
        <v>0</v>
      </c>
      <c r="O32" s="43">
        <f>IF(O$5&lt;$A32,0,MINA($C32*$E32,$C32-SUM($G32:N32)))</f>
        <v>0</v>
      </c>
      <c r="P32" s="43">
        <f>IF(P$5&lt;$A32,0,MINA($C32*$E32,$C32-SUM($G32:O32)))</f>
        <v>0</v>
      </c>
      <c r="Q32" s="43">
        <f>IF(Q$5&lt;$A32,0,MINA($C32*$E32,$C32-SUM($G32:P32)))</f>
        <v>0</v>
      </c>
      <c r="R32" s="43">
        <f>IF(R$5&lt;$A32,0,MINA($C32*$E32,$C32-SUM($G32:Q32)))</f>
        <v>0</v>
      </c>
      <c r="S32" s="43">
        <f>IF(S$5&lt;$A32,0,MINA($C32*$E32,$C32-SUM($G32:R32)))</f>
        <v>0</v>
      </c>
      <c r="T32" s="43">
        <f>IF(T$5&lt;$A32,0,MINA($C32*$E32,$C32-SUM($G32:S32)))</f>
        <v>0</v>
      </c>
      <c r="U32" s="43">
        <f>IF(U$5&lt;$A32,0,MINA($C32*$E32,$C32-SUM($G32:T32)))</f>
        <v>0</v>
      </c>
      <c r="V32" s="43">
        <f>IF(V$5&lt;$A32,0,MINA($C32*$E32,$C32-SUM($G32:U32)))</f>
        <v>0</v>
      </c>
      <c r="W32" s="43">
        <f>IF(W$5&lt;$A32,0,MINA($C32*$E32,$C32-SUM($G32:V32)))</f>
        <v>0</v>
      </c>
      <c r="X32" s="43">
        <f>IF(X$5&lt;$A32,0,MINA($C32*$E32,$C32-SUM($G32:W32)))</f>
        <v>0</v>
      </c>
      <c r="Y32" s="43">
        <f>IF(Y$5&lt;$A32,0,MINA($C32*$E32,$C32-SUM($G32:X32)))</f>
        <v>0</v>
      </c>
      <c r="Z32" s="43">
        <f>IF(Z$5&lt;$A32,0,MINA($C32*$E32,$C32-SUM($G32:Y32)))</f>
        <v>0</v>
      </c>
      <c r="AA32" s="43">
        <f>IF(AA$5&lt;$A32,0,MINA($C32*$E32,$C32-SUM($G32:Z32)))</f>
        <v>0</v>
      </c>
      <c r="AB32" s="43">
        <f>IF(AB$5&lt;$A32,0,MINA($C32*$E32,$C32-SUM($G32:AA32)))</f>
        <v>0</v>
      </c>
      <c r="AC32" s="43">
        <f>IF(AC$5&lt;$A32,0,MINA($C32*$E32,$C32-SUM($G32:AB32)))</f>
        <v>0</v>
      </c>
      <c r="AD32" s="43">
        <f>IF(AD$5&lt;$A32,0,MINA($C32*$E32,$C32-SUM($G32:AC32)))</f>
        <v>0</v>
      </c>
      <c r="AE32" s="43">
        <f>IF(AE$5&lt;$A32,0,MINA($C32*$E32,$C32-SUM($G32:AD32)))</f>
        <v>0</v>
      </c>
      <c r="AF32" s="43">
        <f>IF(AF$5&lt;$A32,0,MINA($C32*$E32,$C32-SUM($G32:AE32)))</f>
        <v>0</v>
      </c>
      <c r="AG32" s="43">
        <f>IF(AG$5&lt;$A32,0,MINA($C32*$E32,$C32-SUM($G32:AF32)))</f>
        <v>0</v>
      </c>
      <c r="AH32" s="43">
        <f>IF(AH$5&lt;$A32,0,MINA($C32*$E32,$C32-SUM($G32:AG32)))</f>
        <v>0</v>
      </c>
      <c r="AI32" s="43">
        <f>IF(AI$5&lt;$A32,0,MINA($C32*$E32,$C32-SUM($G32:AH32)))</f>
        <v>0</v>
      </c>
      <c r="AJ32" s="43">
        <f>IF(AJ$5&lt;$A32,0,MINA($C32*$E32,$C32-SUM($G32:AI32)))</f>
        <v>0</v>
      </c>
      <c r="AK32" s="43">
        <f>IF(AK$5&lt;$A32,0,MINA($C32*$E32,$C32-SUM($G32:AJ32)))</f>
        <v>0</v>
      </c>
      <c r="AL32" s="43">
        <f>IF(AL$5&lt;$A32,0,MINA($C32*$E32,$C32-SUM($G32:AK32)))</f>
        <v>0</v>
      </c>
      <c r="AM32" s="43">
        <f>IF(AM$5&lt;$A32,0,MINA($C32*$E32,$C32-SUM($G32:AL32)))</f>
        <v>0</v>
      </c>
      <c r="AN32" s="43">
        <f>IF(AN$5&lt;$A32,0,MINA($C32*$E32,$C32-SUM($G32:AM32)))</f>
        <v>0</v>
      </c>
      <c r="AO32" s="43">
        <f>IF(AO$5&lt;$A32,0,MINA($C32*$E32,$C32-SUM($G32:AN32)))</f>
        <v>0</v>
      </c>
      <c r="AP32" s="43">
        <f>IF(AP$5&lt;$A32,0,MINA($C32*$E32,$C32-SUM($G32:AO32)))</f>
        <v>0</v>
      </c>
      <c r="AQ32" s="43">
        <f>IF(AQ$5&lt;$A32,0,MINA($C32*$E32,$C32-SUM($G32:AP32)))</f>
        <v>0</v>
      </c>
      <c r="AR32" s="43">
        <f>IF(AR$5&lt;$A32,0,MINA($C32*$E32,$C32-SUM($G32:AQ32)))</f>
        <v>0</v>
      </c>
      <c r="AS32" s="43">
        <f>IF(AS$5&lt;$A32,0,MINA($C32*$E32,$C32-SUM($G32:AR32)))</f>
        <v>0</v>
      </c>
      <c r="AT32" s="43">
        <f>IF(AT$5&lt;$A32,0,MINA($C32*$E32,$C32-SUM($G32:AS32)))</f>
        <v>0</v>
      </c>
      <c r="AU32" s="43">
        <f>IF(AU$5&lt;$A32,0,MINA($C32*$E32,$C32-SUM($G32:AT32)))</f>
        <v>0</v>
      </c>
      <c r="AV32" s="43">
        <f>IF(AV$5&lt;$A32,0,MINA($C32*$E32,$C32-SUM($G32:AU32)))</f>
        <v>0</v>
      </c>
      <c r="AW32" s="43">
        <f>IF(AW$5&lt;$A32,0,MINA($C32*$E32,$C32-SUM($G32:AV32)))</f>
        <v>0</v>
      </c>
      <c r="AX32" s="43">
        <f>IF(AX$5&lt;$A32,0,MINA($C32*$E32,$C32-SUM($G32:AW32)))</f>
        <v>0</v>
      </c>
      <c r="AY32" s="43">
        <f>IF(AY$5&lt;$A32,0,MINA($C32*$E32,$C32-SUM($G32:AX32)))</f>
        <v>0</v>
      </c>
      <c r="AZ32" s="43">
        <f>IF(AZ$5&lt;$A32,0,MINA($C32*$E32,$C32-SUM($G32:AY32)))</f>
        <v>0</v>
      </c>
      <c r="BA32" s="43">
        <f>IF(BA$5&lt;$A32,0,MINA($C32*$E32,$C32-SUM($G32:AZ32)))</f>
        <v>0</v>
      </c>
      <c r="BB32" s="43">
        <f>IF(BB$5&lt;$A32,0,MINA($C32*$E32,$C32-SUM($G32:BA32)))</f>
        <v>0</v>
      </c>
      <c r="BC32" s="43">
        <f>IF(BC$5&lt;$A32,0,MINA($C32*$E32,$C32-SUM($G32:BB32)))</f>
        <v>0</v>
      </c>
      <c r="BD32" s="43">
        <f>IF(BD$5&lt;$A32,0,MINA($C32*$E32,$C32-SUM($G32:BC32)))</f>
        <v>0</v>
      </c>
      <c r="BE32" s="43">
        <f>IF(BE$5&lt;$A32,0,MINA($C32*$E32,$C32-SUM($G32:BD32)))</f>
        <v>0</v>
      </c>
      <c r="BF32" s="43">
        <f>IF(BF$5&lt;$A32,0,MINA($C32*$E32,$C32-SUM($G32:BE32)))</f>
        <v>0</v>
      </c>
      <c r="BG32" s="43">
        <f>IF(BG$5&lt;$A32,0,MINA($C32*$E32,$C32-SUM($G32:BF32)))</f>
        <v>0</v>
      </c>
      <c r="BH32" s="43">
        <f>IF(BH$5&lt;$A32,0,MINA($C32*$E32,$C32-SUM($G32:BG32)))</f>
        <v>0</v>
      </c>
      <c r="BI32" s="43">
        <f>IF(BI$5&lt;$A32,0,MINA($C32*$E32,$C32-SUM($G32:BH32)))</f>
        <v>0</v>
      </c>
      <c r="BJ32" s="43">
        <f>IF(BJ$5&lt;$A32,0,MINA($C32*$E32,$C32-SUM($G32:BI32)))</f>
        <v>0</v>
      </c>
      <c r="BK32" s="43">
        <f>IF(BK$5&lt;$A32,0,MINA($C32*$E32,$C32-SUM($G32:BJ32)))</f>
        <v>0</v>
      </c>
      <c r="BL32" s="43">
        <f>IF(BL$5&lt;$A32,0,MINA($C32*$E32,$C32-SUM($G32:BK32)))</f>
        <v>0</v>
      </c>
      <c r="BM32" s="43">
        <f>IF(BM$5&lt;$A32,0,MINA($C32*$E32,$C32-SUM($G32:BL32)))</f>
        <v>0</v>
      </c>
      <c r="BN32" s="43">
        <f>IF(BN$5&lt;$A32,0,MINA($C32*$E32,$C32-SUM($G32:BM32)))</f>
        <v>0</v>
      </c>
      <c r="BO32" s="43">
        <f>IF(BO$5&lt;$A32,0,MINA($C32*$E32,$C32-SUM($G32:BN32)))</f>
        <v>0</v>
      </c>
      <c r="BP32" s="43">
        <f>IF(BP$5&lt;$A32,0,MINA($C32*$E32,$C32-SUM($G32:BO32)))</f>
        <v>0</v>
      </c>
      <c r="BQ32" s="43">
        <f>IF(BQ$5&lt;$A32,0,MINA($C32*$E32,$C32-SUM($G32:BP32)))</f>
        <v>0</v>
      </c>
      <c r="BR32" s="43">
        <f>IF(BR$5&lt;$A32,0,MINA($C32*$E32,$C32-SUM($G32:BQ32)))</f>
        <v>0</v>
      </c>
      <c r="BS32" s="43">
        <f>IF(BS$5&lt;$A32,0,MINA($C32*$E32,$C32-SUM($G32:BR32)))</f>
        <v>0</v>
      </c>
      <c r="BT32" s="43">
        <f>IF(BT$5&lt;$A32,0,MINA($C32*$E32,$C32-SUM($G32:BS32)))</f>
        <v>0</v>
      </c>
      <c r="BU32" s="43">
        <f>IF(BU$5&lt;$A32,0,MINA($C32*$E32,$C32-SUM($G32:BT32)))</f>
        <v>0</v>
      </c>
      <c r="BV32" s="43">
        <f>IF(BV$5&lt;$A32,0,MINA($C32*$E32,$C32-SUM($G32:BU32)))</f>
        <v>0</v>
      </c>
      <c r="BW32" s="43">
        <f>IF(BW$5&lt;$A32,0,MINA($C32*$E32,$C32-SUM($G32:BV32)))</f>
        <v>0</v>
      </c>
      <c r="BX32" s="43">
        <f>IF(BX$5&lt;$A32,0,MINA($C32*$E32,$C32-SUM($G32:BW32)))</f>
        <v>0</v>
      </c>
      <c r="BY32" s="43">
        <f>IF(BY$5&lt;$A32,0,MINA($C32*$E32,$C32-SUM($G32:BX32)))</f>
        <v>0</v>
      </c>
      <c r="BZ32" s="43">
        <f>IF(BZ$5&lt;$A32,0,MINA($C32*$E32,$C32-SUM($G32:BY32)))</f>
        <v>0</v>
      </c>
      <c r="CA32" s="43">
        <f>IF(CA$5&lt;$A32,0,MINA($C32*$E32,$C32-SUM($G32:BZ32)))</f>
        <v>0</v>
      </c>
      <c r="CB32" s="43">
        <f>IF(CB$5&lt;$A32,0,MINA($C32*$E32,$C32-SUM($G32:CA32)))</f>
        <v>0</v>
      </c>
      <c r="CC32" s="43">
        <f>IF(CC$5&lt;$A32,0,MINA($C32*$E32,$C32-SUM($G32:CB32)))</f>
        <v>0</v>
      </c>
      <c r="CD32" s="43">
        <f>IF(CD$5&lt;$A32,0,MINA($C32*$E32,$C32-SUM($G32:CC32)))</f>
        <v>0</v>
      </c>
      <c r="CE32" s="43">
        <f>IF(CE$5&lt;$A32,0,MINA($C32*$E32,$C32-SUM($G32:CD32)))</f>
        <v>0</v>
      </c>
      <c r="CF32" s="43">
        <f>IF(CF$5&lt;$A32,0,MINA($C32*$E32,$C32-SUM($G32:CE32)))</f>
        <v>0</v>
      </c>
      <c r="CG32" s="43">
        <f>IF(CG$5&lt;$A32,0,MINA($C32*$E32,$C32-SUM($G32:CF32)))</f>
        <v>0</v>
      </c>
      <c r="CH32" s="43">
        <f>IF(CH$5&lt;$A32,0,MINA($C32*$E32,$C32-SUM($G32:CG32)))</f>
        <v>0</v>
      </c>
      <c r="CI32" s="43">
        <f>IF(CI$5&lt;$A32,0,MINA($C32*$E32,$C32-SUM($G32:CH32)))</f>
        <v>0</v>
      </c>
      <c r="CJ32" s="43">
        <f>IF(CJ$5&lt;$A32,0,MINA($C32*$E32,$C32-SUM($G32:CI32)))</f>
        <v>0</v>
      </c>
      <c r="CK32" s="43">
        <f>IF(CK$5&lt;$A32,0,MINA($C32*$E32,$C32-SUM($G32:CJ32)))</f>
        <v>0</v>
      </c>
      <c r="CL32" s="43">
        <f>IF(CL$5&lt;$A32,0,MINA($C32*$E32,$C32-SUM($G32:CK32)))</f>
        <v>0</v>
      </c>
      <c r="CM32" s="43">
        <f>IF(CM$5&lt;$A32,0,MINA($C32*$E32,$C32-SUM($G32:CL32)))</f>
        <v>0</v>
      </c>
      <c r="CN32" s="43">
        <f>IF(CN$5&lt;$A32,0,MINA($C32*$E32,$C32-SUM($G32:CM32)))</f>
        <v>0</v>
      </c>
      <c r="CO32" s="43">
        <f>IF(CO$5&lt;$A32,0,MINA($C32*$E32,$C32-SUM($G32:CN32)))</f>
        <v>0</v>
      </c>
      <c r="CP32" s="43">
        <f>IF(CP$5&lt;$A32,0,MINA($C32*$E32,$C32-SUM($G32:CO32)))</f>
        <v>0</v>
      </c>
      <c r="CQ32" s="43">
        <f>IF(CQ$5&lt;$A32,0,MINA($C32*$E32,$C32-SUM($G32:CP32)))</f>
        <v>0</v>
      </c>
      <c r="CR32" s="43">
        <f>IF(CR$5&lt;$A32,0,MINA($C32*$E32,$C32-SUM($G32:CQ32)))</f>
        <v>0</v>
      </c>
      <c r="CS32" s="43">
        <f>IF(CS$5&lt;$A32,0,MINA($C32*$E32,$C32-SUM($G32:CR32)))</f>
        <v>0</v>
      </c>
      <c r="CT32" s="43">
        <f>IF(CT$5&lt;$A32,0,MINA($C32*$E32,$C32-SUM($G32:CS32)))</f>
        <v>0</v>
      </c>
      <c r="CU32" s="43">
        <f>IF(CU$5&lt;$A32,0,MINA($C32*$E32,$C32-SUM($G32:CT32)))</f>
        <v>0</v>
      </c>
      <c r="CV32" s="43">
        <f>IF(CV$5&lt;$A32,0,MINA($C32*$E32,$C32-SUM($G32:CU32)))</f>
        <v>0</v>
      </c>
      <c r="CW32" s="43">
        <f>IF(CW$5&lt;$A32,0,MINA($C32*$E32,$C32-SUM($G32:CV32)))</f>
        <v>0</v>
      </c>
      <c r="CX32" s="43">
        <f>IF(CX$5&lt;$A32,0,MINA($C32*$E32,$C32-SUM($G32:CW32)))</f>
        <v>0</v>
      </c>
      <c r="CY32" s="43">
        <f>IF(CY$5&lt;$A32,0,MINA($C32*$E32,$C32-SUM($G32:CX32)))</f>
        <v>0</v>
      </c>
      <c r="CZ32" s="43">
        <f>IF(CZ$5&lt;$A32,0,MINA($C32*$E32,$C32-SUM($G32:CY32)))</f>
        <v>0</v>
      </c>
      <c r="DA32" s="43">
        <f>IF(DA$5&lt;$A32,0,MINA($C32*$E32,$C32-SUM($G32:CZ32)))</f>
        <v>0</v>
      </c>
      <c r="DB32" s="43">
        <f>IF(DB$5&lt;$A32,0,MINA($C32*$E32,$C32-SUM($G32:DA32)))</f>
        <v>0</v>
      </c>
      <c r="DC32" s="43">
        <f>IF(DC$5&lt;$A32,0,MINA($C32*$E32,$C32-SUM($G32:DB32)))</f>
        <v>0</v>
      </c>
      <c r="DD32" s="43">
        <f>IF(DD$5&lt;$A32,0,MINA($C32*$E32,$C32-SUM($G32:DC32)))</f>
        <v>0</v>
      </c>
      <c r="DE32" s="43">
        <f>IF(DE$5&lt;$A32,0,MINA($C32*$E32,$C32-SUM($G32:DD32)))</f>
        <v>0</v>
      </c>
      <c r="DF32" s="43">
        <f>IF(DF$5&lt;$A32,0,MINA($C32*$E32,$C32-SUM($G32:DE32)))</f>
        <v>0</v>
      </c>
      <c r="DG32" s="43">
        <f>IF(DG$5&lt;$A32,0,MINA($C32*$E32,$C32-SUM($G32:DF32)))</f>
        <v>0</v>
      </c>
      <c r="DH32" s="43">
        <f>IF(DH$5&lt;$A32,0,MINA($C32*$E32,$C32-SUM($G32:DG32)))</f>
        <v>0</v>
      </c>
      <c r="DI32" s="43">
        <f>IF(DI$5&lt;$A32,0,MINA($C32*$E32,$C32-SUM($G32:DH32)))</f>
        <v>0</v>
      </c>
      <c r="DJ32" s="43">
        <f>IF(DJ$5&lt;$A32,0,MINA($C32*$E32,$C32-SUM($G32:DI32)))</f>
        <v>0</v>
      </c>
      <c r="DK32" s="43">
        <f>IF(DK$5&lt;$A32,0,MINA($C32*$E32,$C32-SUM($G32:DJ32)))</f>
        <v>0</v>
      </c>
      <c r="DL32" s="43">
        <f>IF(DL$5&lt;$A32,0,MINA($C32*$E32,$C32-SUM($G32:DK32)))</f>
        <v>0</v>
      </c>
      <c r="DM32" s="43">
        <f>IF(DM$5&lt;$A32,0,MINA($C32*$E32,$C32-SUM($G32:DL32)))</f>
        <v>0</v>
      </c>
      <c r="DN32" s="43">
        <f>IF(DN$5&lt;$A32,0,MINA($C32*$E32,$C32-SUM($G32:DM32)))</f>
        <v>0</v>
      </c>
      <c r="DO32" s="43">
        <f>IF(DO$5&lt;$A32,0,MINA($C32*$E32,$C32-SUM($G32:DN32)))</f>
        <v>0</v>
      </c>
      <c r="DP32" s="43">
        <f>IF(DP$5&lt;$A32,0,MINA($C32*$E32,$C32-SUM($G32:DO32)))</f>
        <v>0</v>
      </c>
      <c r="DQ32" s="43">
        <f>IF(DQ$5&lt;$A32,0,MINA($C32*$E32,$C32-SUM($G32:DP32)))</f>
        <v>0</v>
      </c>
      <c r="DR32" s="43">
        <f>IF(DR$5&lt;$A32,0,MINA($C32*$E32,$C32-SUM($G32:DQ32)))</f>
        <v>0</v>
      </c>
      <c r="DS32" s="43">
        <f>IF(DS$5&lt;$A32,0,MINA($C32*$E32,$C32-SUM($G32:DR32)))</f>
        <v>0</v>
      </c>
      <c r="DT32" s="43">
        <f>IF(DT$5&lt;$A32,0,MINA($C32*$E32,$C32-SUM($G32:DS32)))</f>
        <v>0</v>
      </c>
      <c r="DU32" s="43">
        <f>IF(DU$5&lt;$A32,0,MINA($C32*$E32,$C32-SUM($G32:DT32)))</f>
        <v>0</v>
      </c>
      <c r="DV32" s="43">
        <f>IF(DV$5&lt;$A32,0,MINA($C32*$E32,$C32-SUM($G32:DU32)))</f>
        <v>0</v>
      </c>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row>
    <row r="33" spans="1:162" ht="18" customHeight="1" x14ac:dyDescent="0.2">
      <c r="A33" s="46">
        <f t="shared" si="29"/>
        <v>19</v>
      </c>
      <c r="B33" s="53"/>
      <c r="C33" s="52">
        <v>0</v>
      </c>
      <c r="D33" s="51"/>
      <c r="E33" s="44">
        <f t="shared" si="30"/>
        <v>1.6666666666666666E-2</v>
      </c>
      <c r="F33" s="50"/>
      <c r="G33" s="43">
        <f t="shared" si="28"/>
        <v>0</v>
      </c>
      <c r="H33" s="43">
        <f>IF(H$5&lt;$A33,0,MINA($C33*$E33,$C33-SUM($G33:G33)))</f>
        <v>0</v>
      </c>
      <c r="I33" s="43">
        <f>IF(I$5&lt;$A33,0,MINA($C33*$E33,$C33-SUM($G33:H33)))</f>
        <v>0</v>
      </c>
      <c r="J33" s="43">
        <f>IF(J$5&lt;$A33,0,MINA($C33*$E33,$C33-SUM($G33:I33)))</f>
        <v>0</v>
      </c>
      <c r="K33" s="43">
        <f>IF(K$5&lt;$A33,0,MINA($C33*$E33,$C33-SUM($G33:J33)))</f>
        <v>0</v>
      </c>
      <c r="L33" s="43">
        <f>IF(L$5&lt;$A33,0,MINA($C33*$E33,$C33-SUM($G33:K33)))</f>
        <v>0</v>
      </c>
      <c r="M33" s="43">
        <f>IF(M$5&lt;$A33,0,MINA($C33*$E33,$C33-SUM($G33:L33)))</f>
        <v>0</v>
      </c>
      <c r="N33" s="43">
        <f>IF(N$5&lt;$A33,0,MINA($C33*$E33,$C33-SUM($G33:M33)))</f>
        <v>0</v>
      </c>
      <c r="O33" s="43">
        <f>IF(O$5&lt;$A33,0,MINA($C33*$E33,$C33-SUM($G33:N33)))</f>
        <v>0</v>
      </c>
      <c r="P33" s="43">
        <f>IF(P$5&lt;$A33,0,MINA($C33*$E33,$C33-SUM($G33:O33)))</f>
        <v>0</v>
      </c>
      <c r="Q33" s="43">
        <f>IF(Q$5&lt;$A33,0,MINA($C33*$E33,$C33-SUM($G33:P33)))</f>
        <v>0</v>
      </c>
      <c r="R33" s="43">
        <f>IF(R$5&lt;$A33,0,MINA($C33*$E33,$C33-SUM($G33:Q33)))</f>
        <v>0</v>
      </c>
      <c r="S33" s="43">
        <f>IF(S$5&lt;$A33,0,MINA($C33*$E33,$C33-SUM($G33:R33)))</f>
        <v>0</v>
      </c>
      <c r="T33" s="43">
        <f>IF(T$5&lt;$A33,0,MINA($C33*$E33,$C33-SUM($G33:S33)))</f>
        <v>0</v>
      </c>
      <c r="U33" s="43">
        <f>IF(U$5&lt;$A33,0,MINA($C33*$E33,$C33-SUM($G33:T33)))</f>
        <v>0</v>
      </c>
      <c r="V33" s="43">
        <f>IF(V$5&lt;$A33,0,MINA($C33*$E33,$C33-SUM($G33:U33)))</f>
        <v>0</v>
      </c>
      <c r="W33" s="43">
        <f>IF(W$5&lt;$A33,0,MINA($C33*$E33,$C33-SUM($G33:V33)))</f>
        <v>0</v>
      </c>
      <c r="X33" s="43">
        <f>IF(X$5&lt;$A33,0,MINA($C33*$E33,$C33-SUM($G33:W33)))</f>
        <v>0</v>
      </c>
      <c r="Y33" s="43">
        <f>IF(Y$5&lt;$A33,0,MINA($C33*$E33,$C33-SUM($G33:X33)))</f>
        <v>0</v>
      </c>
      <c r="Z33" s="43">
        <f>IF(Z$5&lt;$A33,0,MINA($C33*$E33,$C33-SUM($G33:Y33)))</f>
        <v>0</v>
      </c>
      <c r="AA33" s="43">
        <f>IF(AA$5&lt;$A33,0,MINA($C33*$E33,$C33-SUM($G33:Z33)))</f>
        <v>0</v>
      </c>
      <c r="AB33" s="43">
        <f>IF(AB$5&lt;$A33,0,MINA($C33*$E33,$C33-SUM($G33:AA33)))</f>
        <v>0</v>
      </c>
      <c r="AC33" s="43">
        <f>IF(AC$5&lt;$A33,0,MINA($C33*$E33,$C33-SUM($G33:AB33)))</f>
        <v>0</v>
      </c>
      <c r="AD33" s="43">
        <f>IF(AD$5&lt;$A33,0,MINA($C33*$E33,$C33-SUM($G33:AC33)))</f>
        <v>0</v>
      </c>
      <c r="AE33" s="43">
        <f>IF(AE$5&lt;$A33,0,MINA($C33*$E33,$C33-SUM($G33:AD33)))</f>
        <v>0</v>
      </c>
      <c r="AF33" s="43">
        <f>IF(AF$5&lt;$A33,0,MINA($C33*$E33,$C33-SUM($G33:AE33)))</f>
        <v>0</v>
      </c>
      <c r="AG33" s="43">
        <f>IF(AG$5&lt;$A33,0,MINA($C33*$E33,$C33-SUM($G33:AF33)))</f>
        <v>0</v>
      </c>
      <c r="AH33" s="43">
        <f>IF(AH$5&lt;$A33,0,MINA($C33*$E33,$C33-SUM($G33:AG33)))</f>
        <v>0</v>
      </c>
      <c r="AI33" s="43">
        <f>IF(AI$5&lt;$A33,0,MINA($C33*$E33,$C33-SUM($G33:AH33)))</f>
        <v>0</v>
      </c>
      <c r="AJ33" s="43">
        <f>IF(AJ$5&lt;$A33,0,MINA($C33*$E33,$C33-SUM($G33:AI33)))</f>
        <v>0</v>
      </c>
      <c r="AK33" s="43">
        <f>IF(AK$5&lt;$A33,0,MINA($C33*$E33,$C33-SUM($G33:AJ33)))</f>
        <v>0</v>
      </c>
      <c r="AL33" s="43">
        <f>IF(AL$5&lt;$A33,0,MINA($C33*$E33,$C33-SUM($G33:AK33)))</f>
        <v>0</v>
      </c>
      <c r="AM33" s="43">
        <f>IF(AM$5&lt;$A33,0,MINA($C33*$E33,$C33-SUM($G33:AL33)))</f>
        <v>0</v>
      </c>
      <c r="AN33" s="43">
        <f>IF(AN$5&lt;$A33,0,MINA($C33*$E33,$C33-SUM($G33:AM33)))</f>
        <v>0</v>
      </c>
      <c r="AO33" s="43">
        <f>IF(AO$5&lt;$A33,0,MINA($C33*$E33,$C33-SUM($G33:AN33)))</f>
        <v>0</v>
      </c>
      <c r="AP33" s="43">
        <f>IF(AP$5&lt;$A33,0,MINA($C33*$E33,$C33-SUM($G33:AO33)))</f>
        <v>0</v>
      </c>
      <c r="AQ33" s="43">
        <f>IF(AQ$5&lt;$A33,0,MINA($C33*$E33,$C33-SUM($G33:AP33)))</f>
        <v>0</v>
      </c>
      <c r="AR33" s="43">
        <f>IF(AR$5&lt;$A33,0,MINA($C33*$E33,$C33-SUM($G33:AQ33)))</f>
        <v>0</v>
      </c>
      <c r="AS33" s="43">
        <f>IF(AS$5&lt;$A33,0,MINA($C33*$E33,$C33-SUM($G33:AR33)))</f>
        <v>0</v>
      </c>
      <c r="AT33" s="43">
        <f>IF(AT$5&lt;$A33,0,MINA($C33*$E33,$C33-SUM($G33:AS33)))</f>
        <v>0</v>
      </c>
      <c r="AU33" s="43">
        <f>IF(AU$5&lt;$A33,0,MINA($C33*$E33,$C33-SUM($G33:AT33)))</f>
        <v>0</v>
      </c>
      <c r="AV33" s="43">
        <f>IF(AV$5&lt;$A33,0,MINA($C33*$E33,$C33-SUM($G33:AU33)))</f>
        <v>0</v>
      </c>
      <c r="AW33" s="43">
        <f>IF(AW$5&lt;$A33,0,MINA($C33*$E33,$C33-SUM($G33:AV33)))</f>
        <v>0</v>
      </c>
      <c r="AX33" s="43">
        <f>IF(AX$5&lt;$A33,0,MINA($C33*$E33,$C33-SUM($G33:AW33)))</f>
        <v>0</v>
      </c>
      <c r="AY33" s="43">
        <f>IF(AY$5&lt;$A33,0,MINA($C33*$E33,$C33-SUM($G33:AX33)))</f>
        <v>0</v>
      </c>
      <c r="AZ33" s="43">
        <f>IF(AZ$5&lt;$A33,0,MINA($C33*$E33,$C33-SUM($G33:AY33)))</f>
        <v>0</v>
      </c>
      <c r="BA33" s="43">
        <f>IF(BA$5&lt;$A33,0,MINA($C33*$E33,$C33-SUM($G33:AZ33)))</f>
        <v>0</v>
      </c>
      <c r="BB33" s="43">
        <f>IF(BB$5&lt;$A33,0,MINA($C33*$E33,$C33-SUM($G33:BA33)))</f>
        <v>0</v>
      </c>
      <c r="BC33" s="43">
        <f>IF(BC$5&lt;$A33,0,MINA($C33*$E33,$C33-SUM($G33:BB33)))</f>
        <v>0</v>
      </c>
      <c r="BD33" s="43">
        <f>IF(BD$5&lt;$A33,0,MINA($C33*$E33,$C33-SUM($G33:BC33)))</f>
        <v>0</v>
      </c>
      <c r="BE33" s="43">
        <f>IF(BE$5&lt;$A33,0,MINA($C33*$E33,$C33-SUM($G33:BD33)))</f>
        <v>0</v>
      </c>
      <c r="BF33" s="43">
        <f>IF(BF$5&lt;$A33,0,MINA($C33*$E33,$C33-SUM($G33:BE33)))</f>
        <v>0</v>
      </c>
      <c r="BG33" s="43">
        <f>IF(BG$5&lt;$A33,0,MINA($C33*$E33,$C33-SUM($G33:BF33)))</f>
        <v>0</v>
      </c>
      <c r="BH33" s="43">
        <f>IF(BH$5&lt;$A33,0,MINA($C33*$E33,$C33-SUM($G33:BG33)))</f>
        <v>0</v>
      </c>
      <c r="BI33" s="43">
        <f>IF(BI$5&lt;$A33,0,MINA($C33*$E33,$C33-SUM($G33:BH33)))</f>
        <v>0</v>
      </c>
      <c r="BJ33" s="43">
        <f>IF(BJ$5&lt;$A33,0,MINA($C33*$E33,$C33-SUM($G33:BI33)))</f>
        <v>0</v>
      </c>
      <c r="BK33" s="43">
        <f>IF(BK$5&lt;$A33,0,MINA($C33*$E33,$C33-SUM($G33:BJ33)))</f>
        <v>0</v>
      </c>
      <c r="BL33" s="43">
        <f>IF(BL$5&lt;$A33,0,MINA($C33*$E33,$C33-SUM($G33:BK33)))</f>
        <v>0</v>
      </c>
      <c r="BM33" s="43">
        <f>IF(BM$5&lt;$A33,0,MINA($C33*$E33,$C33-SUM($G33:BL33)))</f>
        <v>0</v>
      </c>
      <c r="BN33" s="43">
        <f>IF(BN$5&lt;$A33,0,MINA($C33*$E33,$C33-SUM($G33:BM33)))</f>
        <v>0</v>
      </c>
      <c r="BO33" s="43">
        <f>IF(BO$5&lt;$A33,0,MINA($C33*$E33,$C33-SUM($G33:BN33)))</f>
        <v>0</v>
      </c>
      <c r="BP33" s="43">
        <f>IF(BP$5&lt;$A33,0,MINA($C33*$E33,$C33-SUM($G33:BO33)))</f>
        <v>0</v>
      </c>
      <c r="BQ33" s="43">
        <f>IF(BQ$5&lt;$A33,0,MINA($C33*$E33,$C33-SUM($G33:BP33)))</f>
        <v>0</v>
      </c>
      <c r="BR33" s="43">
        <f>IF(BR$5&lt;$A33,0,MINA($C33*$E33,$C33-SUM($G33:BQ33)))</f>
        <v>0</v>
      </c>
      <c r="BS33" s="43">
        <f>IF(BS$5&lt;$A33,0,MINA($C33*$E33,$C33-SUM($G33:BR33)))</f>
        <v>0</v>
      </c>
      <c r="BT33" s="43">
        <f>IF(BT$5&lt;$A33,0,MINA($C33*$E33,$C33-SUM($G33:BS33)))</f>
        <v>0</v>
      </c>
      <c r="BU33" s="43">
        <f>IF(BU$5&lt;$A33,0,MINA($C33*$E33,$C33-SUM($G33:BT33)))</f>
        <v>0</v>
      </c>
      <c r="BV33" s="43">
        <f>IF(BV$5&lt;$A33,0,MINA($C33*$E33,$C33-SUM($G33:BU33)))</f>
        <v>0</v>
      </c>
      <c r="BW33" s="43">
        <f>IF(BW$5&lt;$A33,0,MINA($C33*$E33,$C33-SUM($G33:BV33)))</f>
        <v>0</v>
      </c>
      <c r="BX33" s="43">
        <f>IF(BX$5&lt;$A33,0,MINA($C33*$E33,$C33-SUM($G33:BW33)))</f>
        <v>0</v>
      </c>
      <c r="BY33" s="43">
        <f>IF(BY$5&lt;$A33,0,MINA($C33*$E33,$C33-SUM($G33:BX33)))</f>
        <v>0</v>
      </c>
      <c r="BZ33" s="43">
        <f>IF(BZ$5&lt;$A33,0,MINA($C33*$E33,$C33-SUM($G33:BY33)))</f>
        <v>0</v>
      </c>
      <c r="CA33" s="43">
        <f>IF(CA$5&lt;$A33,0,MINA($C33*$E33,$C33-SUM($G33:BZ33)))</f>
        <v>0</v>
      </c>
      <c r="CB33" s="43">
        <f>IF(CB$5&lt;$A33,0,MINA($C33*$E33,$C33-SUM($G33:CA33)))</f>
        <v>0</v>
      </c>
      <c r="CC33" s="43">
        <f>IF(CC$5&lt;$A33,0,MINA($C33*$E33,$C33-SUM($G33:CB33)))</f>
        <v>0</v>
      </c>
      <c r="CD33" s="43">
        <f>IF(CD$5&lt;$A33,0,MINA($C33*$E33,$C33-SUM($G33:CC33)))</f>
        <v>0</v>
      </c>
      <c r="CE33" s="43">
        <f>IF(CE$5&lt;$A33,0,MINA($C33*$E33,$C33-SUM($G33:CD33)))</f>
        <v>0</v>
      </c>
      <c r="CF33" s="43">
        <f>IF(CF$5&lt;$A33,0,MINA($C33*$E33,$C33-SUM($G33:CE33)))</f>
        <v>0</v>
      </c>
      <c r="CG33" s="43">
        <f>IF(CG$5&lt;$A33,0,MINA($C33*$E33,$C33-SUM($G33:CF33)))</f>
        <v>0</v>
      </c>
      <c r="CH33" s="43">
        <f>IF(CH$5&lt;$A33,0,MINA($C33*$E33,$C33-SUM($G33:CG33)))</f>
        <v>0</v>
      </c>
      <c r="CI33" s="43">
        <f>IF(CI$5&lt;$A33,0,MINA($C33*$E33,$C33-SUM($G33:CH33)))</f>
        <v>0</v>
      </c>
      <c r="CJ33" s="43">
        <f>IF(CJ$5&lt;$A33,0,MINA($C33*$E33,$C33-SUM($G33:CI33)))</f>
        <v>0</v>
      </c>
      <c r="CK33" s="43">
        <f>IF(CK$5&lt;$A33,0,MINA($C33*$E33,$C33-SUM($G33:CJ33)))</f>
        <v>0</v>
      </c>
      <c r="CL33" s="43">
        <f>IF(CL$5&lt;$A33,0,MINA($C33*$E33,$C33-SUM($G33:CK33)))</f>
        <v>0</v>
      </c>
      <c r="CM33" s="43">
        <f>IF(CM$5&lt;$A33,0,MINA($C33*$E33,$C33-SUM($G33:CL33)))</f>
        <v>0</v>
      </c>
      <c r="CN33" s="43">
        <f>IF(CN$5&lt;$A33,0,MINA($C33*$E33,$C33-SUM($G33:CM33)))</f>
        <v>0</v>
      </c>
      <c r="CO33" s="43">
        <f>IF(CO$5&lt;$A33,0,MINA($C33*$E33,$C33-SUM($G33:CN33)))</f>
        <v>0</v>
      </c>
      <c r="CP33" s="43">
        <f>IF(CP$5&lt;$A33,0,MINA($C33*$E33,$C33-SUM($G33:CO33)))</f>
        <v>0</v>
      </c>
      <c r="CQ33" s="43">
        <f>IF(CQ$5&lt;$A33,0,MINA($C33*$E33,$C33-SUM($G33:CP33)))</f>
        <v>0</v>
      </c>
      <c r="CR33" s="43">
        <f>IF(CR$5&lt;$A33,0,MINA($C33*$E33,$C33-SUM($G33:CQ33)))</f>
        <v>0</v>
      </c>
      <c r="CS33" s="43">
        <f>IF(CS$5&lt;$A33,0,MINA($C33*$E33,$C33-SUM($G33:CR33)))</f>
        <v>0</v>
      </c>
      <c r="CT33" s="43">
        <f>IF(CT$5&lt;$A33,0,MINA($C33*$E33,$C33-SUM($G33:CS33)))</f>
        <v>0</v>
      </c>
      <c r="CU33" s="43">
        <f>IF(CU$5&lt;$A33,0,MINA($C33*$E33,$C33-SUM($G33:CT33)))</f>
        <v>0</v>
      </c>
      <c r="CV33" s="43">
        <f>IF(CV$5&lt;$A33,0,MINA($C33*$E33,$C33-SUM($G33:CU33)))</f>
        <v>0</v>
      </c>
      <c r="CW33" s="43">
        <f>IF(CW$5&lt;$A33,0,MINA($C33*$E33,$C33-SUM($G33:CV33)))</f>
        <v>0</v>
      </c>
      <c r="CX33" s="43">
        <f>IF(CX$5&lt;$A33,0,MINA($C33*$E33,$C33-SUM($G33:CW33)))</f>
        <v>0</v>
      </c>
      <c r="CY33" s="43">
        <f>IF(CY$5&lt;$A33,0,MINA($C33*$E33,$C33-SUM($G33:CX33)))</f>
        <v>0</v>
      </c>
      <c r="CZ33" s="43">
        <f>IF(CZ$5&lt;$A33,0,MINA($C33*$E33,$C33-SUM($G33:CY33)))</f>
        <v>0</v>
      </c>
      <c r="DA33" s="43">
        <f>IF(DA$5&lt;$A33,0,MINA($C33*$E33,$C33-SUM($G33:CZ33)))</f>
        <v>0</v>
      </c>
      <c r="DB33" s="43">
        <f>IF(DB$5&lt;$A33,0,MINA($C33*$E33,$C33-SUM($G33:DA33)))</f>
        <v>0</v>
      </c>
      <c r="DC33" s="43">
        <f>IF(DC$5&lt;$A33,0,MINA($C33*$E33,$C33-SUM($G33:DB33)))</f>
        <v>0</v>
      </c>
      <c r="DD33" s="43">
        <f>IF(DD$5&lt;$A33,0,MINA($C33*$E33,$C33-SUM($G33:DC33)))</f>
        <v>0</v>
      </c>
      <c r="DE33" s="43">
        <f>IF(DE$5&lt;$A33,0,MINA($C33*$E33,$C33-SUM($G33:DD33)))</f>
        <v>0</v>
      </c>
      <c r="DF33" s="43">
        <f>IF(DF$5&lt;$A33,0,MINA($C33*$E33,$C33-SUM($G33:DE33)))</f>
        <v>0</v>
      </c>
      <c r="DG33" s="43">
        <f>IF(DG$5&lt;$A33,0,MINA($C33*$E33,$C33-SUM($G33:DF33)))</f>
        <v>0</v>
      </c>
      <c r="DH33" s="43">
        <f>IF(DH$5&lt;$A33,0,MINA($C33*$E33,$C33-SUM($G33:DG33)))</f>
        <v>0</v>
      </c>
      <c r="DI33" s="43">
        <f>IF(DI$5&lt;$A33,0,MINA($C33*$E33,$C33-SUM($G33:DH33)))</f>
        <v>0</v>
      </c>
      <c r="DJ33" s="43">
        <f>IF(DJ$5&lt;$A33,0,MINA($C33*$E33,$C33-SUM($G33:DI33)))</f>
        <v>0</v>
      </c>
      <c r="DK33" s="43">
        <f>IF(DK$5&lt;$A33,0,MINA($C33*$E33,$C33-SUM($G33:DJ33)))</f>
        <v>0</v>
      </c>
      <c r="DL33" s="43">
        <f>IF(DL$5&lt;$A33,0,MINA($C33*$E33,$C33-SUM($G33:DK33)))</f>
        <v>0</v>
      </c>
      <c r="DM33" s="43">
        <f>IF(DM$5&lt;$A33,0,MINA($C33*$E33,$C33-SUM($G33:DL33)))</f>
        <v>0</v>
      </c>
      <c r="DN33" s="43">
        <f>IF(DN$5&lt;$A33,0,MINA($C33*$E33,$C33-SUM($G33:DM33)))</f>
        <v>0</v>
      </c>
      <c r="DO33" s="43">
        <f>IF(DO$5&lt;$A33,0,MINA($C33*$E33,$C33-SUM($G33:DN33)))</f>
        <v>0</v>
      </c>
      <c r="DP33" s="43">
        <f>IF(DP$5&lt;$A33,0,MINA($C33*$E33,$C33-SUM($G33:DO33)))</f>
        <v>0</v>
      </c>
      <c r="DQ33" s="43">
        <f>IF(DQ$5&lt;$A33,0,MINA($C33*$E33,$C33-SUM($G33:DP33)))</f>
        <v>0</v>
      </c>
      <c r="DR33" s="43">
        <f>IF(DR$5&lt;$A33,0,MINA($C33*$E33,$C33-SUM($G33:DQ33)))</f>
        <v>0</v>
      </c>
      <c r="DS33" s="43">
        <f>IF(DS$5&lt;$A33,0,MINA($C33*$E33,$C33-SUM($G33:DR33)))</f>
        <v>0</v>
      </c>
      <c r="DT33" s="43">
        <f>IF(DT$5&lt;$A33,0,MINA($C33*$E33,$C33-SUM($G33:DS33)))</f>
        <v>0</v>
      </c>
      <c r="DU33" s="43">
        <f>IF(DU$5&lt;$A33,0,MINA($C33*$E33,$C33-SUM($G33:DT33)))</f>
        <v>0</v>
      </c>
      <c r="DV33" s="43">
        <f>IF(DV$5&lt;$A33,0,MINA($C33*$E33,$C33-SUM($G33:DU33)))</f>
        <v>0</v>
      </c>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row>
    <row r="34" spans="1:162" ht="18" customHeight="1" x14ac:dyDescent="0.2">
      <c r="A34" s="46">
        <f t="shared" si="29"/>
        <v>20</v>
      </c>
      <c r="B34" s="53"/>
      <c r="C34" s="52">
        <v>0</v>
      </c>
      <c r="D34" s="51"/>
      <c r="E34" s="44">
        <f t="shared" si="30"/>
        <v>1.6666666666666666E-2</v>
      </c>
      <c r="F34" s="50"/>
      <c r="G34" s="43">
        <f t="shared" si="28"/>
        <v>0</v>
      </c>
      <c r="H34" s="43">
        <f>IF(H$5&lt;$A34,0,MINA($C34*$E34,$C34-SUM($G34:G34)))</f>
        <v>0</v>
      </c>
      <c r="I34" s="43">
        <f>IF(I$5&lt;$A34,0,MINA($C34*$E34,$C34-SUM($G34:H34)))</f>
        <v>0</v>
      </c>
      <c r="J34" s="43">
        <f>IF(J$5&lt;$A34,0,MINA($C34*$E34,$C34-SUM($G34:I34)))</f>
        <v>0</v>
      </c>
      <c r="K34" s="43">
        <f>IF(K$5&lt;$A34,0,MINA($C34*$E34,$C34-SUM($G34:J34)))</f>
        <v>0</v>
      </c>
      <c r="L34" s="43">
        <f>IF(L$5&lt;$A34,0,MINA($C34*$E34,$C34-SUM($G34:K34)))</f>
        <v>0</v>
      </c>
      <c r="M34" s="43">
        <f>IF(M$5&lt;$A34,0,MINA($C34*$E34,$C34-SUM($G34:L34)))</f>
        <v>0</v>
      </c>
      <c r="N34" s="43">
        <f>IF(N$5&lt;$A34,0,MINA($C34*$E34,$C34-SUM($G34:M34)))</f>
        <v>0</v>
      </c>
      <c r="O34" s="43">
        <f>IF(O$5&lt;$A34,0,MINA($C34*$E34,$C34-SUM($G34:N34)))</f>
        <v>0</v>
      </c>
      <c r="P34" s="43">
        <f>IF(P$5&lt;$A34,0,MINA($C34*$E34,$C34-SUM($G34:O34)))</f>
        <v>0</v>
      </c>
      <c r="Q34" s="43">
        <f>IF(Q$5&lt;$A34,0,MINA($C34*$E34,$C34-SUM($G34:P34)))</f>
        <v>0</v>
      </c>
      <c r="R34" s="43">
        <f>IF(R$5&lt;$A34,0,MINA($C34*$E34,$C34-SUM($G34:Q34)))</f>
        <v>0</v>
      </c>
      <c r="S34" s="43">
        <f>IF(S$5&lt;$A34,0,MINA($C34*$E34,$C34-SUM($G34:R34)))</f>
        <v>0</v>
      </c>
      <c r="T34" s="43">
        <f>IF(T$5&lt;$A34,0,MINA($C34*$E34,$C34-SUM($G34:S34)))</f>
        <v>0</v>
      </c>
      <c r="U34" s="43">
        <f>IF(U$5&lt;$A34,0,MINA($C34*$E34,$C34-SUM($G34:T34)))</f>
        <v>0</v>
      </c>
      <c r="V34" s="43">
        <f>IF(V$5&lt;$A34,0,MINA($C34*$E34,$C34-SUM($G34:U34)))</f>
        <v>0</v>
      </c>
      <c r="W34" s="43">
        <f>IF(W$5&lt;$A34,0,MINA($C34*$E34,$C34-SUM($G34:V34)))</f>
        <v>0</v>
      </c>
      <c r="X34" s="43">
        <f>IF(X$5&lt;$A34,0,MINA($C34*$E34,$C34-SUM($G34:W34)))</f>
        <v>0</v>
      </c>
      <c r="Y34" s="43">
        <f>IF(Y$5&lt;$A34,0,MINA($C34*$E34,$C34-SUM($G34:X34)))</f>
        <v>0</v>
      </c>
      <c r="Z34" s="43">
        <f>IF(Z$5&lt;$A34,0,MINA($C34*$E34,$C34-SUM($G34:Y34)))</f>
        <v>0</v>
      </c>
      <c r="AA34" s="43">
        <f>IF(AA$5&lt;$A34,0,MINA($C34*$E34,$C34-SUM($G34:Z34)))</f>
        <v>0</v>
      </c>
      <c r="AB34" s="43">
        <f>IF(AB$5&lt;$A34,0,MINA($C34*$E34,$C34-SUM($G34:AA34)))</f>
        <v>0</v>
      </c>
      <c r="AC34" s="43">
        <f>IF(AC$5&lt;$A34,0,MINA($C34*$E34,$C34-SUM($G34:AB34)))</f>
        <v>0</v>
      </c>
      <c r="AD34" s="43">
        <f>IF(AD$5&lt;$A34,0,MINA($C34*$E34,$C34-SUM($G34:AC34)))</f>
        <v>0</v>
      </c>
      <c r="AE34" s="43">
        <f>IF(AE$5&lt;$A34,0,MINA($C34*$E34,$C34-SUM($G34:AD34)))</f>
        <v>0</v>
      </c>
      <c r="AF34" s="43">
        <f>IF(AF$5&lt;$A34,0,MINA($C34*$E34,$C34-SUM($G34:AE34)))</f>
        <v>0</v>
      </c>
      <c r="AG34" s="43">
        <f>IF(AG$5&lt;$A34,0,MINA($C34*$E34,$C34-SUM($G34:AF34)))</f>
        <v>0</v>
      </c>
      <c r="AH34" s="43">
        <f>IF(AH$5&lt;$A34,0,MINA($C34*$E34,$C34-SUM($G34:AG34)))</f>
        <v>0</v>
      </c>
      <c r="AI34" s="43">
        <f>IF(AI$5&lt;$A34,0,MINA($C34*$E34,$C34-SUM($G34:AH34)))</f>
        <v>0</v>
      </c>
      <c r="AJ34" s="43">
        <f>IF(AJ$5&lt;$A34,0,MINA($C34*$E34,$C34-SUM($G34:AI34)))</f>
        <v>0</v>
      </c>
      <c r="AK34" s="43">
        <f>IF(AK$5&lt;$A34,0,MINA($C34*$E34,$C34-SUM($G34:AJ34)))</f>
        <v>0</v>
      </c>
      <c r="AL34" s="43">
        <f>IF(AL$5&lt;$A34,0,MINA($C34*$E34,$C34-SUM($G34:AK34)))</f>
        <v>0</v>
      </c>
      <c r="AM34" s="43">
        <f>IF(AM$5&lt;$A34,0,MINA($C34*$E34,$C34-SUM($G34:AL34)))</f>
        <v>0</v>
      </c>
      <c r="AN34" s="43">
        <f>IF(AN$5&lt;$A34,0,MINA($C34*$E34,$C34-SUM($G34:AM34)))</f>
        <v>0</v>
      </c>
      <c r="AO34" s="43">
        <f>IF(AO$5&lt;$A34,0,MINA($C34*$E34,$C34-SUM($G34:AN34)))</f>
        <v>0</v>
      </c>
      <c r="AP34" s="43">
        <f>IF(AP$5&lt;$A34,0,MINA($C34*$E34,$C34-SUM($G34:AO34)))</f>
        <v>0</v>
      </c>
      <c r="AQ34" s="43">
        <f>IF(AQ$5&lt;$A34,0,MINA($C34*$E34,$C34-SUM($G34:AP34)))</f>
        <v>0</v>
      </c>
      <c r="AR34" s="43">
        <f>IF(AR$5&lt;$A34,0,MINA($C34*$E34,$C34-SUM($G34:AQ34)))</f>
        <v>0</v>
      </c>
      <c r="AS34" s="43">
        <f>IF(AS$5&lt;$A34,0,MINA($C34*$E34,$C34-SUM($G34:AR34)))</f>
        <v>0</v>
      </c>
      <c r="AT34" s="43">
        <f>IF(AT$5&lt;$A34,0,MINA($C34*$E34,$C34-SUM($G34:AS34)))</f>
        <v>0</v>
      </c>
      <c r="AU34" s="43">
        <f>IF(AU$5&lt;$A34,0,MINA($C34*$E34,$C34-SUM($G34:AT34)))</f>
        <v>0</v>
      </c>
      <c r="AV34" s="43">
        <f>IF(AV$5&lt;$A34,0,MINA($C34*$E34,$C34-SUM($G34:AU34)))</f>
        <v>0</v>
      </c>
      <c r="AW34" s="43">
        <f>IF(AW$5&lt;$A34,0,MINA($C34*$E34,$C34-SUM($G34:AV34)))</f>
        <v>0</v>
      </c>
      <c r="AX34" s="43">
        <f>IF(AX$5&lt;$A34,0,MINA($C34*$E34,$C34-SUM($G34:AW34)))</f>
        <v>0</v>
      </c>
      <c r="AY34" s="43">
        <f>IF(AY$5&lt;$A34,0,MINA($C34*$E34,$C34-SUM($G34:AX34)))</f>
        <v>0</v>
      </c>
      <c r="AZ34" s="43">
        <f>IF(AZ$5&lt;$A34,0,MINA($C34*$E34,$C34-SUM($G34:AY34)))</f>
        <v>0</v>
      </c>
      <c r="BA34" s="43">
        <f>IF(BA$5&lt;$A34,0,MINA($C34*$E34,$C34-SUM($G34:AZ34)))</f>
        <v>0</v>
      </c>
      <c r="BB34" s="43">
        <f>IF(BB$5&lt;$A34,0,MINA($C34*$E34,$C34-SUM($G34:BA34)))</f>
        <v>0</v>
      </c>
      <c r="BC34" s="43">
        <f>IF(BC$5&lt;$A34,0,MINA($C34*$E34,$C34-SUM($G34:BB34)))</f>
        <v>0</v>
      </c>
      <c r="BD34" s="43">
        <f>IF(BD$5&lt;$A34,0,MINA($C34*$E34,$C34-SUM($G34:BC34)))</f>
        <v>0</v>
      </c>
      <c r="BE34" s="43">
        <f>IF(BE$5&lt;$A34,0,MINA($C34*$E34,$C34-SUM($G34:BD34)))</f>
        <v>0</v>
      </c>
      <c r="BF34" s="43">
        <f>IF(BF$5&lt;$A34,0,MINA($C34*$E34,$C34-SUM($G34:BE34)))</f>
        <v>0</v>
      </c>
      <c r="BG34" s="43">
        <f>IF(BG$5&lt;$A34,0,MINA($C34*$E34,$C34-SUM($G34:BF34)))</f>
        <v>0</v>
      </c>
      <c r="BH34" s="43">
        <f>IF(BH$5&lt;$A34,0,MINA($C34*$E34,$C34-SUM($G34:BG34)))</f>
        <v>0</v>
      </c>
      <c r="BI34" s="43">
        <f>IF(BI$5&lt;$A34,0,MINA($C34*$E34,$C34-SUM($G34:BH34)))</f>
        <v>0</v>
      </c>
      <c r="BJ34" s="43">
        <f>IF(BJ$5&lt;$A34,0,MINA($C34*$E34,$C34-SUM($G34:BI34)))</f>
        <v>0</v>
      </c>
      <c r="BK34" s="43">
        <f>IF(BK$5&lt;$A34,0,MINA($C34*$E34,$C34-SUM($G34:BJ34)))</f>
        <v>0</v>
      </c>
      <c r="BL34" s="43">
        <f>IF(BL$5&lt;$A34,0,MINA($C34*$E34,$C34-SUM($G34:BK34)))</f>
        <v>0</v>
      </c>
      <c r="BM34" s="43">
        <f>IF(BM$5&lt;$A34,0,MINA($C34*$E34,$C34-SUM($G34:BL34)))</f>
        <v>0</v>
      </c>
      <c r="BN34" s="43">
        <f>IF(BN$5&lt;$A34,0,MINA($C34*$E34,$C34-SUM($G34:BM34)))</f>
        <v>0</v>
      </c>
      <c r="BO34" s="43">
        <f>IF(BO$5&lt;$A34,0,MINA($C34*$E34,$C34-SUM($G34:BN34)))</f>
        <v>0</v>
      </c>
      <c r="BP34" s="43">
        <f>IF(BP$5&lt;$A34,0,MINA($C34*$E34,$C34-SUM($G34:BO34)))</f>
        <v>0</v>
      </c>
      <c r="BQ34" s="43">
        <f>IF(BQ$5&lt;$A34,0,MINA($C34*$E34,$C34-SUM($G34:BP34)))</f>
        <v>0</v>
      </c>
      <c r="BR34" s="43">
        <f>IF(BR$5&lt;$A34,0,MINA($C34*$E34,$C34-SUM($G34:BQ34)))</f>
        <v>0</v>
      </c>
      <c r="BS34" s="43">
        <f>IF(BS$5&lt;$A34,0,MINA($C34*$E34,$C34-SUM($G34:BR34)))</f>
        <v>0</v>
      </c>
      <c r="BT34" s="43">
        <f>IF(BT$5&lt;$A34,0,MINA($C34*$E34,$C34-SUM($G34:BS34)))</f>
        <v>0</v>
      </c>
      <c r="BU34" s="43">
        <f>IF(BU$5&lt;$A34,0,MINA($C34*$E34,$C34-SUM($G34:BT34)))</f>
        <v>0</v>
      </c>
      <c r="BV34" s="43">
        <f>IF(BV$5&lt;$A34,0,MINA($C34*$E34,$C34-SUM($G34:BU34)))</f>
        <v>0</v>
      </c>
      <c r="BW34" s="43">
        <f>IF(BW$5&lt;$A34,0,MINA($C34*$E34,$C34-SUM($G34:BV34)))</f>
        <v>0</v>
      </c>
      <c r="BX34" s="43">
        <f>IF(BX$5&lt;$A34,0,MINA($C34*$E34,$C34-SUM($G34:BW34)))</f>
        <v>0</v>
      </c>
      <c r="BY34" s="43">
        <f>IF(BY$5&lt;$A34,0,MINA($C34*$E34,$C34-SUM($G34:BX34)))</f>
        <v>0</v>
      </c>
      <c r="BZ34" s="43">
        <f>IF(BZ$5&lt;$A34,0,MINA($C34*$E34,$C34-SUM($G34:BY34)))</f>
        <v>0</v>
      </c>
      <c r="CA34" s="43">
        <f>IF(CA$5&lt;$A34,0,MINA($C34*$E34,$C34-SUM($G34:BZ34)))</f>
        <v>0</v>
      </c>
      <c r="CB34" s="43">
        <f>IF(CB$5&lt;$A34,0,MINA($C34*$E34,$C34-SUM($G34:CA34)))</f>
        <v>0</v>
      </c>
      <c r="CC34" s="43">
        <f>IF(CC$5&lt;$A34,0,MINA($C34*$E34,$C34-SUM($G34:CB34)))</f>
        <v>0</v>
      </c>
      <c r="CD34" s="43">
        <f>IF(CD$5&lt;$A34,0,MINA($C34*$E34,$C34-SUM($G34:CC34)))</f>
        <v>0</v>
      </c>
      <c r="CE34" s="43">
        <f>IF(CE$5&lt;$A34,0,MINA($C34*$E34,$C34-SUM($G34:CD34)))</f>
        <v>0</v>
      </c>
      <c r="CF34" s="43">
        <f>IF(CF$5&lt;$A34,0,MINA($C34*$E34,$C34-SUM($G34:CE34)))</f>
        <v>0</v>
      </c>
      <c r="CG34" s="43">
        <f>IF(CG$5&lt;$A34,0,MINA($C34*$E34,$C34-SUM($G34:CF34)))</f>
        <v>0</v>
      </c>
      <c r="CH34" s="43">
        <f>IF(CH$5&lt;$A34,0,MINA($C34*$E34,$C34-SUM($G34:CG34)))</f>
        <v>0</v>
      </c>
      <c r="CI34" s="43">
        <f>IF(CI$5&lt;$A34,0,MINA($C34*$E34,$C34-SUM($G34:CH34)))</f>
        <v>0</v>
      </c>
      <c r="CJ34" s="43">
        <f>IF(CJ$5&lt;$A34,0,MINA($C34*$E34,$C34-SUM($G34:CI34)))</f>
        <v>0</v>
      </c>
      <c r="CK34" s="43">
        <f>IF(CK$5&lt;$A34,0,MINA($C34*$E34,$C34-SUM($G34:CJ34)))</f>
        <v>0</v>
      </c>
      <c r="CL34" s="43">
        <f>IF(CL$5&lt;$A34,0,MINA($C34*$E34,$C34-SUM($G34:CK34)))</f>
        <v>0</v>
      </c>
      <c r="CM34" s="43">
        <f>IF(CM$5&lt;$A34,0,MINA($C34*$E34,$C34-SUM($G34:CL34)))</f>
        <v>0</v>
      </c>
      <c r="CN34" s="43">
        <f>IF(CN$5&lt;$A34,0,MINA($C34*$E34,$C34-SUM($G34:CM34)))</f>
        <v>0</v>
      </c>
      <c r="CO34" s="43">
        <f>IF(CO$5&lt;$A34,0,MINA($C34*$E34,$C34-SUM($G34:CN34)))</f>
        <v>0</v>
      </c>
      <c r="CP34" s="43">
        <f>IF(CP$5&lt;$A34,0,MINA($C34*$E34,$C34-SUM($G34:CO34)))</f>
        <v>0</v>
      </c>
      <c r="CQ34" s="43">
        <f>IF(CQ$5&lt;$A34,0,MINA($C34*$E34,$C34-SUM($G34:CP34)))</f>
        <v>0</v>
      </c>
      <c r="CR34" s="43">
        <f>IF(CR$5&lt;$A34,0,MINA($C34*$E34,$C34-SUM($G34:CQ34)))</f>
        <v>0</v>
      </c>
      <c r="CS34" s="43">
        <f>IF(CS$5&lt;$A34,0,MINA($C34*$E34,$C34-SUM($G34:CR34)))</f>
        <v>0</v>
      </c>
      <c r="CT34" s="43">
        <f>IF(CT$5&lt;$A34,0,MINA($C34*$E34,$C34-SUM($G34:CS34)))</f>
        <v>0</v>
      </c>
      <c r="CU34" s="43">
        <f>IF(CU$5&lt;$A34,0,MINA($C34*$E34,$C34-SUM($G34:CT34)))</f>
        <v>0</v>
      </c>
      <c r="CV34" s="43">
        <f>IF(CV$5&lt;$A34,0,MINA($C34*$E34,$C34-SUM($G34:CU34)))</f>
        <v>0</v>
      </c>
      <c r="CW34" s="43">
        <f>IF(CW$5&lt;$A34,0,MINA($C34*$E34,$C34-SUM($G34:CV34)))</f>
        <v>0</v>
      </c>
      <c r="CX34" s="43">
        <f>IF(CX$5&lt;$A34,0,MINA($C34*$E34,$C34-SUM($G34:CW34)))</f>
        <v>0</v>
      </c>
      <c r="CY34" s="43">
        <f>IF(CY$5&lt;$A34,0,MINA($C34*$E34,$C34-SUM($G34:CX34)))</f>
        <v>0</v>
      </c>
      <c r="CZ34" s="43">
        <f>IF(CZ$5&lt;$A34,0,MINA($C34*$E34,$C34-SUM($G34:CY34)))</f>
        <v>0</v>
      </c>
      <c r="DA34" s="43">
        <f>IF(DA$5&lt;$A34,0,MINA($C34*$E34,$C34-SUM($G34:CZ34)))</f>
        <v>0</v>
      </c>
      <c r="DB34" s="43">
        <f>IF(DB$5&lt;$A34,0,MINA($C34*$E34,$C34-SUM($G34:DA34)))</f>
        <v>0</v>
      </c>
      <c r="DC34" s="43">
        <f>IF(DC$5&lt;$A34,0,MINA($C34*$E34,$C34-SUM($G34:DB34)))</f>
        <v>0</v>
      </c>
      <c r="DD34" s="43">
        <f>IF(DD$5&lt;$A34,0,MINA($C34*$E34,$C34-SUM($G34:DC34)))</f>
        <v>0</v>
      </c>
      <c r="DE34" s="43">
        <f>IF(DE$5&lt;$A34,0,MINA($C34*$E34,$C34-SUM($G34:DD34)))</f>
        <v>0</v>
      </c>
      <c r="DF34" s="43">
        <f>IF(DF$5&lt;$A34,0,MINA($C34*$E34,$C34-SUM($G34:DE34)))</f>
        <v>0</v>
      </c>
      <c r="DG34" s="43">
        <f>IF(DG$5&lt;$A34,0,MINA($C34*$E34,$C34-SUM($G34:DF34)))</f>
        <v>0</v>
      </c>
      <c r="DH34" s="43">
        <f>IF(DH$5&lt;$A34,0,MINA($C34*$E34,$C34-SUM($G34:DG34)))</f>
        <v>0</v>
      </c>
      <c r="DI34" s="43">
        <f>IF(DI$5&lt;$A34,0,MINA($C34*$E34,$C34-SUM($G34:DH34)))</f>
        <v>0</v>
      </c>
      <c r="DJ34" s="43">
        <f>IF(DJ$5&lt;$A34,0,MINA($C34*$E34,$C34-SUM($G34:DI34)))</f>
        <v>0</v>
      </c>
      <c r="DK34" s="43">
        <f>IF(DK$5&lt;$A34,0,MINA($C34*$E34,$C34-SUM($G34:DJ34)))</f>
        <v>0</v>
      </c>
      <c r="DL34" s="43">
        <f>IF(DL$5&lt;$A34,0,MINA($C34*$E34,$C34-SUM($G34:DK34)))</f>
        <v>0</v>
      </c>
      <c r="DM34" s="43">
        <f>IF(DM$5&lt;$A34,0,MINA($C34*$E34,$C34-SUM($G34:DL34)))</f>
        <v>0</v>
      </c>
      <c r="DN34" s="43">
        <f>IF(DN$5&lt;$A34,0,MINA($C34*$E34,$C34-SUM($G34:DM34)))</f>
        <v>0</v>
      </c>
      <c r="DO34" s="43">
        <f>IF(DO$5&lt;$A34,0,MINA($C34*$E34,$C34-SUM($G34:DN34)))</f>
        <v>0</v>
      </c>
      <c r="DP34" s="43">
        <f>IF(DP$5&lt;$A34,0,MINA($C34*$E34,$C34-SUM($G34:DO34)))</f>
        <v>0</v>
      </c>
      <c r="DQ34" s="43">
        <f>IF(DQ$5&lt;$A34,0,MINA($C34*$E34,$C34-SUM($G34:DP34)))</f>
        <v>0</v>
      </c>
      <c r="DR34" s="43">
        <f>IF(DR$5&lt;$A34,0,MINA($C34*$E34,$C34-SUM($G34:DQ34)))</f>
        <v>0</v>
      </c>
      <c r="DS34" s="43">
        <f>IF(DS$5&lt;$A34,0,MINA($C34*$E34,$C34-SUM($G34:DR34)))</f>
        <v>0</v>
      </c>
      <c r="DT34" s="43">
        <f>IF(DT$5&lt;$A34,0,MINA($C34*$E34,$C34-SUM($G34:DS34)))</f>
        <v>0</v>
      </c>
      <c r="DU34" s="43">
        <f>IF(DU$5&lt;$A34,0,MINA($C34*$E34,$C34-SUM($G34:DT34)))</f>
        <v>0</v>
      </c>
      <c r="DV34" s="43">
        <f>IF(DV$5&lt;$A34,0,MINA($C34*$E34,$C34-SUM($G34:DU34)))</f>
        <v>0</v>
      </c>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row>
    <row r="35" spans="1:162" ht="18" customHeight="1" x14ac:dyDescent="0.2">
      <c r="A35" s="46">
        <f t="shared" si="29"/>
        <v>21</v>
      </c>
      <c r="B35" s="53"/>
      <c r="C35" s="52">
        <v>0</v>
      </c>
      <c r="D35" s="51"/>
      <c r="E35" s="44">
        <f t="shared" si="30"/>
        <v>1.6666666666666666E-2</v>
      </c>
      <c r="F35" s="50"/>
      <c r="G35" s="43">
        <f t="shared" si="28"/>
        <v>0</v>
      </c>
      <c r="H35" s="43">
        <f>IF(H$5&lt;$A35,0,MINA($C35*$E35,$C35-SUM($G35:G35)))</f>
        <v>0</v>
      </c>
      <c r="I35" s="43">
        <f>IF(I$5&lt;$A35,0,MINA($C35*$E35,$C35-SUM($G35:H35)))</f>
        <v>0</v>
      </c>
      <c r="J35" s="43">
        <f>IF(J$5&lt;$A35,0,MINA($C35*$E35,$C35-SUM($G35:I35)))</f>
        <v>0</v>
      </c>
      <c r="K35" s="43">
        <f>IF(K$5&lt;$A35,0,MINA($C35*$E35,$C35-SUM($G35:J35)))</f>
        <v>0</v>
      </c>
      <c r="L35" s="43">
        <f>IF(L$5&lt;$A35,0,MINA($C35*$E35,$C35-SUM($G35:K35)))</f>
        <v>0</v>
      </c>
      <c r="M35" s="43">
        <f>IF(M$5&lt;$A35,0,MINA($C35*$E35,$C35-SUM($G35:L35)))</f>
        <v>0</v>
      </c>
      <c r="N35" s="43">
        <f>IF(N$5&lt;$A35,0,MINA($C35*$E35,$C35-SUM($G35:M35)))</f>
        <v>0</v>
      </c>
      <c r="O35" s="43">
        <f>IF(O$5&lt;$A35,0,MINA($C35*$E35,$C35-SUM($G35:N35)))</f>
        <v>0</v>
      </c>
      <c r="P35" s="43">
        <f>IF(P$5&lt;$A35,0,MINA($C35*$E35,$C35-SUM($G35:O35)))</f>
        <v>0</v>
      </c>
      <c r="Q35" s="43">
        <f>IF(Q$5&lt;$A35,0,MINA($C35*$E35,$C35-SUM($G35:P35)))</f>
        <v>0</v>
      </c>
      <c r="R35" s="43">
        <f>IF(R$5&lt;$A35,0,MINA($C35*$E35,$C35-SUM($G35:Q35)))</f>
        <v>0</v>
      </c>
      <c r="S35" s="43">
        <f>IF(S$5&lt;$A35,0,MINA($C35*$E35,$C35-SUM($G35:R35)))</f>
        <v>0</v>
      </c>
      <c r="T35" s="43">
        <f>IF(T$5&lt;$A35,0,MINA($C35*$E35,$C35-SUM($G35:S35)))</f>
        <v>0</v>
      </c>
      <c r="U35" s="43">
        <f>IF(U$5&lt;$A35,0,MINA($C35*$E35,$C35-SUM($G35:T35)))</f>
        <v>0</v>
      </c>
      <c r="V35" s="43">
        <f>IF(V$5&lt;$A35,0,MINA($C35*$E35,$C35-SUM($G35:U35)))</f>
        <v>0</v>
      </c>
      <c r="W35" s="43">
        <f>IF(W$5&lt;$A35,0,MINA($C35*$E35,$C35-SUM($G35:V35)))</f>
        <v>0</v>
      </c>
      <c r="X35" s="43">
        <f>IF(X$5&lt;$A35,0,MINA($C35*$E35,$C35-SUM($G35:W35)))</f>
        <v>0</v>
      </c>
      <c r="Y35" s="43">
        <f>IF(Y$5&lt;$A35,0,MINA($C35*$E35,$C35-SUM($G35:X35)))</f>
        <v>0</v>
      </c>
      <c r="Z35" s="43">
        <f>IF(Z$5&lt;$A35,0,MINA($C35*$E35,$C35-SUM($G35:Y35)))</f>
        <v>0</v>
      </c>
      <c r="AA35" s="43">
        <f>IF(AA$5&lt;$A35,0,MINA($C35*$E35,$C35-SUM($G35:Z35)))</f>
        <v>0</v>
      </c>
      <c r="AB35" s="43">
        <f>IF(AB$5&lt;$A35,0,MINA($C35*$E35,$C35-SUM($G35:AA35)))</f>
        <v>0</v>
      </c>
      <c r="AC35" s="43">
        <f>IF(AC$5&lt;$A35,0,MINA($C35*$E35,$C35-SUM($G35:AB35)))</f>
        <v>0</v>
      </c>
      <c r="AD35" s="43">
        <f>IF(AD$5&lt;$A35,0,MINA($C35*$E35,$C35-SUM($G35:AC35)))</f>
        <v>0</v>
      </c>
      <c r="AE35" s="43">
        <f>IF(AE$5&lt;$A35,0,MINA($C35*$E35,$C35-SUM($G35:AD35)))</f>
        <v>0</v>
      </c>
      <c r="AF35" s="43">
        <f>IF(AF$5&lt;$A35,0,MINA($C35*$E35,$C35-SUM($G35:AE35)))</f>
        <v>0</v>
      </c>
      <c r="AG35" s="43">
        <f>IF(AG$5&lt;$A35,0,MINA($C35*$E35,$C35-SUM($G35:AF35)))</f>
        <v>0</v>
      </c>
      <c r="AH35" s="43">
        <f>IF(AH$5&lt;$A35,0,MINA($C35*$E35,$C35-SUM($G35:AG35)))</f>
        <v>0</v>
      </c>
      <c r="AI35" s="43">
        <f>IF(AI$5&lt;$A35,0,MINA($C35*$E35,$C35-SUM($G35:AH35)))</f>
        <v>0</v>
      </c>
      <c r="AJ35" s="43">
        <f>IF(AJ$5&lt;$A35,0,MINA($C35*$E35,$C35-SUM($G35:AI35)))</f>
        <v>0</v>
      </c>
      <c r="AK35" s="43">
        <f>IF(AK$5&lt;$A35,0,MINA($C35*$E35,$C35-SUM($G35:AJ35)))</f>
        <v>0</v>
      </c>
      <c r="AL35" s="43">
        <f>IF(AL$5&lt;$A35,0,MINA($C35*$E35,$C35-SUM($G35:AK35)))</f>
        <v>0</v>
      </c>
      <c r="AM35" s="43">
        <f>IF(AM$5&lt;$A35,0,MINA($C35*$E35,$C35-SUM($G35:AL35)))</f>
        <v>0</v>
      </c>
      <c r="AN35" s="43">
        <f>IF(AN$5&lt;$A35,0,MINA($C35*$E35,$C35-SUM($G35:AM35)))</f>
        <v>0</v>
      </c>
      <c r="AO35" s="43">
        <f>IF(AO$5&lt;$A35,0,MINA($C35*$E35,$C35-SUM($G35:AN35)))</f>
        <v>0</v>
      </c>
      <c r="AP35" s="43">
        <f>IF(AP$5&lt;$A35,0,MINA($C35*$E35,$C35-SUM($G35:AO35)))</f>
        <v>0</v>
      </c>
      <c r="AQ35" s="43">
        <f>IF(AQ$5&lt;$A35,0,MINA($C35*$E35,$C35-SUM($G35:AP35)))</f>
        <v>0</v>
      </c>
      <c r="AR35" s="43">
        <f>IF(AR$5&lt;$A35,0,MINA($C35*$E35,$C35-SUM($G35:AQ35)))</f>
        <v>0</v>
      </c>
      <c r="AS35" s="43">
        <f>IF(AS$5&lt;$A35,0,MINA($C35*$E35,$C35-SUM($G35:AR35)))</f>
        <v>0</v>
      </c>
      <c r="AT35" s="43">
        <f>IF(AT$5&lt;$A35,0,MINA($C35*$E35,$C35-SUM($G35:AS35)))</f>
        <v>0</v>
      </c>
      <c r="AU35" s="43">
        <f>IF(AU$5&lt;$A35,0,MINA($C35*$E35,$C35-SUM($G35:AT35)))</f>
        <v>0</v>
      </c>
      <c r="AV35" s="43">
        <f>IF(AV$5&lt;$A35,0,MINA($C35*$E35,$C35-SUM($G35:AU35)))</f>
        <v>0</v>
      </c>
      <c r="AW35" s="43">
        <f>IF(AW$5&lt;$A35,0,MINA($C35*$E35,$C35-SUM($G35:AV35)))</f>
        <v>0</v>
      </c>
      <c r="AX35" s="43">
        <f>IF(AX$5&lt;$A35,0,MINA($C35*$E35,$C35-SUM($G35:AW35)))</f>
        <v>0</v>
      </c>
      <c r="AY35" s="43">
        <f>IF(AY$5&lt;$A35,0,MINA($C35*$E35,$C35-SUM($G35:AX35)))</f>
        <v>0</v>
      </c>
      <c r="AZ35" s="43">
        <f>IF(AZ$5&lt;$A35,0,MINA($C35*$E35,$C35-SUM($G35:AY35)))</f>
        <v>0</v>
      </c>
      <c r="BA35" s="43">
        <f>IF(BA$5&lt;$A35,0,MINA($C35*$E35,$C35-SUM($G35:AZ35)))</f>
        <v>0</v>
      </c>
      <c r="BB35" s="43">
        <f>IF(BB$5&lt;$A35,0,MINA($C35*$E35,$C35-SUM($G35:BA35)))</f>
        <v>0</v>
      </c>
      <c r="BC35" s="43">
        <f>IF(BC$5&lt;$A35,0,MINA($C35*$E35,$C35-SUM($G35:BB35)))</f>
        <v>0</v>
      </c>
      <c r="BD35" s="43">
        <f>IF(BD$5&lt;$A35,0,MINA($C35*$E35,$C35-SUM($G35:BC35)))</f>
        <v>0</v>
      </c>
      <c r="BE35" s="43">
        <f>IF(BE$5&lt;$A35,0,MINA($C35*$E35,$C35-SUM($G35:BD35)))</f>
        <v>0</v>
      </c>
      <c r="BF35" s="43">
        <f>IF(BF$5&lt;$A35,0,MINA($C35*$E35,$C35-SUM($G35:BE35)))</f>
        <v>0</v>
      </c>
      <c r="BG35" s="43">
        <f>IF(BG$5&lt;$A35,0,MINA($C35*$E35,$C35-SUM($G35:BF35)))</f>
        <v>0</v>
      </c>
      <c r="BH35" s="43">
        <f>IF(BH$5&lt;$A35,0,MINA($C35*$E35,$C35-SUM($G35:BG35)))</f>
        <v>0</v>
      </c>
      <c r="BI35" s="43">
        <f>IF(BI$5&lt;$A35,0,MINA($C35*$E35,$C35-SUM($G35:BH35)))</f>
        <v>0</v>
      </c>
      <c r="BJ35" s="43">
        <f>IF(BJ$5&lt;$A35,0,MINA($C35*$E35,$C35-SUM($G35:BI35)))</f>
        <v>0</v>
      </c>
      <c r="BK35" s="43">
        <f>IF(BK$5&lt;$A35,0,MINA($C35*$E35,$C35-SUM($G35:BJ35)))</f>
        <v>0</v>
      </c>
      <c r="BL35" s="43">
        <f>IF(BL$5&lt;$A35,0,MINA($C35*$E35,$C35-SUM($G35:BK35)))</f>
        <v>0</v>
      </c>
      <c r="BM35" s="43">
        <f>IF(BM$5&lt;$A35,0,MINA($C35*$E35,$C35-SUM($G35:BL35)))</f>
        <v>0</v>
      </c>
      <c r="BN35" s="43">
        <f>IF(BN$5&lt;$A35,0,MINA($C35*$E35,$C35-SUM($G35:BM35)))</f>
        <v>0</v>
      </c>
      <c r="BO35" s="43">
        <f>IF(BO$5&lt;$A35,0,MINA($C35*$E35,$C35-SUM($G35:BN35)))</f>
        <v>0</v>
      </c>
      <c r="BP35" s="43">
        <f>IF(BP$5&lt;$A35,0,MINA($C35*$E35,$C35-SUM($G35:BO35)))</f>
        <v>0</v>
      </c>
      <c r="BQ35" s="43">
        <f>IF(BQ$5&lt;$A35,0,MINA($C35*$E35,$C35-SUM($G35:BP35)))</f>
        <v>0</v>
      </c>
      <c r="BR35" s="43">
        <f>IF(BR$5&lt;$A35,0,MINA($C35*$E35,$C35-SUM($G35:BQ35)))</f>
        <v>0</v>
      </c>
      <c r="BS35" s="43">
        <f>IF(BS$5&lt;$A35,0,MINA($C35*$E35,$C35-SUM($G35:BR35)))</f>
        <v>0</v>
      </c>
      <c r="BT35" s="43">
        <f>IF(BT$5&lt;$A35,0,MINA($C35*$E35,$C35-SUM($G35:BS35)))</f>
        <v>0</v>
      </c>
      <c r="BU35" s="43">
        <f>IF(BU$5&lt;$A35,0,MINA($C35*$E35,$C35-SUM($G35:BT35)))</f>
        <v>0</v>
      </c>
      <c r="BV35" s="43">
        <f>IF(BV$5&lt;$A35,0,MINA($C35*$E35,$C35-SUM($G35:BU35)))</f>
        <v>0</v>
      </c>
      <c r="BW35" s="43">
        <f>IF(BW$5&lt;$A35,0,MINA($C35*$E35,$C35-SUM($G35:BV35)))</f>
        <v>0</v>
      </c>
      <c r="BX35" s="43">
        <f>IF(BX$5&lt;$A35,0,MINA($C35*$E35,$C35-SUM($G35:BW35)))</f>
        <v>0</v>
      </c>
      <c r="BY35" s="43">
        <f>IF(BY$5&lt;$A35,0,MINA($C35*$E35,$C35-SUM($G35:BX35)))</f>
        <v>0</v>
      </c>
      <c r="BZ35" s="43">
        <f>IF(BZ$5&lt;$A35,0,MINA($C35*$E35,$C35-SUM($G35:BY35)))</f>
        <v>0</v>
      </c>
      <c r="CA35" s="43">
        <f>IF(CA$5&lt;$A35,0,MINA($C35*$E35,$C35-SUM($G35:BZ35)))</f>
        <v>0</v>
      </c>
      <c r="CB35" s="43">
        <f>IF(CB$5&lt;$A35,0,MINA($C35*$E35,$C35-SUM($G35:CA35)))</f>
        <v>0</v>
      </c>
      <c r="CC35" s="43">
        <f>IF(CC$5&lt;$A35,0,MINA($C35*$E35,$C35-SUM($G35:CB35)))</f>
        <v>0</v>
      </c>
      <c r="CD35" s="43">
        <f>IF(CD$5&lt;$A35,0,MINA($C35*$E35,$C35-SUM($G35:CC35)))</f>
        <v>0</v>
      </c>
      <c r="CE35" s="43">
        <f>IF(CE$5&lt;$A35,0,MINA($C35*$E35,$C35-SUM($G35:CD35)))</f>
        <v>0</v>
      </c>
      <c r="CF35" s="43">
        <f>IF(CF$5&lt;$A35,0,MINA($C35*$E35,$C35-SUM($G35:CE35)))</f>
        <v>0</v>
      </c>
      <c r="CG35" s="43">
        <f>IF(CG$5&lt;$A35,0,MINA($C35*$E35,$C35-SUM($G35:CF35)))</f>
        <v>0</v>
      </c>
      <c r="CH35" s="43">
        <f>IF(CH$5&lt;$A35,0,MINA($C35*$E35,$C35-SUM($G35:CG35)))</f>
        <v>0</v>
      </c>
      <c r="CI35" s="43">
        <f>IF(CI$5&lt;$A35,0,MINA($C35*$E35,$C35-SUM($G35:CH35)))</f>
        <v>0</v>
      </c>
      <c r="CJ35" s="43">
        <f>IF(CJ$5&lt;$A35,0,MINA($C35*$E35,$C35-SUM($G35:CI35)))</f>
        <v>0</v>
      </c>
      <c r="CK35" s="43">
        <f>IF(CK$5&lt;$A35,0,MINA($C35*$E35,$C35-SUM($G35:CJ35)))</f>
        <v>0</v>
      </c>
      <c r="CL35" s="43">
        <f>IF(CL$5&lt;$A35,0,MINA($C35*$E35,$C35-SUM($G35:CK35)))</f>
        <v>0</v>
      </c>
      <c r="CM35" s="43">
        <f>IF(CM$5&lt;$A35,0,MINA($C35*$E35,$C35-SUM($G35:CL35)))</f>
        <v>0</v>
      </c>
      <c r="CN35" s="43">
        <f>IF(CN$5&lt;$A35,0,MINA($C35*$E35,$C35-SUM($G35:CM35)))</f>
        <v>0</v>
      </c>
      <c r="CO35" s="43">
        <f>IF(CO$5&lt;$A35,0,MINA($C35*$E35,$C35-SUM($G35:CN35)))</f>
        <v>0</v>
      </c>
      <c r="CP35" s="43">
        <f>IF(CP$5&lt;$A35,0,MINA($C35*$E35,$C35-SUM($G35:CO35)))</f>
        <v>0</v>
      </c>
      <c r="CQ35" s="43">
        <f>IF(CQ$5&lt;$A35,0,MINA($C35*$E35,$C35-SUM($G35:CP35)))</f>
        <v>0</v>
      </c>
      <c r="CR35" s="43">
        <f>IF(CR$5&lt;$A35,0,MINA($C35*$E35,$C35-SUM($G35:CQ35)))</f>
        <v>0</v>
      </c>
      <c r="CS35" s="43">
        <f>IF(CS$5&lt;$A35,0,MINA($C35*$E35,$C35-SUM($G35:CR35)))</f>
        <v>0</v>
      </c>
      <c r="CT35" s="43">
        <f>IF(CT$5&lt;$A35,0,MINA($C35*$E35,$C35-SUM($G35:CS35)))</f>
        <v>0</v>
      </c>
      <c r="CU35" s="43">
        <f>IF(CU$5&lt;$A35,0,MINA($C35*$E35,$C35-SUM($G35:CT35)))</f>
        <v>0</v>
      </c>
      <c r="CV35" s="43">
        <f>IF(CV$5&lt;$A35,0,MINA($C35*$E35,$C35-SUM($G35:CU35)))</f>
        <v>0</v>
      </c>
      <c r="CW35" s="43">
        <f>IF(CW$5&lt;$A35,0,MINA($C35*$E35,$C35-SUM($G35:CV35)))</f>
        <v>0</v>
      </c>
      <c r="CX35" s="43">
        <f>IF(CX$5&lt;$A35,0,MINA($C35*$E35,$C35-SUM($G35:CW35)))</f>
        <v>0</v>
      </c>
      <c r="CY35" s="43">
        <f>IF(CY$5&lt;$A35,0,MINA($C35*$E35,$C35-SUM($G35:CX35)))</f>
        <v>0</v>
      </c>
      <c r="CZ35" s="43">
        <f>IF(CZ$5&lt;$A35,0,MINA($C35*$E35,$C35-SUM($G35:CY35)))</f>
        <v>0</v>
      </c>
      <c r="DA35" s="43">
        <f>IF(DA$5&lt;$A35,0,MINA($C35*$E35,$C35-SUM($G35:CZ35)))</f>
        <v>0</v>
      </c>
      <c r="DB35" s="43">
        <f>IF(DB$5&lt;$A35,0,MINA($C35*$E35,$C35-SUM($G35:DA35)))</f>
        <v>0</v>
      </c>
      <c r="DC35" s="43">
        <f>IF(DC$5&lt;$A35,0,MINA($C35*$E35,$C35-SUM($G35:DB35)))</f>
        <v>0</v>
      </c>
      <c r="DD35" s="43">
        <f>IF(DD$5&lt;$A35,0,MINA($C35*$E35,$C35-SUM($G35:DC35)))</f>
        <v>0</v>
      </c>
      <c r="DE35" s="43">
        <f>IF(DE$5&lt;$A35,0,MINA($C35*$E35,$C35-SUM($G35:DD35)))</f>
        <v>0</v>
      </c>
      <c r="DF35" s="43">
        <f>IF(DF$5&lt;$A35,0,MINA($C35*$E35,$C35-SUM($G35:DE35)))</f>
        <v>0</v>
      </c>
      <c r="DG35" s="43">
        <f>IF(DG$5&lt;$A35,0,MINA($C35*$E35,$C35-SUM($G35:DF35)))</f>
        <v>0</v>
      </c>
      <c r="DH35" s="43">
        <f>IF(DH$5&lt;$A35,0,MINA($C35*$E35,$C35-SUM($G35:DG35)))</f>
        <v>0</v>
      </c>
      <c r="DI35" s="43">
        <f>IF(DI$5&lt;$A35,0,MINA($C35*$E35,$C35-SUM($G35:DH35)))</f>
        <v>0</v>
      </c>
      <c r="DJ35" s="43">
        <f>IF(DJ$5&lt;$A35,0,MINA($C35*$E35,$C35-SUM($G35:DI35)))</f>
        <v>0</v>
      </c>
      <c r="DK35" s="43">
        <f>IF(DK$5&lt;$A35,0,MINA($C35*$E35,$C35-SUM($G35:DJ35)))</f>
        <v>0</v>
      </c>
      <c r="DL35" s="43">
        <f>IF(DL$5&lt;$A35,0,MINA($C35*$E35,$C35-SUM($G35:DK35)))</f>
        <v>0</v>
      </c>
      <c r="DM35" s="43">
        <f>IF(DM$5&lt;$A35,0,MINA($C35*$E35,$C35-SUM($G35:DL35)))</f>
        <v>0</v>
      </c>
      <c r="DN35" s="43">
        <f>IF(DN$5&lt;$A35,0,MINA($C35*$E35,$C35-SUM($G35:DM35)))</f>
        <v>0</v>
      </c>
      <c r="DO35" s="43">
        <f>IF(DO$5&lt;$A35,0,MINA($C35*$E35,$C35-SUM($G35:DN35)))</f>
        <v>0</v>
      </c>
      <c r="DP35" s="43">
        <f>IF(DP$5&lt;$A35,0,MINA($C35*$E35,$C35-SUM($G35:DO35)))</f>
        <v>0</v>
      </c>
      <c r="DQ35" s="43">
        <f>IF(DQ$5&lt;$A35,0,MINA($C35*$E35,$C35-SUM($G35:DP35)))</f>
        <v>0</v>
      </c>
      <c r="DR35" s="43">
        <f>IF(DR$5&lt;$A35,0,MINA($C35*$E35,$C35-SUM($G35:DQ35)))</f>
        <v>0</v>
      </c>
      <c r="DS35" s="43">
        <f>IF(DS$5&lt;$A35,0,MINA($C35*$E35,$C35-SUM($G35:DR35)))</f>
        <v>0</v>
      </c>
      <c r="DT35" s="43">
        <f>IF(DT$5&lt;$A35,0,MINA($C35*$E35,$C35-SUM($G35:DS35)))</f>
        <v>0</v>
      </c>
      <c r="DU35" s="43">
        <f>IF(DU$5&lt;$A35,0,MINA($C35*$E35,$C35-SUM($G35:DT35)))</f>
        <v>0</v>
      </c>
      <c r="DV35" s="43">
        <f>IF(DV$5&lt;$A35,0,MINA($C35*$E35,$C35-SUM($G35:DU35)))</f>
        <v>0</v>
      </c>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row>
    <row r="36" spans="1:162" ht="18" customHeight="1" x14ac:dyDescent="0.2">
      <c r="A36" s="46">
        <f t="shared" si="29"/>
        <v>22</v>
      </c>
      <c r="B36" s="53"/>
      <c r="C36" s="52">
        <v>0</v>
      </c>
      <c r="D36" s="51"/>
      <c r="E36" s="44">
        <f t="shared" si="30"/>
        <v>1.6666666666666666E-2</v>
      </c>
      <c r="F36" s="50"/>
      <c r="G36" s="43">
        <f t="shared" si="28"/>
        <v>0</v>
      </c>
      <c r="H36" s="43">
        <f>IF(H$5&lt;$A36,0,MINA($C36*$E36,$C36-SUM($G36:G36)))</f>
        <v>0</v>
      </c>
      <c r="I36" s="43">
        <f>IF(I$5&lt;$A36,0,MINA($C36*$E36,$C36-SUM($G36:H36)))</f>
        <v>0</v>
      </c>
      <c r="J36" s="43">
        <f>IF(J$5&lt;$A36,0,MINA($C36*$E36,$C36-SUM($G36:I36)))</f>
        <v>0</v>
      </c>
      <c r="K36" s="43">
        <f>IF(K$5&lt;$A36,0,MINA($C36*$E36,$C36-SUM($G36:J36)))</f>
        <v>0</v>
      </c>
      <c r="L36" s="43">
        <f>IF(L$5&lt;$A36,0,MINA($C36*$E36,$C36-SUM($G36:K36)))</f>
        <v>0</v>
      </c>
      <c r="M36" s="43">
        <f>IF(M$5&lt;$A36,0,MINA($C36*$E36,$C36-SUM($G36:L36)))</f>
        <v>0</v>
      </c>
      <c r="N36" s="43">
        <f>IF(N$5&lt;$A36,0,MINA($C36*$E36,$C36-SUM($G36:M36)))</f>
        <v>0</v>
      </c>
      <c r="O36" s="43">
        <f>IF(O$5&lt;$A36,0,MINA($C36*$E36,$C36-SUM($G36:N36)))</f>
        <v>0</v>
      </c>
      <c r="P36" s="43">
        <f>IF(P$5&lt;$A36,0,MINA($C36*$E36,$C36-SUM($G36:O36)))</f>
        <v>0</v>
      </c>
      <c r="Q36" s="43">
        <f>IF(Q$5&lt;$A36,0,MINA($C36*$E36,$C36-SUM($G36:P36)))</f>
        <v>0</v>
      </c>
      <c r="R36" s="43">
        <f>IF(R$5&lt;$A36,0,MINA($C36*$E36,$C36-SUM($G36:Q36)))</f>
        <v>0</v>
      </c>
      <c r="S36" s="43">
        <f>IF(S$5&lt;$A36,0,MINA($C36*$E36,$C36-SUM($G36:R36)))</f>
        <v>0</v>
      </c>
      <c r="T36" s="43">
        <f>IF(T$5&lt;$A36,0,MINA($C36*$E36,$C36-SUM($G36:S36)))</f>
        <v>0</v>
      </c>
      <c r="U36" s="43">
        <f>IF(U$5&lt;$A36,0,MINA($C36*$E36,$C36-SUM($G36:T36)))</f>
        <v>0</v>
      </c>
      <c r="V36" s="43">
        <f>IF(V$5&lt;$A36,0,MINA($C36*$E36,$C36-SUM($G36:U36)))</f>
        <v>0</v>
      </c>
      <c r="W36" s="43">
        <f>IF(W$5&lt;$A36,0,MINA($C36*$E36,$C36-SUM($G36:V36)))</f>
        <v>0</v>
      </c>
      <c r="X36" s="43">
        <f>IF(X$5&lt;$A36,0,MINA($C36*$E36,$C36-SUM($G36:W36)))</f>
        <v>0</v>
      </c>
      <c r="Y36" s="43">
        <f>IF(Y$5&lt;$A36,0,MINA($C36*$E36,$C36-SUM($G36:X36)))</f>
        <v>0</v>
      </c>
      <c r="Z36" s="43">
        <f>IF(Z$5&lt;$A36,0,MINA($C36*$E36,$C36-SUM($G36:Y36)))</f>
        <v>0</v>
      </c>
      <c r="AA36" s="43">
        <f>IF(AA$5&lt;$A36,0,MINA($C36*$E36,$C36-SUM($G36:Z36)))</f>
        <v>0</v>
      </c>
      <c r="AB36" s="43">
        <f>IF(AB$5&lt;$A36,0,MINA($C36*$E36,$C36-SUM($G36:AA36)))</f>
        <v>0</v>
      </c>
      <c r="AC36" s="43">
        <f>IF(AC$5&lt;$A36,0,MINA($C36*$E36,$C36-SUM($G36:AB36)))</f>
        <v>0</v>
      </c>
      <c r="AD36" s="43">
        <f>IF(AD$5&lt;$A36,0,MINA($C36*$E36,$C36-SUM($G36:AC36)))</f>
        <v>0</v>
      </c>
      <c r="AE36" s="43">
        <f>IF(AE$5&lt;$A36,0,MINA($C36*$E36,$C36-SUM($G36:AD36)))</f>
        <v>0</v>
      </c>
      <c r="AF36" s="43">
        <f>IF(AF$5&lt;$A36,0,MINA($C36*$E36,$C36-SUM($G36:AE36)))</f>
        <v>0</v>
      </c>
      <c r="AG36" s="43">
        <f>IF(AG$5&lt;$A36,0,MINA($C36*$E36,$C36-SUM($G36:AF36)))</f>
        <v>0</v>
      </c>
      <c r="AH36" s="43">
        <f>IF(AH$5&lt;$A36,0,MINA($C36*$E36,$C36-SUM($G36:AG36)))</f>
        <v>0</v>
      </c>
      <c r="AI36" s="43">
        <f>IF(AI$5&lt;$A36,0,MINA($C36*$E36,$C36-SUM($G36:AH36)))</f>
        <v>0</v>
      </c>
      <c r="AJ36" s="43">
        <f>IF(AJ$5&lt;$A36,0,MINA($C36*$E36,$C36-SUM($G36:AI36)))</f>
        <v>0</v>
      </c>
      <c r="AK36" s="43">
        <f>IF(AK$5&lt;$A36,0,MINA($C36*$E36,$C36-SUM($G36:AJ36)))</f>
        <v>0</v>
      </c>
      <c r="AL36" s="43">
        <f>IF(AL$5&lt;$A36,0,MINA($C36*$E36,$C36-SUM($G36:AK36)))</f>
        <v>0</v>
      </c>
      <c r="AM36" s="43">
        <f>IF(AM$5&lt;$A36,0,MINA($C36*$E36,$C36-SUM($G36:AL36)))</f>
        <v>0</v>
      </c>
      <c r="AN36" s="43">
        <f>IF(AN$5&lt;$A36,0,MINA($C36*$E36,$C36-SUM($G36:AM36)))</f>
        <v>0</v>
      </c>
      <c r="AO36" s="43">
        <f>IF(AO$5&lt;$A36,0,MINA($C36*$E36,$C36-SUM($G36:AN36)))</f>
        <v>0</v>
      </c>
      <c r="AP36" s="43">
        <f>IF(AP$5&lt;$A36,0,MINA($C36*$E36,$C36-SUM($G36:AO36)))</f>
        <v>0</v>
      </c>
      <c r="AQ36" s="43">
        <f>IF(AQ$5&lt;$A36,0,MINA($C36*$E36,$C36-SUM($G36:AP36)))</f>
        <v>0</v>
      </c>
      <c r="AR36" s="43">
        <f>IF(AR$5&lt;$A36,0,MINA($C36*$E36,$C36-SUM($G36:AQ36)))</f>
        <v>0</v>
      </c>
      <c r="AS36" s="43">
        <f>IF(AS$5&lt;$A36,0,MINA($C36*$E36,$C36-SUM($G36:AR36)))</f>
        <v>0</v>
      </c>
      <c r="AT36" s="43">
        <f>IF(AT$5&lt;$A36,0,MINA($C36*$E36,$C36-SUM($G36:AS36)))</f>
        <v>0</v>
      </c>
      <c r="AU36" s="43">
        <f>IF(AU$5&lt;$A36,0,MINA($C36*$E36,$C36-SUM($G36:AT36)))</f>
        <v>0</v>
      </c>
      <c r="AV36" s="43">
        <f>IF(AV$5&lt;$A36,0,MINA($C36*$E36,$C36-SUM($G36:AU36)))</f>
        <v>0</v>
      </c>
      <c r="AW36" s="43">
        <f>IF(AW$5&lt;$A36,0,MINA($C36*$E36,$C36-SUM($G36:AV36)))</f>
        <v>0</v>
      </c>
      <c r="AX36" s="43">
        <f>IF(AX$5&lt;$A36,0,MINA($C36*$E36,$C36-SUM($G36:AW36)))</f>
        <v>0</v>
      </c>
      <c r="AY36" s="43">
        <f>IF(AY$5&lt;$A36,0,MINA($C36*$E36,$C36-SUM($G36:AX36)))</f>
        <v>0</v>
      </c>
      <c r="AZ36" s="43">
        <f>IF(AZ$5&lt;$A36,0,MINA($C36*$E36,$C36-SUM($G36:AY36)))</f>
        <v>0</v>
      </c>
      <c r="BA36" s="43">
        <f>IF(BA$5&lt;$A36,0,MINA($C36*$E36,$C36-SUM($G36:AZ36)))</f>
        <v>0</v>
      </c>
      <c r="BB36" s="43">
        <f>IF(BB$5&lt;$A36,0,MINA($C36*$E36,$C36-SUM($G36:BA36)))</f>
        <v>0</v>
      </c>
      <c r="BC36" s="43">
        <f>IF(BC$5&lt;$A36,0,MINA($C36*$E36,$C36-SUM($G36:BB36)))</f>
        <v>0</v>
      </c>
      <c r="BD36" s="43">
        <f>IF(BD$5&lt;$A36,0,MINA($C36*$E36,$C36-SUM($G36:BC36)))</f>
        <v>0</v>
      </c>
      <c r="BE36" s="43">
        <f>IF(BE$5&lt;$A36,0,MINA($C36*$E36,$C36-SUM($G36:BD36)))</f>
        <v>0</v>
      </c>
      <c r="BF36" s="43">
        <f>IF(BF$5&lt;$A36,0,MINA($C36*$E36,$C36-SUM($G36:BE36)))</f>
        <v>0</v>
      </c>
      <c r="BG36" s="43">
        <f>IF(BG$5&lt;$A36,0,MINA($C36*$E36,$C36-SUM($G36:BF36)))</f>
        <v>0</v>
      </c>
      <c r="BH36" s="43">
        <f>IF(BH$5&lt;$A36,0,MINA($C36*$E36,$C36-SUM($G36:BG36)))</f>
        <v>0</v>
      </c>
      <c r="BI36" s="43">
        <f>IF(BI$5&lt;$A36,0,MINA($C36*$E36,$C36-SUM($G36:BH36)))</f>
        <v>0</v>
      </c>
      <c r="BJ36" s="43">
        <f>IF(BJ$5&lt;$A36,0,MINA($C36*$E36,$C36-SUM($G36:BI36)))</f>
        <v>0</v>
      </c>
      <c r="BK36" s="43">
        <f>IF(BK$5&lt;$A36,0,MINA($C36*$E36,$C36-SUM($G36:BJ36)))</f>
        <v>0</v>
      </c>
      <c r="BL36" s="43">
        <f>IF(BL$5&lt;$A36,0,MINA($C36*$E36,$C36-SUM($G36:BK36)))</f>
        <v>0</v>
      </c>
      <c r="BM36" s="43">
        <f>IF(BM$5&lt;$A36,0,MINA($C36*$E36,$C36-SUM($G36:BL36)))</f>
        <v>0</v>
      </c>
      <c r="BN36" s="43">
        <f>IF(BN$5&lt;$A36,0,MINA($C36*$E36,$C36-SUM($G36:BM36)))</f>
        <v>0</v>
      </c>
      <c r="BO36" s="43">
        <f>IF(BO$5&lt;$A36,0,MINA($C36*$E36,$C36-SUM($G36:BN36)))</f>
        <v>0</v>
      </c>
      <c r="BP36" s="43">
        <f>IF(BP$5&lt;$A36,0,MINA($C36*$E36,$C36-SUM($G36:BO36)))</f>
        <v>0</v>
      </c>
      <c r="BQ36" s="43">
        <f>IF(BQ$5&lt;$A36,0,MINA($C36*$E36,$C36-SUM($G36:BP36)))</f>
        <v>0</v>
      </c>
      <c r="BR36" s="43">
        <f>IF(BR$5&lt;$A36,0,MINA($C36*$E36,$C36-SUM($G36:BQ36)))</f>
        <v>0</v>
      </c>
      <c r="BS36" s="43">
        <f>IF(BS$5&lt;$A36,0,MINA($C36*$E36,$C36-SUM($G36:BR36)))</f>
        <v>0</v>
      </c>
      <c r="BT36" s="43">
        <f>IF(BT$5&lt;$A36,0,MINA($C36*$E36,$C36-SUM($G36:BS36)))</f>
        <v>0</v>
      </c>
      <c r="BU36" s="43">
        <f>IF(BU$5&lt;$A36,0,MINA($C36*$E36,$C36-SUM($G36:BT36)))</f>
        <v>0</v>
      </c>
      <c r="BV36" s="43">
        <f>IF(BV$5&lt;$A36,0,MINA($C36*$E36,$C36-SUM($G36:BU36)))</f>
        <v>0</v>
      </c>
      <c r="BW36" s="43">
        <f>IF(BW$5&lt;$A36,0,MINA($C36*$E36,$C36-SUM($G36:BV36)))</f>
        <v>0</v>
      </c>
      <c r="BX36" s="43">
        <f>IF(BX$5&lt;$A36,0,MINA($C36*$E36,$C36-SUM($G36:BW36)))</f>
        <v>0</v>
      </c>
      <c r="BY36" s="43">
        <f>IF(BY$5&lt;$A36,0,MINA($C36*$E36,$C36-SUM($G36:BX36)))</f>
        <v>0</v>
      </c>
      <c r="BZ36" s="43">
        <f>IF(BZ$5&lt;$A36,0,MINA($C36*$E36,$C36-SUM($G36:BY36)))</f>
        <v>0</v>
      </c>
      <c r="CA36" s="43">
        <f>IF(CA$5&lt;$A36,0,MINA($C36*$E36,$C36-SUM($G36:BZ36)))</f>
        <v>0</v>
      </c>
      <c r="CB36" s="43">
        <f>IF(CB$5&lt;$A36,0,MINA($C36*$E36,$C36-SUM($G36:CA36)))</f>
        <v>0</v>
      </c>
      <c r="CC36" s="43">
        <f>IF(CC$5&lt;$A36,0,MINA($C36*$E36,$C36-SUM($G36:CB36)))</f>
        <v>0</v>
      </c>
      <c r="CD36" s="43">
        <f>IF(CD$5&lt;$A36,0,MINA($C36*$E36,$C36-SUM($G36:CC36)))</f>
        <v>0</v>
      </c>
      <c r="CE36" s="43">
        <f>IF(CE$5&lt;$A36,0,MINA($C36*$E36,$C36-SUM($G36:CD36)))</f>
        <v>0</v>
      </c>
      <c r="CF36" s="43">
        <f>IF(CF$5&lt;$A36,0,MINA($C36*$E36,$C36-SUM($G36:CE36)))</f>
        <v>0</v>
      </c>
      <c r="CG36" s="43">
        <f>IF(CG$5&lt;$A36,0,MINA($C36*$E36,$C36-SUM($G36:CF36)))</f>
        <v>0</v>
      </c>
      <c r="CH36" s="43">
        <f>IF(CH$5&lt;$A36,0,MINA($C36*$E36,$C36-SUM($G36:CG36)))</f>
        <v>0</v>
      </c>
      <c r="CI36" s="43">
        <f>IF(CI$5&lt;$A36,0,MINA($C36*$E36,$C36-SUM($G36:CH36)))</f>
        <v>0</v>
      </c>
      <c r="CJ36" s="43">
        <f>IF(CJ$5&lt;$A36,0,MINA($C36*$E36,$C36-SUM($G36:CI36)))</f>
        <v>0</v>
      </c>
      <c r="CK36" s="43">
        <f>IF(CK$5&lt;$A36,0,MINA($C36*$E36,$C36-SUM($G36:CJ36)))</f>
        <v>0</v>
      </c>
      <c r="CL36" s="43">
        <f>IF(CL$5&lt;$A36,0,MINA($C36*$E36,$C36-SUM($G36:CK36)))</f>
        <v>0</v>
      </c>
      <c r="CM36" s="43">
        <f>IF(CM$5&lt;$A36,0,MINA($C36*$E36,$C36-SUM($G36:CL36)))</f>
        <v>0</v>
      </c>
      <c r="CN36" s="43">
        <f>IF(CN$5&lt;$A36,0,MINA($C36*$E36,$C36-SUM($G36:CM36)))</f>
        <v>0</v>
      </c>
      <c r="CO36" s="43">
        <f>IF(CO$5&lt;$A36,0,MINA($C36*$E36,$C36-SUM($G36:CN36)))</f>
        <v>0</v>
      </c>
      <c r="CP36" s="43">
        <f>IF(CP$5&lt;$A36,0,MINA($C36*$E36,$C36-SUM($G36:CO36)))</f>
        <v>0</v>
      </c>
      <c r="CQ36" s="43">
        <f>IF(CQ$5&lt;$A36,0,MINA($C36*$E36,$C36-SUM($G36:CP36)))</f>
        <v>0</v>
      </c>
      <c r="CR36" s="43">
        <f>IF(CR$5&lt;$A36,0,MINA($C36*$E36,$C36-SUM($G36:CQ36)))</f>
        <v>0</v>
      </c>
      <c r="CS36" s="43">
        <f>IF(CS$5&lt;$A36,0,MINA($C36*$E36,$C36-SUM($G36:CR36)))</f>
        <v>0</v>
      </c>
      <c r="CT36" s="43">
        <f>IF(CT$5&lt;$A36,0,MINA($C36*$E36,$C36-SUM($G36:CS36)))</f>
        <v>0</v>
      </c>
      <c r="CU36" s="43">
        <f>IF(CU$5&lt;$A36,0,MINA($C36*$E36,$C36-SUM($G36:CT36)))</f>
        <v>0</v>
      </c>
      <c r="CV36" s="43">
        <f>IF(CV$5&lt;$A36,0,MINA($C36*$E36,$C36-SUM($G36:CU36)))</f>
        <v>0</v>
      </c>
      <c r="CW36" s="43">
        <f>IF(CW$5&lt;$A36,0,MINA($C36*$E36,$C36-SUM($G36:CV36)))</f>
        <v>0</v>
      </c>
      <c r="CX36" s="43">
        <f>IF(CX$5&lt;$A36,0,MINA($C36*$E36,$C36-SUM($G36:CW36)))</f>
        <v>0</v>
      </c>
      <c r="CY36" s="43">
        <f>IF(CY$5&lt;$A36,0,MINA($C36*$E36,$C36-SUM($G36:CX36)))</f>
        <v>0</v>
      </c>
      <c r="CZ36" s="43">
        <f>IF(CZ$5&lt;$A36,0,MINA($C36*$E36,$C36-SUM($G36:CY36)))</f>
        <v>0</v>
      </c>
      <c r="DA36" s="43">
        <f>IF(DA$5&lt;$A36,0,MINA($C36*$E36,$C36-SUM($G36:CZ36)))</f>
        <v>0</v>
      </c>
      <c r="DB36" s="43">
        <f>IF(DB$5&lt;$A36,0,MINA($C36*$E36,$C36-SUM($G36:DA36)))</f>
        <v>0</v>
      </c>
      <c r="DC36" s="43">
        <f>IF(DC$5&lt;$A36,0,MINA($C36*$E36,$C36-SUM($G36:DB36)))</f>
        <v>0</v>
      </c>
      <c r="DD36" s="43">
        <f>IF(DD$5&lt;$A36,0,MINA($C36*$E36,$C36-SUM($G36:DC36)))</f>
        <v>0</v>
      </c>
      <c r="DE36" s="43">
        <f>IF(DE$5&lt;$A36,0,MINA($C36*$E36,$C36-SUM($G36:DD36)))</f>
        <v>0</v>
      </c>
      <c r="DF36" s="43">
        <f>IF(DF$5&lt;$A36,0,MINA($C36*$E36,$C36-SUM($G36:DE36)))</f>
        <v>0</v>
      </c>
      <c r="DG36" s="43">
        <f>IF(DG$5&lt;$A36,0,MINA($C36*$E36,$C36-SUM($G36:DF36)))</f>
        <v>0</v>
      </c>
      <c r="DH36" s="43">
        <f>IF(DH$5&lt;$A36,0,MINA($C36*$E36,$C36-SUM($G36:DG36)))</f>
        <v>0</v>
      </c>
      <c r="DI36" s="43">
        <f>IF(DI$5&lt;$A36,0,MINA($C36*$E36,$C36-SUM($G36:DH36)))</f>
        <v>0</v>
      </c>
      <c r="DJ36" s="43">
        <f>IF(DJ$5&lt;$A36,0,MINA($C36*$E36,$C36-SUM($G36:DI36)))</f>
        <v>0</v>
      </c>
      <c r="DK36" s="43">
        <f>IF(DK$5&lt;$A36,0,MINA($C36*$E36,$C36-SUM($G36:DJ36)))</f>
        <v>0</v>
      </c>
      <c r="DL36" s="43">
        <f>IF(DL$5&lt;$A36,0,MINA($C36*$E36,$C36-SUM($G36:DK36)))</f>
        <v>0</v>
      </c>
      <c r="DM36" s="43">
        <f>IF(DM$5&lt;$A36,0,MINA($C36*$E36,$C36-SUM($G36:DL36)))</f>
        <v>0</v>
      </c>
      <c r="DN36" s="43">
        <f>IF(DN$5&lt;$A36,0,MINA($C36*$E36,$C36-SUM($G36:DM36)))</f>
        <v>0</v>
      </c>
      <c r="DO36" s="43">
        <f>IF(DO$5&lt;$A36,0,MINA($C36*$E36,$C36-SUM($G36:DN36)))</f>
        <v>0</v>
      </c>
      <c r="DP36" s="43">
        <f>IF(DP$5&lt;$A36,0,MINA($C36*$E36,$C36-SUM($G36:DO36)))</f>
        <v>0</v>
      </c>
      <c r="DQ36" s="43">
        <f>IF(DQ$5&lt;$A36,0,MINA($C36*$E36,$C36-SUM($G36:DP36)))</f>
        <v>0</v>
      </c>
      <c r="DR36" s="43">
        <f>IF(DR$5&lt;$A36,0,MINA($C36*$E36,$C36-SUM($G36:DQ36)))</f>
        <v>0</v>
      </c>
      <c r="DS36" s="43">
        <f>IF(DS$5&lt;$A36,0,MINA($C36*$E36,$C36-SUM($G36:DR36)))</f>
        <v>0</v>
      </c>
      <c r="DT36" s="43">
        <f>IF(DT$5&lt;$A36,0,MINA($C36*$E36,$C36-SUM($G36:DS36)))</f>
        <v>0</v>
      </c>
      <c r="DU36" s="43">
        <f>IF(DU$5&lt;$A36,0,MINA($C36*$E36,$C36-SUM($G36:DT36)))</f>
        <v>0</v>
      </c>
      <c r="DV36" s="43">
        <f>IF(DV$5&lt;$A36,0,MINA($C36*$E36,$C36-SUM($G36:DU36)))</f>
        <v>0</v>
      </c>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row>
    <row r="37" spans="1:162" ht="18" customHeight="1" x14ac:dyDescent="0.2">
      <c r="A37" s="46">
        <f t="shared" si="29"/>
        <v>23</v>
      </c>
      <c r="B37" s="53"/>
      <c r="C37" s="52">
        <v>0</v>
      </c>
      <c r="D37" s="51"/>
      <c r="E37" s="44">
        <f t="shared" si="30"/>
        <v>1.6666666666666666E-2</v>
      </c>
      <c r="F37" s="50"/>
      <c r="G37" s="43">
        <f t="shared" si="28"/>
        <v>0</v>
      </c>
      <c r="H37" s="43">
        <f>IF(H$5&lt;$A37,0,MINA($C37*$E37,$C37-SUM($G37:G37)))</f>
        <v>0</v>
      </c>
      <c r="I37" s="43">
        <f>IF(I$5&lt;$A37,0,MINA($C37*$E37,$C37-SUM($G37:H37)))</f>
        <v>0</v>
      </c>
      <c r="J37" s="43">
        <f>IF(J$5&lt;$A37,0,MINA($C37*$E37,$C37-SUM($G37:I37)))</f>
        <v>0</v>
      </c>
      <c r="K37" s="43">
        <f>IF(K$5&lt;$A37,0,MINA($C37*$E37,$C37-SUM($G37:J37)))</f>
        <v>0</v>
      </c>
      <c r="L37" s="43">
        <f>IF(L$5&lt;$A37,0,MINA($C37*$E37,$C37-SUM($G37:K37)))</f>
        <v>0</v>
      </c>
      <c r="M37" s="43">
        <f>IF(M$5&lt;$A37,0,MINA($C37*$E37,$C37-SUM($G37:L37)))</f>
        <v>0</v>
      </c>
      <c r="N37" s="43">
        <f>IF(N$5&lt;$A37,0,MINA($C37*$E37,$C37-SUM($G37:M37)))</f>
        <v>0</v>
      </c>
      <c r="O37" s="43">
        <f>IF(O$5&lt;$A37,0,MINA($C37*$E37,$C37-SUM($G37:N37)))</f>
        <v>0</v>
      </c>
      <c r="P37" s="43">
        <f>IF(P$5&lt;$A37,0,MINA($C37*$E37,$C37-SUM($G37:O37)))</f>
        <v>0</v>
      </c>
      <c r="Q37" s="43">
        <f>IF(Q$5&lt;$A37,0,MINA($C37*$E37,$C37-SUM($G37:P37)))</f>
        <v>0</v>
      </c>
      <c r="R37" s="43">
        <f>IF(R$5&lt;$A37,0,MINA($C37*$E37,$C37-SUM($G37:Q37)))</f>
        <v>0</v>
      </c>
      <c r="S37" s="43">
        <f>IF(S$5&lt;$A37,0,MINA($C37*$E37,$C37-SUM($G37:R37)))</f>
        <v>0</v>
      </c>
      <c r="T37" s="43">
        <f>IF(T$5&lt;$A37,0,MINA($C37*$E37,$C37-SUM($G37:S37)))</f>
        <v>0</v>
      </c>
      <c r="U37" s="43">
        <f>IF(U$5&lt;$A37,0,MINA($C37*$E37,$C37-SUM($G37:T37)))</f>
        <v>0</v>
      </c>
      <c r="V37" s="43">
        <f>IF(V$5&lt;$A37,0,MINA($C37*$E37,$C37-SUM($G37:U37)))</f>
        <v>0</v>
      </c>
      <c r="W37" s="43">
        <f>IF(W$5&lt;$A37,0,MINA($C37*$E37,$C37-SUM($G37:V37)))</f>
        <v>0</v>
      </c>
      <c r="X37" s="43">
        <f>IF(X$5&lt;$A37,0,MINA($C37*$E37,$C37-SUM($G37:W37)))</f>
        <v>0</v>
      </c>
      <c r="Y37" s="43">
        <f>IF(Y$5&lt;$A37,0,MINA($C37*$E37,$C37-SUM($G37:X37)))</f>
        <v>0</v>
      </c>
      <c r="Z37" s="43">
        <f>IF(Z$5&lt;$A37,0,MINA($C37*$E37,$C37-SUM($G37:Y37)))</f>
        <v>0</v>
      </c>
      <c r="AA37" s="43">
        <f>IF(AA$5&lt;$A37,0,MINA($C37*$E37,$C37-SUM($G37:Z37)))</f>
        <v>0</v>
      </c>
      <c r="AB37" s="43">
        <f>IF(AB$5&lt;$A37,0,MINA($C37*$E37,$C37-SUM($G37:AA37)))</f>
        <v>0</v>
      </c>
      <c r="AC37" s="43">
        <f>IF(AC$5&lt;$A37,0,MINA($C37*$E37,$C37-SUM($G37:AB37)))</f>
        <v>0</v>
      </c>
      <c r="AD37" s="43">
        <f>IF(AD$5&lt;$A37,0,MINA($C37*$E37,$C37-SUM($G37:AC37)))</f>
        <v>0</v>
      </c>
      <c r="AE37" s="43">
        <f>IF(AE$5&lt;$A37,0,MINA($C37*$E37,$C37-SUM($G37:AD37)))</f>
        <v>0</v>
      </c>
      <c r="AF37" s="43">
        <f>IF(AF$5&lt;$A37,0,MINA($C37*$E37,$C37-SUM($G37:AE37)))</f>
        <v>0</v>
      </c>
      <c r="AG37" s="43">
        <f>IF(AG$5&lt;$A37,0,MINA($C37*$E37,$C37-SUM($G37:AF37)))</f>
        <v>0</v>
      </c>
      <c r="AH37" s="43">
        <f>IF(AH$5&lt;$A37,0,MINA($C37*$E37,$C37-SUM($G37:AG37)))</f>
        <v>0</v>
      </c>
      <c r="AI37" s="43">
        <f>IF(AI$5&lt;$A37,0,MINA($C37*$E37,$C37-SUM($G37:AH37)))</f>
        <v>0</v>
      </c>
      <c r="AJ37" s="43">
        <f>IF(AJ$5&lt;$A37,0,MINA($C37*$E37,$C37-SUM($G37:AI37)))</f>
        <v>0</v>
      </c>
      <c r="AK37" s="43">
        <f>IF(AK$5&lt;$A37,0,MINA($C37*$E37,$C37-SUM($G37:AJ37)))</f>
        <v>0</v>
      </c>
      <c r="AL37" s="43">
        <f>IF(AL$5&lt;$A37,0,MINA($C37*$E37,$C37-SUM($G37:AK37)))</f>
        <v>0</v>
      </c>
      <c r="AM37" s="43">
        <f>IF(AM$5&lt;$A37,0,MINA($C37*$E37,$C37-SUM($G37:AL37)))</f>
        <v>0</v>
      </c>
      <c r="AN37" s="43">
        <f>IF(AN$5&lt;$A37,0,MINA($C37*$E37,$C37-SUM($G37:AM37)))</f>
        <v>0</v>
      </c>
      <c r="AO37" s="43">
        <f>IF(AO$5&lt;$A37,0,MINA($C37*$E37,$C37-SUM($G37:AN37)))</f>
        <v>0</v>
      </c>
      <c r="AP37" s="43">
        <f>IF(AP$5&lt;$A37,0,MINA($C37*$E37,$C37-SUM($G37:AO37)))</f>
        <v>0</v>
      </c>
      <c r="AQ37" s="43">
        <f>IF(AQ$5&lt;$A37,0,MINA($C37*$E37,$C37-SUM($G37:AP37)))</f>
        <v>0</v>
      </c>
      <c r="AR37" s="43">
        <f>IF(AR$5&lt;$A37,0,MINA($C37*$E37,$C37-SUM($G37:AQ37)))</f>
        <v>0</v>
      </c>
      <c r="AS37" s="43">
        <f>IF(AS$5&lt;$A37,0,MINA($C37*$E37,$C37-SUM($G37:AR37)))</f>
        <v>0</v>
      </c>
      <c r="AT37" s="43">
        <f>IF(AT$5&lt;$A37,0,MINA($C37*$E37,$C37-SUM($G37:AS37)))</f>
        <v>0</v>
      </c>
      <c r="AU37" s="43">
        <f>IF(AU$5&lt;$A37,0,MINA($C37*$E37,$C37-SUM($G37:AT37)))</f>
        <v>0</v>
      </c>
      <c r="AV37" s="43">
        <f>IF(AV$5&lt;$A37,0,MINA($C37*$E37,$C37-SUM($G37:AU37)))</f>
        <v>0</v>
      </c>
      <c r="AW37" s="43">
        <f>IF(AW$5&lt;$A37,0,MINA($C37*$E37,$C37-SUM($G37:AV37)))</f>
        <v>0</v>
      </c>
      <c r="AX37" s="43">
        <f>IF(AX$5&lt;$A37,0,MINA($C37*$E37,$C37-SUM($G37:AW37)))</f>
        <v>0</v>
      </c>
      <c r="AY37" s="43">
        <f>IF(AY$5&lt;$A37,0,MINA($C37*$E37,$C37-SUM($G37:AX37)))</f>
        <v>0</v>
      </c>
      <c r="AZ37" s="43">
        <f>IF(AZ$5&lt;$A37,0,MINA($C37*$E37,$C37-SUM($G37:AY37)))</f>
        <v>0</v>
      </c>
      <c r="BA37" s="43">
        <f>IF(BA$5&lt;$A37,0,MINA($C37*$E37,$C37-SUM($G37:AZ37)))</f>
        <v>0</v>
      </c>
      <c r="BB37" s="43">
        <f>IF(BB$5&lt;$A37,0,MINA($C37*$E37,$C37-SUM($G37:BA37)))</f>
        <v>0</v>
      </c>
      <c r="BC37" s="43">
        <f>IF(BC$5&lt;$A37,0,MINA($C37*$E37,$C37-SUM($G37:BB37)))</f>
        <v>0</v>
      </c>
      <c r="BD37" s="43">
        <f>IF(BD$5&lt;$A37,0,MINA($C37*$E37,$C37-SUM($G37:BC37)))</f>
        <v>0</v>
      </c>
      <c r="BE37" s="43">
        <f>IF(BE$5&lt;$A37,0,MINA($C37*$E37,$C37-SUM($G37:BD37)))</f>
        <v>0</v>
      </c>
      <c r="BF37" s="43">
        <f>IF(BF$5&lt;$A37,0,MINA($C37*$E37,$C37-SUM($G37:BE37)))</f>
        <v>0</v>
      </c>
      <c r="BG37" s="43">
        <f>IF(BG$5&lt;$A37,0,MINA($C37*$E37,$C37-SUM($G37:BF37)))</f>
        <v>0</v>
      </c>
      <c r="BH37" s="43">
        <f>IF(BH$5&lt;$A37,0,MINA($C37*$E37,$C37-SUM($G37:BG37)))</f>
        <v>0</v>
      </c>
      <c r="BI37" s="43">
        <f>IF(BI$5&lt;$A37,0,MINA($C37*$E37,$C37-SUM($G37:BH37)))</f>
        <v>0</v>
      </c>
      <c r="BJ37" s="43">
        <f>IF(BJ$5&lt;$A37,0,MINA($C37*$E37,$C37-SUM($G37:BI37)))</f>
        <v>0</v>
      </c>
      <c r="BK37" s="43">
        <f>IF(BK$5&lt;$A37,0,MINA($C37*$E37,$C37-SUM($G37:BJ37)))</f>
        <v>0</v>
      </c>
      <c r="BL37" s="43">
        <f>IF(BL$5&lt;$A37,0,MINA($C37*$E37,$C37-SUM($G37:BK37)))</f>
        <v>0</v>
      </c>
      <c r="BM37" s="43">
        <f>IF(BM$5&lt;$A37,0,MINA($C37*$E37,$C37-SUM($G37:BL37)))</f>
        <v>0</v>
      </c>
      <c r="BN37" s="43">
        <f>IF(BN$5&lt;$A37,0,MINA($C37*$E37,$C37-SUM($G37:BM37)))</f>
        <v>0</v>
      </c>
      <c r="BO37" s="43">
        <f>IF(BO$5&lt;$A37,0,MINA($C37*$E37,$C37-SUM($G37:BN37)))</f>
        <v>0</v>
      </c>
      <c r="BP37" s="43">
        <f>IF(BP$5&lt;$A37,0,MINA($C37*$E37,$C37-SUM($G37:BO37)))</f>
        <v>0</v>
      </c>
      <c r="BQ37" s="43">
        <f>IF(BQ$5&lt;$A37,0,MINA($C37*$E37,$C37-SUM($G37:BP37)))</f>
        <v>0</v>
      </c>
      <c r="BR37" s="43">
        <f>IF(BR$5&lt;$A37,0,MINA($C37*$E37,$C37-SUM($G37:BQ37)))</f>
        <v>0</v>
      </c>
      <c r="BS37" s="43">
        <f>IF(BS$5&lt;$A37,0,MINA($C37*$E37,$C37-SUM($G37:BR37)))</f>
        <v>0</v>
      </c>
      <c r="BT37" s="43">
        <f>IF(BT$5&lt;$A37,0,MINA($C37*$E37,$C37-SUM($G37:BS37)))</f>
        <v>0</v>
      </c>
      <c r="BU37" s="43">
        <f>IF(BU$5&lt;$A37,0,MINA($C37*$E37,$C37-SUM($G37:BT37)))</f>
        <v>0</v>
      </c>
      <c r="BV37" s="43">
        <f>IF(BV$5&lt;$A37,0,MINA($C37*$E37,$C37-SUM($G37:BU37)))</f>
        <v>0</v>
      </c>
      <c r="BW37" s="43">
        <f>IF(BW$5&lt;$A37,0,MINA($C37*$E37,$C37-SUM($G37:BV37)))</f>
        <v>0</v>
      </c>
      <c r="BX37" s="43">
        <f>IF(BX$5&lt;$A37,0,MINA($C37*$E37,$C37-SUM($G37:BW37)))</f>
        <v>0</v>
      </c>
      <c r="BY37" s="43">
        <f>IF(BY$5&lt;$A37,0,MINA($C37*$E37,$C37-SUM($G37:BX37)))</f>
        <v>0</v>
      </c>
      <c r="BZ37" s="43">
        <f>IF(BZ$5&lt;$A37,0,MINA($C37*$E37,$C37-SUM($G37:BY37)))</f>
        <v>0</v>
      </c>
      <c r="CA37" s="43">
        <f>IF(CA$5&lt;$A37,0,MINA($C37*$E37,$C37-SUM($G37:BZ37)))</f>
        <v>0</v>
      </c>
      <c r="CB37" s="43">
        <f>IF(CB$5&lt;$A37,0,MINA($C37*$E37,$C37-SUM($G37:CA37)))</f>
        <v>0</v>
      </c>
      <c r="CC37" s="43">
        <f>IF(CC$5&lt;$A37,0,MINA($C37*$E37,$C37-SUM($G37:CB37)))</f>
        <v>0</v>
      </c>
      <c r="CD37" s="43">
        <f>IF(CD$5&lt;$A37,0,MINA($C37*$E37,$C37-SUM($G37:CC37)))</f>
        <v>0</v>
      </c>
      <c r="CE37" s="43">
        <f>IF(CE$5&lt;$A37,0,MINA($C37*$E37,$C37-SUM($G37:CD37)))</f>
        <v>0</v>
      </c>
      <c r="CF37" s="43">
        <f>IF(CF$5&lt;$A37,0,MINA($C37*$E37,$C37-SUM($G37:CE37)))</f>
        <v>0</v>
      </c>
      <c r="CG37" s="43">
        <f>IF(CG$5&lt;$A37,0,MINA($C37*$E37,$C37-SUM($G37:CF37)))</f>
        <v>0</v>
      </c>
      <c r="CH37" s="43">
        <f>IF(CH$5&lt;$A37,0,MINA($C37*$E37,$C37-SUM($G37:CG37)))</f>
        <v>0</v>
      </c>
      <c r="CI37" s="43">
        <f>IF(CI$5&lt;$A37,0,MINA($C37*$E37,$C37-SUM($G37:CH37)))</f>
        <v>0</v>
      </c>
      <c r="CJ37" s="43">
        <f>IF(CJ$5&lt;$A37,0,MINA($C37*$E37,$C37-SUM($G37:CI37)))</f>
        <v>0</v>
      </c>
      <c r="CK37" s="43">
        <f>IF(CK$5&lt;$A37,0,MINA($C37*$E37,$C37-SUM($G37:CJ37)))</f>
        <v>0</v>
      </c>
      <c r="CL37" s="43">
        <f>IF(CL$5&lt;$A37,0,MINA($C37*$E37,$C37-SUM($G37:CK37)))</f>
        <v>0</v>
      </c>
      <c r="CM37" s="43">
        <f>IF(CM$5&lt;$A37,0,MINA($C37*$E37,$C37-SUM($G37:CL37)))</f>
        <v>0</v>
      </c>
      <c r="CN37" s="43">
        <f>IF(CN$5&lt;$A37,0,MINA($C37*$E37,$C37-SUM($G37:CM37)))</f>
        <v>0</v>
      </c>
      <c r="CO37" s="43">
        <f>IF(CO$5&lt;$A37,0,MINA($C37*$E37,$C37-SUM($G37:CN37)))</f>
        <v>0</v>
      </c>
      <c r="CP37" s="43">
        <f>IF(CP$5&lt;$A37,0,MINA($C37*$E37,$C37-SUM($G37:CO37)))</f>
        <v>0</v>
      </c>
      <c r="CQ37" s="43">
        <f>IF(CQ$5&lt;$A37,0,MINA($C37*$E37,$C37-SUM($G37:CP37)))</f>
        <v>0</v>
      </c>
      <c r="CR37" s="43">
        <f>IF(CR$5&lt;$A37,0,MINA($C37*$E37,$C37-SUM($G37:CQ37)))</f>
        <v>0</v>
      </c>
      <c r="CS37" s="43">
        <f>IF(CS$5&lt;$A37,0,MINA($C37*$E37,$C37-SUM($G37:CR37)))</f>
        <v>0</v>
      </c>
      <c r="CT37" s="43">
        <f>IF(CT$5&lt;$A37,0,MINA($C37*$E37,$C37-SUM($G37:CS37)))</f>
        <v>0</v>
      </c>
      <c r="CU37" s="43">
        <f>IF(CU$5&lt;$A37,0,MINA($C37*$E37,$C37-SUM($G37:CT37)))</f>
        <v>0</v>
      </c>
      <c r="CV37" s="43">
        <f>IF(CV$5&lt;$A37,0,MINA($C37*$E37,$C37-SUM($G37:CU37)))</f>
        <v>0</v>
      </c>
      <c r="CW37" s="43">
        <f>IF(CW$5&lt;$A37,0,MINA($C37*$E37,$C37-SUM($G37:CV37)))</f>
        <v>0</v>
      </c>
      <c r="CX37" s="43">
        <f>IF(CX$5&lt;$A37,0,MINA($C37*$E37,$C37-SUM($G37:CW37)))</f>
        <v>0</v>
      </c>
      <c r="CY37" s="43">
        <f>IF(CY$5&lt;$A37,0,MINA($C37*$E37,$C37-SUM($G37:CX37)))</f>
        <v>0</v>
      </c>
      <c r="CZ37" s="43">
        <f>IF(CZ$5&lt;$A37,0,MINA($C37*$E37,$C37-SUM($G37:CY37)))</f>
        <v>0</v>
      </c>
      <c r="DA37" s="43">
        <f>IF(DA$5&lt;$A37,0,MINA($C37*$E37,$C37-SUM($G37:CZ37)))</f>
        <v>0</v>
      </c>
      <c r="DB37" s="43">
        <f>IF(DB$5&lt;$A37,0,MINA($C37*$E37,$C37-SUM($G37:DA37)))</f>
        <v>0</v>
      </c>
      <c r="DC37" s="43">
        <f>IF(DC$5&lt;$A37,0,MINA($C37*$E37,$C37-SUM($G37:DB37)))</f>
        <v>0</v>
      </c>
      <c r="DD37" s="43">
        <f>IF(DD$5&lt;$A37,0,MINA($C37*$E37,$C37-SUM($G37:DC37)))</f>
        <v>0</v>
      </c>
      <c r="DE37" s="43">
        <f>IF(DE$5&lt;$A37,0,MINA($C37*$E37,$C37-SUM($G37:DD37)))</f>
        <v>0</v>
      </c>
      <c r="DF37" s="43">
        <f>IF(DF$5&lt;$A37,0,MINA($C37*$E37,$C37-SUM($G37:DE37)))</f>
        <v>0</v>
      </c>
      <c r="DG37" s="43">
        <f>IF(DG$5&lt;$A37,0,MINA($C37*$E37,$C37-SUM($G37:DF37)))</f>
        <v>0</v>
      </c>
      <c r="DH37" s="43">
        <f>IF(DH$5&lt;$A37,0,MINA($C37*$E37,$C37-SUM($G37:DG37)))</f>
        <v>0</v>
      </c>
      <c r="DI37" s="43">
        <f>IF(DI$5&lt;$A37,0,MINA($C37*$E37,$C37-SUM($G37:DH37)))</f>
        <v>0</v>
      </c>
      <c r="DJ37" s="43">
        <f>IF(DJ$5&lt;$A37,0,MINA($C37*$E37,$C37-SUM($G37:DI37)))</f>
        <v>0</v>
      </c>
      <c r="DK37" s="43">
        <f>IF(DK$5&lt;$A37,0,MINA($C37*$E37,$C37-SUM($G37:DJ37)))</f>
        <v>0</v>
      </c>
      <c r="DL37" s="43">
        <f>IF(DL$5&lt;$A37,0,MINA($C37*$E37,$C37-SUM($G37:DK37)))</f>
        <v>0</v>
      </c>
      <c r="DM37" s="43">
        <f>IF(DM$5&lt;$A37,0,MINA($C37*$E37,$C37-SUM($G37:DL37)))</f>
        <v>0</v>
      </c>
      <c r="DN37" s="43">
        <f>IF(DN$5&lt;$A37,0,MINA($C37*$E37,$C37-SUM($G37:DM37)))</f>
        <v>0</v>
      </c>
      <c r="DO37" s="43">
        <f>IF(DO$5&lt;$A37,0,MINA($C37*$E37,$C37-SUM($G37:DN37)))</f>
        <v>0</v>
      </c>
      <c r="DP37" s="43">
        <f>IF(DP$5&lt;$A37,0,MINA($C37*$E37,$C37-SUM($G37:DO37)))</f>
        <v>0</v>
      </c>
      <c r="DQ37" s="43">
        <f>IF(DQ$5&lt;$A37,0,MINA($C37*$E37,$C37-SUM($G37:DP37)))</f>
        <v>0</v>
      </c>
      <c r="DR37" s="43">
        <f>IF(DR$5&lt;$A37,0,MINA($C37*$E37,$C37-SUM($G37:DQ37)))</f>
        <v>0</v>
      </c>
      <c r="DS37" s="43">
        <f>IF(DS$5&lt;$A37,0,MINA($C37*$E37,$C37-SUM($G37:DR37)))</f>
        <v>0</v>
      </c>
      <c r="DT37" s="43">
        <f>IF(DT$5&lt;$A37,0,MINA($C37*$E37,$C37-SUM($G37:DS37)))</f>
        <v>0</v>
      </c>
      <c r="DU37" s="43">
        <f>IF(DU$5&lt;$A37,0,MINA($C37*$E37,$C37-SUM($G37:DT37)))</f>
        <v>0</v>
      </c>
      <c r="DV37" s="43">
        <f>IF(DV$5&lt;$A37,0,MINA($C37*$E37,$C37-SUM($G37:DU37)))</f>
        <v>0</v>
      </c>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row>
    <row r="38" spans="1:162" ht="18" customHeight="1" x14ac:dyDescent="0.2">
      <c r="A38" s="46">
        <f t="shared" si="29"/>
        <v>24</v>
      </c>
      <c r="B38" s="53"/>
      <c r="C38" s="52">
        <v>0</v>
      </c>
      <c r="D38" s="51"/>
      <c r="E38" s="44">
        <f t="shared" si="30"/>
        <v>1.6666666666666666E-2</v>
      </c>
      <c r="F38" s="50"/>
      <c r="G38" s="43">
        <f t="shared" si="28"/>
        <v>0</v>
      </c>
      <c r="H38" s="43">
        <f>IF(H$5&lt;$A38,0,MINA($C38*$E38,$C38-SUM($G38:G38)))</f>
        <v>0</v>
      </c>
      <c r="I38" s="43">
        <f>IF(I$5&lt;$A38,0,MINA($C38*$E38,$C38-SUM($G38:H38)))</f>
        <v>0</v>
      </c>
      <c r="J38" s="43">
        <f>IF(J$5&lt;$A38,0,MINA($C38*$E38,$C38-SUM($G38:I38)))</f>
        <v>0</v>
      </c>
      <c r="K38" s="43">
        <f>IF(K$5&lt;$A38,0,MINA($C38*$E38,$C38-SUM($G38:J38)))</f>
        <v>0</v>
      </c>
      <c r="L38" s="43">
        <f>IF(L$5&lt;$A38,0,MINA($C38*$E38,$C38-SUM($G38:K38)))</f>
        <v>0</v>
      </c>
      <c r="M38" s="43">
        <f>IF(M$5&lt;$A38,0,MINA($C38*$E38,$C38-SUM($G38:L38)))</f>
        <v>0</v>
      </c>
      <c r="N38" s="43">
        <f>IF(N$5&lt;$A38,0,MINA($C38*$E38,$C38-SUM($G38:M38)))</f>
        <v>0</v>
      </c>
      <c r="O38" s="43">
        <f>IF(O$5&lt;$A38,0,MINA($C38*$E38,$C38-SUM($G38:N38)))</f>
        <v>0</v>
      </c>
      <c r="P38" s="43">
        <f>IF(P$5&lt;$A38,0,MINA($C38*$E38,$C38-SUM($G38:O38)))</f>
        <v>0</v>
      </c>
      <c r="Q38" s="43">
        <f>IF(Q$5&lt;$A38,0,MINA($C38*$E38,$C38-SUM($G38:P38)))</f>
        <v>0</v>
      </c>
      <c r="R38" s="43">
        <f>IF(R$5&lt;$A38,0,MINA($C38*$E38,$C38-SUM($G38:Q38)))</f>
        <v>0</v>
      </c>
      <c r="S38" s="43">
        <f>IF(S$5&lt;$A38,0,MINA($C38*$E38,$C38-SUM($G38:R38)))</f>
        <v>0</v>
      </c>
      <c r="T38" s="43">
        <f>IF(T$5&lt;$A38,0,MINA($C38*$E38,$C38-SUM($G38:S38)))</f>
        <v>0</v>
      </c>
      <c r="U38" s="43">
        <f>IF(U$5&lt;$A38,0,MINA($C38*$E38,$C38-SUM($G38:T38)))</f>
        <v>0</v>
      </c>
      <c r="V38" s="43">
        <f>IF(V$5&lt;$A38,0,MINA($C38*$E38,$C38-SUM($G38:U38)))</f>
        <v>0</v>
      </c>
      <c r="W38" s="43">
        <f>IF(W$5&lt;$A38,0,MINA($C38*$E38,$C38-SUM($G38:V38)))</f>
        <v>0</v>
      </c>
      <c r="X38" s="43">
        <f>IF(X$5&lt;$A38,0,MINA($C38*$E38,$C38-SUM($G38:W38)))</f>
        <v>0</v>
      </c>
      <c r="Y38" s="43">
        <f>IF(Y$5&lt;$A38,0,MINA($C38*$E38,$C38-SUM($G38:X38)))</f>
        <v>0</v>
      </c>
      <c r="Z38" s="43">
        <f>IF(Z$5&lt;$A38,0,MINA($C38*$E38,$C38-SUM($G38:Y38)))</f>
        <v>0</v>
      </c>
      <c r="AA38" s="43">
        <f>IF(AA$5&lt;$A38,0,MINA($C38*$E38,$C38-SUM($G38:Z38)))</f>
        <v>0</v>
      </c>
      <c r="AB38" s="43">
        <f>IF(AB$5&lt;$A38,0,MINA($C38*$E38,$C38-SUM($G38:AA38)))</f>
        <v>0</v>
      </c>
      <c r="AC38" s="43">
        <f>IF(AC$5&lt;$A38,0,MINA($C38*$E38,$C38-SUM($G38:AB38)))</f>
        <v>0</v>
      </c>
      <c r="AD38" s="43">
        <f>IF(AD$5&lt;$A38,0,MINA($C38*$E38,$C38-SUM($G38:AC38)))</f>
        <v>0</v>
      </c>
      <c r="AE38" s="43">
        <f>IF(AE$5&lt;$A38,0,MINA($C38*$E38,$C38-SUM($G38:AD38)))</f>
        <v>0</v>
      </c>
      <c r="AF38" s="43">
        <f>IF(AF$5&lt;$A38,0,MINA($C38*$E38,$C38-SUM($G38:AE38)))</f>
        <v>0</v>
      </c>
      <c r="AG38" s="43">
        <f>IF(AG$5&lt;$A38,0,MINA($C38*$E38,$C38-SUM($G38:AF38)))</f>
        <v>0</v>
      </c>
      <c r="AH38" s="43">
        <f>IF(AH$5&lt;$A38,0,MINA($C38*$E38,$C38-SUM($G38:AG38)))</f>
        <v>0</v>
      </c>
      <c r="AI38" s="43">
        <f>IF(AI$5&lt;$A38,0,MINA($C38*$E38,$C38-SUM($G38:AH38)))</f>
        <v>0</v>
      </c>
      <c r="AJ38" s="43">
        <f>IF(AJ$5&lt;$A38,0,MINA($C38*$E38,$C38-SUM($G38:AI38)))</f>
        <v>0</v>
      </c>
      <c r="AK38" s="43">
        <f>IF(AK$5&lt;$A38,0,MINA($C38*$E38,$C38-SUM($G38:AJ38)))</f>
        <v>0</v>
      </c>
      <c r="AL38" s="43">
        <f>IF(AL$5&lt;$A38,0,MINA($C38*$E38,$C38-SUM($G38:AK38)))</f>
        <v>0</v>
      </c>
      <c r="AM38" s="43">
        <f>IF(AM$5&lt;$A38,0,MINA($C38*$E38,$C38-SUM($G38:AL38)))</f>
        <v>0</v>
      </c>
      <c r="AN38" s="43">
        <f>IF(AN$5&lt;$A38,0,MINA($C38*$E38,$C38-SUM($G38:AM38)))</f>
        <v>0</v>
      </c>
      <c r="AO38" s="43">
        <f>IF(AO$5&lt;$A38,0,MINA($C38*$E38,$C38-SUM($G38:AN38)))</f>
        <v>0</v>
      </c>
      <c r="AP38" s="43">
        <f>IF(AP$5&lt;$A38,0,MINA($C38*$E38,$C38-SUM($G38:AO38)))</f>
        <v>0</v>
      </c>
      <c r="AQ38" s="43">
        <f>IF(AQ$5&lt;$A38,0,MINA($C38*$E38,$C38-SUM($G38:AP38)))</f>
        <v>0</v>
      </c>
      <c r="AR38" s="43">
        <f>IF(AR$5&lt;$A38,0,MINA($C38*$E38,$C38-SUM($G38:AQ38)))</f>
        <v>0</v>
      </c>
      <c r="AS38" s="43">
        <f>IF(AS$5&lt;$A38,0,MINA($C38*$E38,$C38-SUM($G38:AR38)))</f>
        <v>0</v>
      </c>
      <c r="AT38" s="43">
        <f>IF(AT$5&lt;$A38,0,MINA($C38*$E38,$C38-SUM($G38:AS38)))</f>
        <v>0</v>
      </c>
      <c r="AU38" s="43">
        <f>IF(AU$5&lt;$A38,0,MINA($C38*$E38,$C38-SUM($G38:AT38)))</f>
        <v>0</v>
      </c>
      <c r="AV38" s="43">
        <f>IF(AV$5&lt;$A38,0,MINA($C38*$E38,$C38-SUM($G38:AU38)))</f>
        <v>0</v>
      </c>
      <c r="AW38" s="43">
        <f>IF(AW$5&lt;$A38,0,MINA($C38*$E38,$C38-SUM($G38:AV38)))</f>
        <v>0</v>
      </c>
      <c r="AX38" s="43">
        <f>IF(AX$5&lt;$A38,0,MINA($C38*$E38,$C38-SUM($G38:AW38)))</f>
        <v>0</v>
      </c>
      <c r="AY38" s="43">
        <f>IF(AY$5&lt;$A38,0,MINA($C38*$E38,$C38-SUM($G38:AX38)))</f>
        <v>0</v>
      </c>
      <c r="AZ38" s="43">
        <f>IF(AZ$5&lt;$A38,0,MINA($C38*$E38,$C38-SUM($G38:AY38)))</f>
        <v>0</v>
      </c>
      <c r="BA38" s="43">
        <f>IF(BA$5&lt;$A38,0,MINA($C38*$E38,$C38-SUM($G38:AZ38)))</f>
        <v>0</v>
      </c>
      <c r="BB38" s="43">
        <f>IF(BB$5&lt;$A38,0,MINA($C38*$E38,$C38-SUM($G38:BA38)))</f>
        <v>0</v>
      </c>
      <c r="BC38" s="43">
        <f>IF(BC$5&lt;$A38,0,MINA($C38*$E38,$C38-SUM($G38:BB38)))</f>
        <v>0</v>
      </c>
      <c r="BD38" s="43">
        <f>IF(BD$5&lt;$A38,0,MINA($C38*$E38,$C38-SUM($G38:BC38)))</f>
        <v>0</v>
      </c>
      <c r="BE38" s="43">
        <f>IF(BE$5&lt;$A38,0,MINA($C38*$E38,$C38-SUM($G38:BD38)))</f>
        <v>0</v>
      </c>
      <c r="BF38" s="43">
        <f>IF(BF$5&lt;$A38,0,MINA($C38*$E38,$C38-SUM($G38:BE38)))</f>
        <v>0</v>
      </c>
      <c r="BG38" s="43">
        <f>IF(BG$5&lt;$A38,0,MINA($C38*$E38,$C38-SUM($G38:BF38)))</f>
        <v>0</v>
      </c>
      <c r="BH38" s="43">
        <f>IF(BH$5&lt;$A38,0,MINA($C38*$E38,$C38-SUM($G38:BG38)))</f>
        <v>0</v>
      </c>
      <c r="BI38" s="43">
        <f>IF(BI$5&lt;$A38,0,MINA($C38*$E38,$C38-SUM($G38:BH38)))</f>
        <v>0</v>
      </c>
      <c r="BJ38" s="43">
        <f>IF(BJ$5&lt;$A38,0,MINA($C38*$E38,$C38-SUM($G38:BI38)))</f>
        <v>0</v>
      </c>
      <c r="BK38" s="43">
        <f>IF(BK$5&lt;$A38,0,MINA($C38*$E38,$C38-SUM($G38:BJ38)))</f>
        <v>0</v>
      </c>
      <c r="BL38" s="43">
        <f>IF(BL$5&lt;$A38,0,MINA($C38*$E38,$C38-SUM($G38:BK38)))</f>
        <v>0</v>
      </c>
      <c r="BM38" s="43">
        <f>IF(BM$5&lt;$A38,0,MINA($C38*$E38,$C38-SUM($G38:BL38)))</f>
        <v>0</v>
      </c>
      <c r="BN38" s="43">
        <f>IF(BN$5&lt;$A38,0,MINA($C38*$E38,$C38-SUM($G38:BM38)))</f>
        <v>0</v>
      </c>
      <c r="BO38" s="43">
        <f>IF(BO$5&lt;$A38,0,MINA($C38*$E38,$C38-SUM($G38:BN38)))</f>
        <v>0</v>
      </c>
      <c r="BP38" s="43">
        <f>IF(BP$5&lt;$A38,0,MINA($C38*$E38,$C38-SUM($G38:BO38)))</f>
        <v>0</v>
      </c>
      <c r="BQ38" s="43">
        <f>IF(BQ$5&lt;$A38,0,MINA($C38*$E38,$C38-SUM($G38:BP38)))</f>
        <v>0</v>
      </c>
      <c r="BR38" s="43">
        <f>IF(BR$5&lt;$A38,0,MINA($C38*$E38,$C38-SUM($G38:BQ38)))</f>
        <v>0</v>
      </c>
      <c r="BS38" s="43">
        <f>IF(BS$5&lt;$A38,0,MINA($C38*$E38,$C38-SUM($G38:BR38)))</f>
        <v>0</v>
      </c>
      <c r="BT38" s="43">
        <f>IF(BT$5&lt;$A38,0,MINA($C38*$E38,$C38-SUM($G38:BS38)))</f>
        <v>0</v>
      </c>
      <c r="BU38" s="43">
        <f>IF(BU$5&lt;$A38,0,MINA($C38*$E38,$C38-SUM($G38:BT38)))</f>
        <v>0</v>
      </c>
      <c r="BV38" s="43">
        <f>IF(BV$5&lt;$A38,0,MINA($C38*$E38,$C38-SUM($G38:BU38)))</f>
        <v>0</v>
      </c>
      <c r="BW38" s="43">
        <f>IF(BW$5&lt;$A38,0,MINA($C38*$E38,$C38-SUM($G38:BV38)))</f>
        <v>0</v>
      </c>
      <c r="BX38" s="43">
        <f>IF(BX$5&lt;$A38,0,MINA($C38*$E38,$C38-SUM($G38:BW38)))</f>
        <v>0</v>
      </c>
      <c r="BY38" s="43">
        <f>IF(BY$5&lt;$A38,0,MINA($C38*$E38,$C38-SUM($G38:BX38)))</f>
        <v>0</v>
      </c>
      <c r="BZ38" s="43">
        <f>IF(BZ$5&lt;$A38,0,MINA($C38*$E38,$C38-SUM($G38:BY38)))</f>
        <v>0</v>
      </c>
      <c r="CA38" s="43">
        <f>IF(CA$5&lt;$A38,0,MINA($C38*$E38,$C38-SUM($G38:BZ38)))</f>
        <v>0</v>
      </c>
      <c r="CB38" s="43">
        <f>IF(CB$5&lt;$A38,0,MINA($C38*$E38,$C38-SUM($G38:CA38)))</f>
        <v>0</v>
      </c>
      <c r="CC38" s="43">
        <f>IF(CC$5&lt;$A38,0,MINA($C38*$E38,$C38-SUM($G38:CB38)))</f>
        <v>0</v>
      </c>
      <c r="CD38" s="43">
        <f>IF(CD$5&lt;$A38,0,MINA($C38*$E38,$C38-SUM($G38:CC38)))</f>
        <v>0</v>
      </c>
      <c r="CE38" s="43">
        <f>IF(CE$5&lt;$A38,0,MINA($C38*$E38,$C38-SUM($G38:CD38)))</f>
        <v>0</v>
      </c>
      <c r="CF38" s="43">
        <f>IF(CF$5&lt;$A38,0,MINA($C38*$E38,$C38-SUM($G38:CE38)))</f>
        <v>0</v>
      </c>
      <c r="CG38" s="43">
        <f>IF(CG$5&lt;$A38,0,MINA($C38*$E38,$C38-SUM($G38:CF38)))</f>
        <v>0</v>
      </c>
      <c r="CH38" s="43">
        <f>IF(CH$5&lt;$A38,0,MINA($C38*$E38,$C38-SUM($G38:CG38)))</f>
        <v>0</v>
      </c>
      <c r="CI38" s="43">
        <f>IF(CI$5&lt;$A38,0,MINA($C38*$E38,$C38-SUM($G38:CH38)))</f>
        <v>0</v>
      </c>
      <c r="CJ38" s="43">
        <f>IF(CJ$5&lt;$A38,0,MINA($C38*$E38,$C38-SUM($G38:CI38)))</f>
        <v>0</v>
      </c>
      <c r="CK38" s="43">
        <f>IF(CK$5&lt;$A38,0,MINA($C38*$E38,$C38-SUM($G38:CJ38)))</f>
        <v>0</v>
      </c>
      <c r="CL38" s="43">
        <f>IF(CL$5&lt;$A38,0,MINA($C38*$E38,$C38-SUM($G38:CK38)))</f>
        <v>0</v>
      </c>
      <c r="CM38" s="43">
        <f>IF(CM$5&lt;$A38,0,MINA($C38*$E38,$C38-SUM($G38:CL38)))</f>
        <v>0</v>
      </c>
      <c r="CN38" s="43">
        <f>IF(CN$5&lt;$A38,0,MINA($C38*$E38,$C38-SUM($G38:CM38)))</f>
        <v>0</v>
      </c>
      <c r="CO38" s="43">
        <f>IF(CO$5&lt;$A38,0,MINA($C38*$E38,$C38-SUM($G38:CN38)))</f>
        <v>0</v>
      </c>
      <c r="CP38" s="43">
        <f>IF(CP$5&lt;$A38,0,MINA($C38*$E38,$C38-SUM($G38:CO38)))</f>
        <v>0</v>
      </c>
      <c r="CQ38" s="43">
        <f>IF(CQ$5&lt;$A38,0,MINA($C38*$E38,$C38-SUM($G38:CP38)))</f>
        <v>0</v>
      </c>
      <c r="CR38" s="43">
        <f>IF(CR$5&lt;$A38,0,MINA($C38*$E38,$C38-SUM($G38:CQ38)))</f>
        <v>0</v>
      </c>
      <c r="CS38" s="43">
        <f>IF(CS$5&lt;$A38,0,MINA($C38*$E38,$C38-SUM($G38:CR38)))</f>
        <v>0</v>
      </c>
      <c r="CT38" s="43">
        <f>IF(CT$5&lt;$A38,0,MINA($C38*$E38,$C38-SUM($G38:CS38)))</f>
        <v>0</v>
      </c>
      <c r="CU38" s="43">
        <f>IF(CU$5&lt;$A38,0,MINA($C38*$E38,$C38-SUM($G38:CT38)))</f>
        <v>0</v>
      </c>
      <c r="CV38" s="43">
        <f>IF(CV$5&lt;$A38,0,MINA($C38*$E38,$C38-SUM($G38:CU38)))</f>
        <v>0</v>
      </c>
      <c r="CW38" s="43">
        <f>IF(CW$5&lt;$A38,0,MINA($C38*$E38,$C38-SUM($G38:CV38)))</f>
        <v>0</v>
      </c>
      <c r="CX38" s="43">
        <f>IF(CX$5&lt;$A38,0,MINA($C38*$E38,$C38-SUM($G38:CW38)))</f>
        <v>0</v>
      </c>
      <c r="CY38" s="43">
        <f>IF(CY$5&lt;$A38,0,MINA($C38*$E38,$C38-SUM($G38:CX38)))</f>
        <v>0</v>
      </c>
      <c r="CZ38" s="43">
        <f>IF(CZ$5&lt;$A38,0,MINA($C38*$E38,$C38-SUM($G38:CY38)))</f>
        <v>0</v>
      </c>
      <c r="DA38" s="43">
        <f>IF(DA$5&lt;$A38,0,MINA($C38*$E38,$C38-SUM($G38:CZ38)))</f>
        <v>0</v>
      </c>
      <c r="DB38" s="43">
        <f>IF(DB$5&lt;$A38,0,MINA($C38*$E38,$C38-SUM($G38:DA38)))</f>
        <v>0</v>
      </c>
      <c r="DC38" s="43">
        <f>IF(DC$5&lt;$A38,0,MINA($C38*$E38,$C38-SUM($G38:DB38)))</f>
        <v>0</v>
      </c>
      <c r="DD38" s="43">
        <f>IF(DD$5&lt;$A38,0,MINA($C38*$E38,$C38-SUM($G38:DC38)))</f>
        <v>0</v>
      </c>
      <c r="DE38" s="43">
        <f>IF(DE$5&lt;$A38,0,MINA($C38*$E38,$C38-SUM($G38:DD38)))</f>
        <v>0</v>
      </c>
      <c r="DF38" s="43">
        <f>IF(DF$5&lt;$A38,0,MINA($C38*$E38,$C38-SUM($G38:DE38)))</f>
        <v>0</v>
      </c>
      <c r="DG38" s="43">
        <f>IF(DG$5&lt;$A38,0,MINA($C38*$E38,$C38-SUM($G38:DF38)))</f>
        <v>0</v>
      </c>
      <c r="DH38" s="43">
        <f>IF(DH$5&lt;$A38,0,MINA($C38*$E38,$C38-SUM($G38:DG38)))</f>
        <v>0</v>
      </c>
      <c r="DI38" s="43">
        <f>IF(DI$5&lt;$A38,0,MINA($C38*$E38,$C38-SUM($G38:DH38)))</f>
        <v>0</v>
      </c>
      <c r="DJ38" s="43">
        <f>IF(DJ$5&lt;$A38,0,MINA($C38*$E38,$C38-SUM($G38:DI38)))</f>
        <v>0</v>
      </c>
      <c r="DK38" s="43">
        <f>IF(DK$5&lt;$A38,0,MINA($C38*$E38,$C38-SUM($G38:DJ38)))</f>
        <v>0</v>
      </c>
      <c r="DL38" s="43">
        <f>IF(DL$5&lt;$A38,0,MINA($C38*$E38,$C38-SUM($G38:DK38)))</f>
        <v>0</v>
      </c>
      <c r="DM38" s="43">
        <f>IF(DM$5&lt;$A38,0,MINA($C38*$E38,$C38-SUM($G38:DL38)))</f>
        <v>0</v>
      </c>
      <c r="DN38" s="43">
        <f>IF(DN$5&lt;$A38,0,MINA($C38*$E38,$C38-SUM($G38:DM38)))</f>
        <v>0</v>
      </c>
      <c r="DO38" s="43">
        <f>IF(DO$5&lt;$A38,0,MINA($C38*$E38,$C38-SUM($G38:DN38)))</f>
        <v>0</v>
      </c>
      <c r="DP38" s="43">
        <f>IF(DP$5&lt;$A38,0,MINA($C38*$E38,$C38-SUM($G38:DO38)))</f>
        <v>0</v>
      </c>
      <c r="DQ38" s="43">
        <f>IF(DQ$5&lt;$A38,0,MINA($C38*$E38,$C38-SUM($G38:DP38)))</f>
        <v>0</v>
      </c>
      <c r="DR38" s="43">
        <f>IF(DR$5&lt;$A38,0,MINA($C38*$E38,$C38-SUM($G38:DQ38)))</f>
        <v>0</v>
      </c>
      <c r="DS38" s="43">
        <f>IF(DS$5&lt;$A38,0,MINA($C38*$E38,$C38-SUM($G38:DR38)))</f>
        <v>0</v>
      </c>
      <c r="DT38" s="43">
        <f>IF(DT$5&lt;$A38,0,MINA($C38*$E38,$C38-SUM($G38:DS38)))</f>
        <v>0</v>
      </c>
      <c r="DU38" s="43">
        <f>IF(DU$5&lt;$A38,0,MINA($C38*$E38,$C38-SUM($G38:DT38)))</f>
        <v>0</v>
      </c>
      <c r="DV38" s="43">
        <f>IF(DV$5&lt;$A38,0,MINA($C38*$E38,$C38-SUM($G38:DU38)))</f>
        <v>0</v>
      </c>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row>
    <row r="39" spans="1:162" ht="18" customHeight="1" x14ac:dyDescent="0.2">
      <c r="A39" s="46">
        <f t="shared" si="29"/>
        <v>25</v>
      </c>
      <c r="B39" s="53"/>
      <c r="C39" s="52">
        <v>0</v>
      </c>
      <c r="D39" s="51"/>
      <c r="E39" s="44">
        <f t="shared" si="30"/>
        <v>1.6666666666666666E-2</v>
      </c>
      <c r="F39" s="50"/>
      <c r="G39" s="43">
        <f t="shared" si="28"/>
        <v>0</v>
      </c>
      <c r="H39" s="43">
        <f>IF(H$5&lt;$A39,0,MINA($C39*$E39,$C39-SUM($G39:G39)))</f>
        <v>0</v>
      </c>
      <c r="I39" s="43">
        <f>IF(I$5&lt;$A39,0,MINA($C39*$E39,$C39-SUM($G39:H39)))</f>
        <v>0</v>
      </c>
      <c r="J39" s="43">
        <f>IF(J$5&lt;$A39,0,MINA($C39*$E39,$C39-SUM($G39:I39)))</f>
        <v>0</v>
      </c>
      <c r="K39" s="43">
        <f>IF(K$5&lt;$A39,0,MINA($C39*$E39,$C39-SUM($G39:J39)))</f>
        <v>0</v>
      </c>
      <c r="L39" s="43">
        <f>IF(L$5&lt;$A39,0,MINA($C39*$E39,$C39-SUM($G39:K39)))</f>
        <v>0</v>
      </c>
      <c r="M39" s="43">
        <f>IF(M$5&lt;$A39,0,MINA($C39*$E39,$C39-SUM($G39:L39)))</f>
        <v>0</v>
      </c>
      <c r="N39" s="43">
        <f>IF(N$5&lt;$A39,0,MINA($C39*$E39,$C39-SUM($G39:M39)))</f>
        <v>0</v>
      </c>
      <c r="O39" s="43">
        <f>IF(O$5&lt;$A39,0,MINA($C39*$E39,$C39-SUM($G39:N39)))</f>
        <v>0</v>
      </c>
      <c r="P39" s="43">
        <f>IF(P$5&lt;$A39,0,MINA($C39*$E39,$C39-SUM($G39:O39)))</f>
        <v>0</v>
      </c>
      <c r="Q39" s="43">
        <f>IF(Q$5&lt;$A39,0,MINA($C39*$E39,$C39-SUM($G39:P39)))</f>
        <v>0</v>
      </c>
      <c r="R39" s="43">
        <f>IF(R$5&lt;$A39,0,MINA($C39*$E39,$C39-SUM($G39:Q39)))</f>
        <v>0</v>
      </c>
      <c r="S39" s="43">
        <f>IF(S$5&lt;$A39,0,MINA($C39*$E39,$C39-SUM($G39:R39)))</f>
        <v>0</v>
      </c>
      <c r="T39" s="43">
        <f>IF(T$5&lt;$A39,0,MINA($C39*$E39,$C39-SUM($G39:S39)))</f>
        <v>0</v>
      </c>
      <c r="U39" s="43">
        <f>IF(U$5&lt;$A39,0,MINA($C39*$E39,$C39-SUM($G39:T39)))</f>
        <v>0</v>
      </c>
      <c r="V39" s="43">
        <f>IF(V$5&lt;$A39,0,MINA($C39*$E39,$C39-SUM($G39:U39)))</f>
        <v>0</v>
      </c>
      <c r="W39" s="43">
        <f>IF(W$5&lt;$A39,0,MINA($C39*$E39,$C39-SUM($G39:V39)))</f>
        <v>0</v>
      </c>
      <c r="X39" s="43">
        <f>IF(X$5&lt;$A39,0,MINA($C39*$E39,$C39-SUM($G39:W39)))</f>
        <v>0</v>
      </c>
      <c r="Y39" s="43">
        <f>IF(Y$5&lt;$A39,0,MINA($C39*$E39,$C39-SUM($G39:X39)))</f>
        <v>0</v>
      </c>
      <c r="Z39" s="43">
        <f>IF(Z$5&lt;$A39,0,MINA($C39*$E39,$C39-SUM($G39:Y39)))</f>
        <v>0</v>
      </c>
      <c r="AA39" s="43">
        <f>IF(AA$5&lt;$A39,0,MINA($C39*$E39,$C39-SUM($G39:Z39)))</f>
        <v>0</v>
      </c>
      <c r="AB39" s="43">
        <f>IF(AB$5&lt;$A39,0,MINA($C39*$E39,$C39-SUM($G39:AA39)))</f>
        <v>0</v>
      </c>
      <c r="AC39" s="43">
        <f>IF(AC$5&lt;$A39,0,MINA($C39*$E39,$C39-SUM($G39:AB39)))</f>
        <v>0</v>
      </c>
      <c r="AD39" s="43">
        <f>IF(AD$5&lt;$A39,0,MINA($C39*$E39,$C39-SUM($G39:AC39)))</f>
        <v>0</v>
      </c>
      <c r="AE39" s="43">
        <f>IF(AE$5&lt;$A39,0,MINA($C39*$E39,$C39-SUM($G39:AD39)))</f>
        <v>0</v>
      </c>
      <c r="AF39" s="43">
        <f>IF(AF$5&lt;$A39,0,MINA($C39*$E39,$C39-SUM($G39:AE39)))</f>
        <v>0</v>
      </c>
      <c r="AG39" s="43">
        <f>IF(AG$5&lt;$A39,0,MINA($C39*$E39,$C39-SUM($G39:AF39)))</f>
        <v>0</v>
      </c>
      <c r="AH39" s="43">
        <f>IF(AH$5&lt;$A39,0,MINA($C39*$E39,$C39-SUM($G39:AG39)))</f>
        <v>0</v>
      </c>
      <c r="AI39" s="43">
        <f>IF(AI$5&lt;$A39,0,MINA($C39*$E39,$C39-SUM($G39:AH39)))</f>
        <v>0</v>
      </c>
      <c r="AJ39" s="43">
        <f>IF(AJ$5&lt;$A39,0,MINA($C39*$E39,$C39-SUM($G39:AI39)))</f>
        <v>0</v>
      </c>
      <c r="AK39" s="43">
        <f>IF(AK$5&lt;$A39,0,MINA($C39*$E39,$C39-SUM($G39:AJ39)))</f>
        <v>0</v>
      </c>
      <c r="AL39" s="43">
        <f>IF(AL$5&lt;$A39,0,MINA($C39*$E39,$C39-SUM($G39:AK39)))</f>
        <v>0</v>
      </c>
      <c r="AM39" s="43">
        <f>IF(AM$5&lt;$A39,0,MINA($C39*$E39,$C39-SUM($G39:AL39)))</f>
        <v>0</v>
      </c>
      <c r="AN39" s="43">
        <f>IF(AN$5&lt;$A39,0,MINA($C39*$E39,$C39-SUM($G39:AM39)))</f>
        <v>0</v>
      </c>
      <c r="AO39" s="43">
        <f>IF(AO$5&lt;$A39,0,MINA($C39*$E39,$C39-SUM($G39:AN39)))</f>
        <v>0</v>
      </c>
      <c r="AP39" s="43">
        <f>IF(AP$5&lt;$A39,0,MINA($C39*$E39,$C39-SUM($G39:AO39)))</f>
        <v>0</v>
      </c>
      <c r="AQ39" s="43">
        <f>IF(AQ$5&lt;$A39,0,MINA($C39*$E39,$C39-SUM($G39:AP39)))</f>
        <v>0</v>
      </c>
      <c r="AR39" s="43">
        <f>IF(AR$5&lt;$A39,0,MINA($C39*$E39,$C39-SUM($G39:AQ39)))</f>
        <v>0</v>
      </c>
      <c r="AS39" s="43">
        <f>IF(AS$5&lt;$A39,0,MINA($C39*$E39,$C39-SUM($G39:AR39)))</f>
        <v>0</v>
      </c>
      <c r="AT39" s="43">
        <f>IF(AT$5&lt;$A39,0,MINA($C39*$E39,$C39-SUM($G39:AS39)))</f>
        <v>0</v>
      </c>
      <c r="AU39" s="43">
        <f>IF(AU$5&lt;$A39,0,MINA($C39*$E39,$C39-SUM($G39:AT39)))</f>
        <v>0</v>
      </c>
      <c r="AV39" s="43">
        <f>IF(AV$5&lt;$A39,0,MINA($C39*$E39,$C39-SUM($G39:AU39)))</f>
        <v>0</v>
      </c>
      <c r="AW39" s="43">
        <f>IF(AW$5&lt;$A39,0,MINA($C39*$E39,$C39-SUM($G39:AV39)))</f>
        <v>0</v>
      </c>
      <c r="AX39" s="43">
        <f>IF(AX$5&lt;$A39,0,MINA($C39*$E39,$C39-SUM($G39:AW39)))</f>
        <v>0</v>
      </c>
      <c r="AY39" s="43">
        <f>IF(AY$5&lt;$A39,0,MINA($C39*$E39,$C39-SUM($G39:AX39)))</f>
        <v>0</v>
      </c>
      <c r="AZ39" s="43">
        <f>IF(AZ$5&lt;$A39,0,MINA($C39*$E39,$C39-SUM($G39:AY39)))</f>
        <v>0</v>
      </c>
      <c r="BA39" s="43">
        <f>IF(BA$5&lt;$A39,0,MINA($C39*$E39,$C39-SUM($G39:AZ39)))</f>
        <v>0</v>
      </c>
      <c r="BB39" s="43">
        <f>IF(BB$5&lt;$A39,0,MINA($C39*$E39,$C39-SUM($G39:BA39)))</f>
        <v>0</v>
      </c>
      <c r="BC39" s="43">
        <f>IF(BC$5&lt;$A39,0,MINA($C39*$E39,$C39-SUM($G39:BB39)))</f>
        <v>0</v>
      </c>
      <c r="BD39" s="43">
        <f>IF(BD$5&lt;$A39,0,MINA($C39*$E39,$C39-SUM($G39:BC39)))</f>
        <v>0</v>
      </c>
      <c r="BE39" s="43">
        <f>IF(BE$5&lt;$A39,0,MINA($C39*$E39,$C39-SUM($G39:BD39)))</f>
        <v>0</v>
      </c>
      <c r="BF39" s="43">
        <f>IF(BF$5&lt;$A39,0,MINA($C39*$E39,$C39-SUM($G39:BE39)))</f>
        <v>0</v>
      </c>
      <c r="BG39" s="43">
        <f>IF(BG$5&lt;$A39,0,MINA($C39*$E39,$C39-SUM($G39:BF39)))</f>
        <v>0</v>
      </c>
      <c r="BH39" s="43">
        <f>IF(BH$5&lt;$A39,0,MINA($C39*$E39,$C39-SUM($G39:BG39)))</f>
        <v>0</v>
      </c>
      <c r="BI39" s="43">
        <f>IF(BI$5&lt;$A39,0,MINA($C39*$E39,$C39-SUM($G39:BH39)))</f>
        <v>0</v>
      </c>
      <c r="BJ39" s="43">
        <f>IF(BJ$5&lt;$A39,0,MINA($C39*$E39,$C39-SUM($G39:BI39)))</f>
        <v>0</v>
      </c>
      <c r="BK39" s="43">
        <f>IF(BK$5&lt;$A39,0,MINA($C39*$E39,$C39-SUM($G39:BJ39)))</f>
        <v>0</v>
      </c>
      <c r="BL39" s="43">
        <f>IF(BL$5&lt;$A39,0,MINA($C39*$E39,$C39-SUM($G39:BK39)))</f>
        <v>0</v>
      </c>
      <c r="BM39" s="43">
        <f>IF(BM$5&lt;$A39,0,MINA($C39*$E39,$C39-SUM($G39:BL39)))</f>
        <v>0</v>
      </c>
      <c r="BN39" s="43">
        <f>IF(BN$5&lt;$A39,0,MINA($C39*$E39,$C39-SUM($G39:BM39)))</f>
        <v>0</v>
      </c>
      <c r="BO39" s="43">
        <f>IF(BO$5&lt;$A39,0,MINA($C39*$E39,$C39-SUM($G39:BN39)))</f>
        <v>0</v>
      </c>
      <c r="BP39" s="43">
        <f>IF(BP$5&lt;$A39,0,MINA($C39*$E39,$C39-SUM($G39:BO39)))</f>
        <v>0</v>
      </c>
      <c r="BQ39" s="43">
        <f>IF(BQ$5&lt;$A39,0,MINA($C39*$E39,$C39-SUM($G39:BP39)))</f>
        <v>0</v>
      </c>
      <c r="BR39" s="43">
        <f>IF(BR$5&lt;$A39,0,MINA($C39*$E39,$C39-SUM($G39:BQ39)))</f>
        <v>0</v>
      </c>
      <c r="BS39" s="43">
        <f>IF(BS$5&lt;$A39,0,MINA($C39*$E39,$C39-SUM($G39:BR39)))</f>
        <v>0</v>
      </c>
      <c r="BT39" s="43">
        <f>IF(BT$5&lt;$A39,0,MINA($C39*$E39,$C39-SUM($G39:BS39)))</f>
        <v>0</v>
      </c>
      <c r="BU39" s="43">
        <f>IF(BU$5&lt;$A39,0,MINA($C39*$E39,$C39-SUM($G39:BT39)))</f>
        <v>0</v>
      </c>
      <c r="BV39" s="43">
        <f>IF(BV$5&lt;$A39,0,MINA($C39*$E39,$C39-SUM($G39:BU39)))</f>
        <v>0</v>
      </c>
      <c r="BW39" s="43">
        <f>IF(BW$5&lt;$A39,0,MINA($C39*$E39,$C39-SUM($G39:BV39)))</f>
        <v>0</v>
      </c>
      <c r="BX39" s="43">
        <f>IF(BX$5&lt;$A39,0,MINA($C39*$E39,$C39-SUM($G39:BW39)))</f>
        <v>0</v>
      </c>
      <c r="BY39" s="43">
        <f>IF(BY$5&lt;$A39,0,MINA($C39*$E39,$C39-SUM($G39:BX39)))</f>
        <v>0</v>
      </c>
      <c r="BZ39" s="43">
        <f>IF(BZ$5&lt;$A39,0,MINA($C39*$E39,$C39-SUM($G39:BY39)))</f>
        <v>0</v>
      </c>
      <c r="CA39" s="43">
        <f>IF(CA$5&lt;$A39,0,MINA($C39*$E39,$C39-SUM($G39:BZ39)))</f>
        <v>0</v>
      </c>
      <c r="CB39" s="43">
        <f>IF(CB$5&lt;$A39,0,MINA($C39*$E39,$C39-SUM($G39:CA39)))</f>
        <v>0</v>
      </c>
      <c r="CC39" s="43">
        <f>IF(CC$5&lt;$A39,0,MINA($C39*$E39,$C39-SUM($G39:CB39)))</f>
        <v>0</v>
      </c>
      <c r="CD39" s="43">
        <f>IF(CD$5&lt;$A39,0,MINA($C39*$E39,$C39-SUM($G39:CC39)))</f>
        <v>0</v>
      </c>
      <c r="CE39" s="43">
        <f>IF(CE$5&lt;$A39,0,MINA($C39*$E39,$C39-SUM($G39:CD39)))</f>
        <v>0</v>
      </c>
      <c r="CF39" s="43">
        <f>IF(CF$5&lt;$A39,0,MINA($C39*$E39,$C39-SUM($G39:CE39)))</f>
        <v>0</v>
      </c>
      <c r="CG39" s="43">
        <f>IF(CG$5&lt;$A39,0,MINA($C39*$E39,$C39-SUM($G39:CF39)))</f>
        <v>0</v>
      </c>
      <c r="CH39" s="43">
        <f>IF(CH$5&lt;$A39,0,MINA($C39*$E39,$C39-SUM($G39:CG39)))</f>
        <v>0</v>
      </c>
      <c r="CI39" s="43">
        <f>IF(CI$5&lt;$A39,0,MINA($C39*$E39,$C39-SUM($G39:CH39)))</f>
        <v>0</v>
      </c>
      <c r="CJ39" s="43">
        <f>IF(CJ$5&lt;$A39,0,MINA($C39*$E39,$C39-SUM($G39:CI39)))</f>
        <v>0</v>
      </c>
      <c r="CK39" s="43">
        <f>IF(CK$5&lt;$A39,0,MINA($C39*$E39,$C39-SUM($G39:CJ39)))</f>
        <v>0</v>
      </c>
      <c r="CL39" s="43">
        <f>IF(CL$5&lt;$A39,0,MINA($C39*$E39,$C39-SUM($G39:CK39)))</f>
        <v>0</v>
      </c>
      <c r="CM39" s="43">
        <f>IF(CM$5&lt;$A39,0,MINA($C39*$E39,$C39-SUM($G39:CL39)))</f>
        <v>0</v>
      </c>
      <c r="CN39" s="43">
        <f>IF(CN$5&lt;$A39,0,MINA($C39*$E39,$C39-SUM($G39:CM39)))</f>
        <v>0</v>
      </c>
      <c r="CO39" s="43">
        <f>IF(CO$5&lt;$A39,0,MINA($C39*$E39,$C39-SUM($G39:CN39)))</f>
        <v>0</v>
      </c>
      <c r="CP39" s="43">
        <f>IF(CP$5&lt;$A39,0,MINA($C39*$E39,$C39-SUM($G39:CO39)))</f>
        <v>0</v>
      </c>
      <c r="CQ39" s="43">
        <f>IF(CQ$5&lt;$A39,0,MINA($C39*$E39,$C39-SUM($G39:CP39)))</f>
        <v>0</v>
      </c>
      <c r="CR39" s="43">
        <f>IF(CR$5&lt;$A39,0,MINA($C39*$E39,$C39-SUM($G39:CQ39)))</f>
        <v>0</v>
      </c>
      <c r="CS39" s="43">
        <f>IF(CS$5&lt;$A39,0,MINA($C39*$E39,$C39-SUM($G39:CR39)))</f>
        <v>0</v>
      </c>
      <c r="CT39" s="43">
        <f>IF(CT$5&lt;$A39,0,MINA($C39*$E39,$C39-SUM($G39:CS39)))</f>
        <v>0</v>
      </c>
      <c r="CU39" s="43">
        <f>IF(CU$5&lt;$A39,0,MINA($C39*$E39,$C39-SUM($G39:CT39)))</f>
        <v>0</v>
      </c>
      <c r="CV39" s="43">
        <f>IF(CV$5&lt;$A39,0,MINA($C39*$E39,$C39-SUM($G39:CU39)))</f>
        <v>0</v>
      </c>
      <c r="CW39" s="43">
        <f>IF(CW$5&lt;$A39,0,MINA($C39*$E39,$C39-SUM($G39:CV39)))</f>
        <v>0</v>
      </c>
      <c r="CX39" s="43">
        <f>IF(CX$5&lt;$A39,0,MINA($C39*$E39,$C39-SUM($G39:CW39)))</f>
        <v>0</v>
      </c>
      <c r="CY39" s="43">
        <f>IF(CY$5&lt;$A39,0,MINA($C39*$E39,$C39-SUM($G39:CX39)))</f>
        <v>0</v>
      </c>
      <c r="CZ39" s="43">
        <f>IF(CZ$5&lt;$A39,0,MINA($C39*$E39,$C39-SUM($G39:CY39)))</f>
        <v>0</v>
      </c>
      <c r="DA39" s="43">
        <f>IF(DA$5&lt;$A39,0,MINA($C39*$E39,$C39-SUM($G39:CZ39)))</f>
        <v>0</v>
      </c>
      <c r="DB39" s="43">
        <f>IF(DB$5&lt;$A39,0,MINA($C39*$E39,$C39-SUM($G39:DA39)))</f>
        <v>0</v>
      </c>
      <c r="DC39" s="43">
        <f>IF(DC$5&lt;$A39,0,MINA($C39*$E39,$C39-SUM($G39:DB39)))</f>
        <v>0</v>
      </c>
      <c r="DD39" s="43">
        <f>IF(DD$5&lt;$A39,0,MINA($C39*$E39,$C39-SUM($G39:DC39)))</f>
        <v>0</v>
      </c>
      <c r="DE39" s="43">
        <f>IF(DE$5&lt;$A39,0,MINA($C39*$E39,$C39-SUM($G39:DD39)))</f>
        <v>0</v>
      </c>
      <c r="DF39" s="43">
        <f>IF(DF$5&lt;$A39,0,MINA($C39*$E39,$C39-SUM($G39:DE39)))</f>
        <v>0</v>
      </c>
      <c r="DG39" s="43">
        <f>IF(DG$5&lt;$A39,0,MINA($C39*$E39,$C39-SUM($G39:DF39)))</f>
        <v>0</v>
      </c>
      <c r="DH39" s="43">
        <f>IF(DH$5&lt;$A39,0,MINA($C39*$E39,$C39-SUM($G39:DG39)))</f>
        <v>0</v>
      </c>
      <c r="DI39" s="43">
        <f>IF(DI$5&lt;$A39,0,MINA($C39*$E39,$C39-SUM($G39:DH39)))</f>
        <v>0</v>
      </c>
      <c r="DJ39" s="43">
        <f>IF(DJ$5&lt;$A39,0,MINA($C39*$E39,$C39-SUM($G39:DI39)))</f>
        <v>0</v>
      </c>
      <c r="DK39" s="43">
        <f>IF(DK$5&lt;$A39,0,MINA($C39*$E39,$C39-SUM($G39:DJ39)))</f>
        <v>0</v>
      </c>
      <c r="DL39" s="43">
        <f>IF(DL$5&lt;$A39,0,MINA($C39*$E39,$C39-SUM($G39:DK39)))</f>
        <v>0</v>
      </c>
      <c r="DM39" s="43">
        <f>IF(DM$5&lt;$A39,0,MINA($C39*$E39,$C39-SUM($G39:DL39)))</f>
        <v>0</v>
      </c>
      <c r="DN39" s="43">
        <f>IF(DN$5&lt;$A39,0,MINA($C39*$E39,$C39-SUM($G39:DM39)))</f>
        <v>0</v>
      </c>
      <c r="DO39" s="43">
        <f>IF(DO$5&lt;$A39,0,MINA($C39*$E39,$C39-SUM($G39:DN39)))</f>
        <v>0</v>
      </c>
      <c r="DP39" s="43">
        <f>IF(DP$5&lt;$A39,0,MINA($C39*$E39,$C39-SUM($G39:DO39)))</f>
        <v>0</v>
      </c>
      <c r="DQ39" s="43">
        <f>IF(DQ$5&lt;$A39,0,MINA($C39*$E39,$C39-SUM($G39:DP39)))</f>
        <v>0</v>
      </c>
      <c r="DR39" s="43">
        <f>IF(DR$5&lt;$A39,0,MINA($C39*$E39,$C39-SUM($G39:DQ39)))</f>
        <v>0</v>
      </c>
      <c r="DS39" s="43">
        <f>IF(DS$5&lt;$A39,0,MINA($C39*$E39,$C39-SUM($G39:DR39)))</f>
        <v>0</v>
      </c>
      <c r="DT39" s="43">
        <f>IF(DT$5&lt;$A39,0,MINA($C39*$E39,$C39-SUM($G39:DS39)))</f>
        <v>0</v>
      </c>
      <c r="DU39" s="43">
        <f>IF(DU$5&lt;$A39,0,MINA($C39*$E39,$C39-SUM($G39:DT39)))</f>
        <v>0</v>
      </c>
      <c r="DV39" s="43">
        <f>IF(DV$5&lt;$A39,0,MINA($C39*$E39,$C39-SUM($G39:DU39)))</f>
        <v>0</v>
      </c>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row>
    <row r="40" spans="1:162" ht="18" customHeight="1" x14ac:dyDescent="0.2">
      <c r="A40" s="46">
        <f t="shared" si="29"/>
        <v>26</v>
      </c>
      <c r="B40" s="53"/>
      <c r="C40" s="52">
        <v>0</v>
      </c>
      <c r="D40" s="51"/>
      <c r="E40" s="44">
        <f t="shared" si="30"/>
        <v>1.6666666666666666E-2</v>
      </c>
      <c r="F40" s="50"/>
      <c r="G40" s="43">
        <f t="shared" si="28"/>
        <v>0</v>
      </c>
      <c r="H40" s="43">
        <f>IF(H$5&lt;$A40,0,MINA($C40*$E40,$C40-SUM($G40:G40)))</f>
        <v>0</v>
      </c>
      <c r="I40" s="43">
        <f>IF(I$5&lt;$A40,0,MINA($C40*$E40,$C40-SUM($G40:H40)))</f>
        <v>0</v>
      </c>
      <c r="J40" s="43">
        <f>IF(J$5&lt;$A40,0,MINA($C40*$E40,$C40-SUM($G40:I40)))</f>
        <v>0</v>
      </c>
      <c r="K40" s="43">
        <f>IF(K$5&lt;$A40,0,MINA($C40*$E40,$C40-SUM($G40:J40)))</f>
        <v>0</v>
      </c>
      <c r="L40" s="43">
        <f>IF(L$5&lt;$A40,0,MINA($C40*$E40,$C40-SUM($G40:K40)))</f>
        <v>0</v>
      </c>
      <c r="M40" s="43">
        <f>IF(M$5&lt;$A40,0,MINA($C40*$E40,$C40-SUM($G40:L40)))</f>
        <v>0</v>
      </c>
      <c r="N40" s="43">
        <f>IF(N$5&lt;$A40,0,MINA($C40*$E40,$C40-SUM($G40:M40)))</f>
        <v>0</v>
      </c>
      <c r="O40" s="43">
        <f>IF(O$5&lt;$A40,0,MINA($C40*$E40,$C40-SUM($G40:N40)))</f>
        <v>0</v>
      </c>
      <c r="P40" s="43">
        <f>IF(P$5&lt;$A40,0,MINA($C40*$E40,$C40-SUM($G40:O40)))</f>
        <v>0</v>
      </c>
      <c r="Q40" s="43">
        <f>IF(Q$5&lt;$A40,0,MINA($C40*$E40,$C40-SUM($G40:P40)))</f>
        <v>0</v>
      </c>
      <c r="R40" s="43">
        <f>IF(R$5&lt;$A40,0,MINA($C40*$E40,$C40-SUM($G40:Q40)))</f>
        <v>0</v>
      </c>
      <c r="S40" s="43">
        <f>IF(S$5&lt;$A40,0,MINA($C40*$E40,$C40-SUM($G40:R40)))</f>
        <v>0</v>
      </c>
      <c r="T40" s="43">
        <f>IF(T$5&lt;$A40,0,MINA($C40*$E40,$C40-SUM($G40:S40)))</f>
        <v>0</v>
      </c>
      <c r="U40" s="43">
        <f>IF(U$5&lt;$A40,0,MINA($C40*$E40,$C40-SUM($G40:T40)))</f>
        <v>0</v>
      </c>
      <c r="V40" s="43">
        <f>IF(V$5&lt;$A40,0,MINA($C40*$E40,$C40-SUM($G40:U40)))</f>
        <v>0</v>
      </c>
      <c r="W40" s="43">
        <f>IF(W$5&lt;$A40,0,MINA($C40*$E40,$C40-SUM($G40:V40)))</f>
        <v>0</v>
      </c>
      <c r="X40" s="43">
        <f>IF(X$5&lt;$A40,0,MINA($C40*$E40,$C40-SUM($G40:W40)))</f>
        <v>0</v>
      </c>
      <c r="Y40" s="43">
        <f>IF(Y$5&lt;$A40,0,MINA($C40*$E40,$C40-SUM($G40:X40)))</f>
        <v>0</v>
      </c>
      <c r="Z40" s="43">
        <f>IF(Z$5&lt;$A40,0,MINA($C40*$E40,$C40-SUM($G40:Y40)))</f>
        <v>0</v>
      </c>
      <c r="AA40" s="43">
        <f>IF(AA$5&lt;$A40,0,MINA($C40*$E40,$C40-SUM($G40:Z40)))</f>
        <v>0</v>
      </c>
      <c r="AB40" s="43">
        <f>IF(AB$5&lt;$A40,0,MINA($C40*$E40,$C40-SUM($G40:AA40)))</f>
        <v>0</v>
      </c>
      <c r="AC40" s="43">
        <f>IF(AC$5&lt;$A40,0,MINA($C40*$E40,$C40-SUM($G40:AB40)))</f>
        <v>0</v>
      </c>
      <c r="AD40" s="43">
        <f>IF(AD$5&lt;$A40,0,MINA($C40*$E40,$C40-SUM($G40:AC40)))</f>
        <v>0</v>
      </c>
      <c r="AE40" s="43">
        <f>IF(AE$5&lt;$A40,0,MINA($C40*$E40,$C40-SUM($G40:AD40)))</f>
        <v>0</v>
      </c>
      <c r="AF40" s="43">
        <f>IF(AF$5&lt;$A40,0,MINA($C40*$E40,$C40-SUM($G40:AE40)))</f>
        <v>0</v>
      </c>
      <c r="AG40" s="43">
        <f>IF(AG$5&lt;$A40,0,MINA($C40*$E40,$C40-SUM($G40:AF40)))</f>
        <v>0</v>
      </c>
      <c r="AH40" s="43">
        <f>IF(AH$5&lt;$A40,0,MINA($C40*$E40,$C40-SUM($G40:AG40)))</f>
        <v>0</v>
      </c>
      <c r="AI40" s="43">
        <f>IF(AI$5&lt;$A40,0,MINA($C40*$E40,$C40-SUM($G40:AH40)))</f>
        <v>0</v>
      </c>
      <c r="AJ40" s="43">
        <f>IF(AJ$5&lt;$A40,0,MINA($C40*$E40,$C40-SUM($G40:AI40)))</f>
        <v>0</v>
      </c>
      <c r="AK40" s="43">
        <f>IF(AK$5&lt;$A40,0,MINA($C40*$E40,$C40-SUM($G40:AJ40)))</f>
        <v>0</v>
      </c>
      <c r="AL40" s="43">
        <f>IF(AL$5&lt;$A40,0,MINA($C40*$E40,$C40-SUM($G40:AK40)))</f>
        <v>0</v>
      </c>
      <c r="AM40" s="43">
        <f>IF(AM$5&lt;$A40,0,MINA($C40*$E40,$C40-SUM($G40:AL40)))</f>
        <v>0</v>
      </c>
      <c r="AN40" s="43">
        <f>IF(AN$5&lt;$A40,0,MINA($C40*$E40,$C40-SUM($G40:AM40)))</f>
        <v>0</v>
      </c>
      <c r="AO40" s="43">
        <f>IF(AO$5&lt;$A40,0,MINA($C40*$E40,$C40-SUM($G40:AN40)))</f>
        <v>0</v>
      </c>
      <c r="AP40" s="43">
        <f>IF(AP$5&lt;$A40,0,MINA($C40*$E40,$C40-SUM($G40:AO40)))</f>
        <v>0</v>
      </c>
      <c r="AQ40" s="43">
        <f>IF(AQ$5&lt;$A40,0,MINA($C40*$E40,$C40-SUM($G40:AP40)))</f>
        <v>0</v>
      </c>
      <c r="AR40" s="43">
        <f>IF(AR$5&lt;$A40,0,MINA($C40*$E40,$C40-SUM($G40:AQ40)))</f>
        <v>0</v>
      </c>
      <c r="AS40" s="43">
        <f>IF(AS$5&lt;$A40,0,MINA($C40*$E40,$C40-SUM($G40:AR40)))</f>
        <v>0</v>
      </c>
      <c r="AT40" s="43">
        <f>IF(AT$5&lt;$A40,0,MINA($C40*$E40,$C40-SUM($G40:AS40)))</f>
        <v>0</v>
      </c>
      <c r="AU40" s="43">
        <f>IF(AU$5&lt;$A40,0,MINA($C40*$E40,$C40-SUM($G40:AT40)))</f>
        <v>0</v>
      </c>
      <c r="AV40" s="43">
        <f>IF(AV$5&lt;$A40,0,MINA($C40*$E40,$C40-SUM($G40:AU40)))</f>
        <v>0</v>
      </c>
      <c r="AW40" s="43">
        <f>IF(AW$5&lt;$A40,0,MINA($C40*$E40,$C40-SUM($G40:AV40)))</f>
        <v>0</v>
      </c>
      <c r="AX40" s="43">
        <f>IF(AX$5&lt;$A40,0,MINA($C40*$E40,$C40-SUM($G40:AW40)))</f>
        <v>0</v>
      </c>
      <c r="AY40" s="43">
        <f>IF(AY$5&lt;$A40,0,MINA($C40*$E40,$C40-SUM($G40:AX40)))</f>
        <v>0</v>
      </c>
      <c r="AZ40" s="43">
        <f>IF(AZ$5&lt;$A40,0,MINA($C40*$E40,$C40-SUM($G40:AY40)))</f>
        <v>0</v>
      </c>
      <c r="BA40" s="43">
        <f>IF(BA$5&lt;$A40,0,MINA($C40*$E40,$C40-SUM($G40:AZ40)))</f>
        <v>0</v>
      </c>
      <c r="BB40" s="43">
        <f>IF(BB$5&lt;$A40,0,MINA($C40*$E40,$C40-SUM($G40:BA40)))</f>
        <v>0</v>
      </c>
      <c r="BC40" s="43">
        <f>IF(BC$5&lt;$A40,0,MINA($C40*$E40,$C40-SUM($G40:BB40)))</f>
        <v>0</v>
      </c>
      <c r="BD40" s="43">
        <f>IF(BD$5&lt;$A40,0,MINA($C40*$E40,$C40-SUM($G40:BC40)))</f>
        <v>0</v>
      </c>
      <c r="BE40" s="43">
        <f>IF(BE$5&lt;$A40,0,MINA($C40*$E40,$C40-SUM($G40:BD40)))</f>
        <v>0</v>
      </c>
      <c r="BF40" s="43">
        <f>IF(BF$5&lt;$A40,0,MINA($C40*$E40,$C40-SUM($G40:BE40)))</f>
        <v>0</v>
      </c>
      <c r="BG40" s="43">
        <f>IF(BG$5&lt;$A40,0,MINA($C40*$E40,$C40-SUM($G40:BF40)))</f>
        <v>0</v>
      </c>
      <c r="BH40" s="43">
        <f>IF(BH$5&lt;$A40,0,MINA($C40*$E40,$C40-SUM($G40:BG40)))</f>
        <v>0</v>
      </c>
      <c r="BI40" s="43">
        <f>IF(BI$5&lt;$A40,0,MINA($C40*$E40,$C40-SUM($G40:BH40)))</f>
        <v>0</v>
      </c>
      <c r="BJ40" s="43">
        <f>IF(BJ$5&lt;$A40,0,MINA($C40*$E40,$C40-SUM($G40:BI40)))</f>
        <v>0</v>
      </c>
      <c r="BK40" s="43">
        <f>IF(BK$5&lt;$A40,0,MINA($C40*$E40,$C40-SUM($G40:BJ40)))</f>
        <v>0</v>
      </c>
      <c r="BL40" s="43">
        <f>IF(BL$5&lt;$A40,0,MINA($C40*$E40,$C40-SUM($G40:BK40)))</f>
        <v>0</v>
      </c>
      <c r="BM40" s="43">
        <f>IF(BM$5&lt;$A40,0,MINA($C40*$E40,$C40-SUM($G40:BL40)))</f>
        <v>0</v>
      </c>
      <c r="BN40" s="43">
        <f>IF(BN$5&lt;$A40,0,MINA($C40*$E40,$C40-SUM($G40:BM40)))</f>
        <v>0</v>
      </c>
      <c r="BO40" s="43">
        <f>IF(BO$5&lt;$A40,0,MINA($C40*$E40,$C40-SUM($G40:BN40)))</f>
        <v>0</v>
      </c>
      <c r="BP40" s="43">
        <f>IF(BP$5&lt;$A40,0,MINA($C40*$E40,$C40-SUM($G40:BO40)))</f>
        <v>0</v>
      </c>
      <c r="BQ40" s="43">
        <f>IF(BQ$5&lt;$A40,0,MINA($C40*$E40,$C40-SUM($G40:BP40)))</f>
        <v>0</v>
      </c>
      <c r="BR40" s="43">
        <f>IF(BR$5&lt;$A40,0,MINA($C40*$E40,$C40-SUM($G40:BQ40)))</f>
        <v>0</v>
      </c>
      <c r="BS40" s="43">
        <f>IF(BS$5&lt;$A40,0,MINA($C40*$E40,$C40-SUM($G40:BR40)))</f>
        <v>0</v>
      </c>
      <c r="BT40" s="43">
        <f>IF(BT$5&lt;$A40,0,MINA($C40*$E40,$C40-SUM($G40:BS40)))</f>
        <v>0</v>
      </c>
      <c r="BU40" s="43">
        <f>IF(BU$5&lt;$A40,0,MINA($C40*$E40,$C40-SUM($G40:BT40)))</f>
        <v>0</v>
      </c>
      <c r="BV40" s="43">
        <f>IF(BV$5&lt;$A40,0,MINA($C40*$E40,$C40-SUM($G40:BU40)))</f>
        <v>0</v>
      </c>
      <c r="BW40" s="43">
        <f>IF(BW$5&lt;$A40,0,MINA($C40*$E40,$C40-SUM($G40:BV40)))</f>
        <v>0</v>
      </c>
      <c r="BX40" s="43">
        <f>IF(BX$5&lt;$A40,0,MINA($C40*$E40,$C40-SUM($G40:BW40)))</f>
        <v>0</v>
      </c>
      <c r="BY40" s="43">
        <f>IF(BY$5&lt;$A40,0,MINA($C40*$E40,$C40-SUM($G40:BX40)))</f>
        <v>0</v>
      </c>
      <c r="BZ40" s="43">
        <f>IF(BZ$5&lt;$A40,0,MINA($C40*$E40,$C40-SUM($G40:BY40)))</f>
        <v>0</v>
      </c>
      <c r="CA40" s="43">
        <f>IF(CA$5&lt;$A40,0,MINA($C40*$E40,$C40-SUM($G40:BZ40)))</f>
        <v>0</v>
      </c>
      <c r="CB40" s="43">
        <f>IF(CB$5&lt;$A40,0,MINA($C40*$E40,$C40-SUM($G40:CA40)))</f>
        <v>0</v>
      </c>
      <c r="CC40" s="43">
        <f>IF(CC$5&lt;$A40,0,MINA($C40*$E40,$C40-SUM($G40:CB40)))</f>
        <v>0</v>
      </c>
      <c r="CD40" s="43">
        <f>IF(CD$5&lt;$A40,0,MINA($C40*$E40,$C40-SUM($G40:CC40)))</f>
        <v>0</v>
      </c>
      <c r="CE40" s="43">
        <f>IF(CE$5&lt;$A40,0,MINA($C40*$E40,$C40-SUM($G40:CD40)))</f>
        <v>0</v>
      </c>
      <c r="CF40" s="43">
        <f>IF(CF$5&lt;$A40,0,MINA($C40*$E40,$C40-SUM($G40:CE40)))</f>
        <v>0</v>
      </c>
      <c r="CG40" s="43">
        <f>IF(CG$5&lt;$A40,0,MINA($C40*$E40,$C40-SUM($G40:CF40)))</f>
        <v>0</v>
      </c>
      <c r="CH40" s="43">
        <f>IF(CH$5&lt;$A40,0,MINA($C40*$E40,$C40-SUM($G40:CG40)))</f>
        <v>0</v>
      </c>
      <c r="CI40" s="43">
        <f>IF(CI$5&lt;$A40,0,MINA($C40*$E40,$C40-SUM($G40:CH40)))</f>
        <v>0</v>
      </c>
      <c r="CJ40" s="43">
        <f>IF(CJ$5&lt;$A40,0,MINA($C40*$E40,$C40-SUM($G40:CI40)))</f>
        <v>0</v>
      </c>
      <c r="CK40" s="43">
        <f>IF(CK$5&lt;$A40,0,MINA($C40*$E40,$C40-SUM($G40:CJ40)))</f>
        <v>0</v>
      </c>
      <c r="CL40" s="43">
        <f>IF(CL$5&lt;$A40,0,MINA($C40*$E40,$C40-SUM($G40:CK40)))</f>
        <v>0</v>
      </c>
      <c r="CM40" s="43">
        <f>IF(CM$5&lt;$A40,0,MINA($C40*$E40,$C40-SUM($G40:CL40)))</f>
        <v>0</v>
      </c>
      <c r="CN40" s="43">
        <f>IF(CN$5&lt;$A40,0,MINA($C40*$E40,$C40-SUM($G40:CM40)))</f>
        <v>0</v>
      </c>
      <c r="CO40" s="43">
        <f>IF(CO$5&lt;$A40,0,MINA($C40*$E40,$C40-SUM($G40:CN40)))</f>
        <v>0</v>
      </c>
      <c r="CP40" s="43">
        <f>IF(CP$5&lt;$A40,0,MINA($C40*$E40,$C40-SUM($G40:CO40)))</f>
        <v>0</v>
      </c>
      <c r="CQ40" s="43">
        <f>IF(CQ$5&lt;$A40,0,MINA($C40*$E40,$C40-SUM($G40:CP40)))</f>
        <v>0</v>
      </c>
      <c r="CR40" s="43">
        <f>IF(CR$5&lt;$A40,0,MINA($C40*$E40,$C40-SUM($G40:CQ40)))</f>
        <v>0</v>
      </c>
      <c r="CS40" s="43">
        <f>IF(CS$5&lt;$A40,0,MINA($C40*$E40,$C40-SUM($G40:CR40)))</f>
        <v>0</v>
      </c>
      <c r="CT40" s="43">
        <f>IF(CT$5&lt;$A40,0,MINA($C40*$E40,$C40-SUM($G40:CS40)))</f>
        <v>0</v>
      </c>
      <c r="CU40" s="43">
        <f>IF(CU$5&lt;$A40,0,MINA($C40*$E40,$C40-SUM($G40:CT40)))</f>
        <v>0</v>
      </c>
      <c r="CV40" s="43">
        <f>IF(CV$5&lt;$A40,0,MINA($C40*$E40,$C40-SUM($G40:CU40)))</f>
        <v>0</v>
      </c>
      <c r="CW40" s="43">
        <f>IF(CW$5&lt;$A40,0,MINA($C40*$E40,$C40-SUM($G40:CV40)))</f>
        <v>0</v>
      </c>
      <c r="CX40" s="43">
        <f>IF(CX$5&lt;$A40,0,MINA($C40*$E40,$C40-SUM($G40:CW40)))</f>
        <v>0</v>
      </c>
      <c r="CY40" s="43">
        <f>IF(CY$5&lt;$A40,0,MINA($C40*$E40,$C40-SUM($G40:CX40)))</f>
        <v>0</v>
      </c>
      <c r="CZ40" s="43">
        <f>IF(CZ$5&lt;$A40,0,MINA($C40*$E40,$C40-SUM($G40:CY40)))</f>
        <v>0</v>
      </c>
      <c r="DA40" s="43">
        <f>IF(DA$5&lt;$A40,0,MINA($C40*$E40,$C40-SUM($G40:CZ40)))</f>
        <v>0</v>
      </c>
      <c r="DB40" s="43">
        <f>IF(DB$5&lt;$A40,0,MINA($C40*$E40,$C40-SUM($G40:DA40)))</f>
        <v>0</v>
      </c>
      <c r="DC40" s="43">
        <f>IF(DC$5&lt;$A40,0,MINA($C40*$E40,$C40-SUM($G40:DB40)))</f>
        <v>0</v>
      </c>
      <c r="DD40" s="43">
        <f>IF(DD$5&lt;$A40,0,MINA($C40*$E40,$C40-SUM($G40:DC40)))</f>
        <v>0</v>
      </c>
      <c r="DE40" s="43">
        <f>IF(DE$5&lt;$A40,0,MINA($C40*$E40,$C40-SUM($G40:DD40)))</f>
        <v>0</v>
      </c>
      <c r="DF40" s="43">
        <f>IF(DF$5&lt;$A40,0,MINA($C40*$E40,$C40-SUM($G40:DE40)))</f>
        <v>0</v>
      </c>
      <c r="DG40" s="43">
        <f>IF(DG$5&lt;$A40,0,MINA($C40*$E40,$C40-SUM($G40:DF40)))</f>
        <v>0</v>
      </c>
      <c r="DH40" s="43">
        <f>IF(DH$5&lt;$A40,0,MINA($C40*$E40,$C40-SUM($G40:DG40)))</f>
        <v>0</v>
      </c>
      <c r="DI40" s="43">
        <f>IF(DI$5&lt;$A40,0,MINA($C40*$E40,$C40-SUM($G40:DH40)))</f>
        <v>0</v>
      </c>
      <c r="DJ40" s="43">
        <f>IF(DJ$5&lt;$A40,0,MINA($C40*$E40,$C40-SUM($G40:DI40)))</f>
        <v>0</v>
      </c>
      <c r="DK40" s="43">
        <f>IF(DK$5&lt;$A40,0,MINA($C40*$E40,$C40-SUM($G40:DJ40)))</f>
        <v>0</v>
      </c>
      <c r="DL40" s="43">
        <f>IF(DL$5&lt;$A40,0,MINA($C40*$E40,$C40-SUM($G40:DK40)))</f>
        <v>0</v>
      </c>
      <c r="DM40" s="43">
        <f>IF(DM$5&lt;$A40,0,MINA($C40*$E40,$C40-SUM($G40:DL40)))</f>
        <v>0</v>
      </c>
      <c r="DN40" s="43">
        <f>IF(DN$5&lt;$A40,0,MINA($C40*$E40,$C40-SUM($G40:DM40)))</f>
        <v>0</v>
      </c>
      <c r="DO40" s="43">
        <f>IF(DO$5&lt;$A40,0,MINA($C40*$E40,$C40-SUM($G40:DN40)))</f>
        <v>0</v>
      </c>
      <c r="DP40" s="43">
        <f>IF(DP$5&lt;$A40,0,MINA($C40*$E40,$C40-SUM($G40:DO40)))</f>
        <v>0</v>
      </c>
      <c r="DQ40" s="43">
        <f>IF(DQ$5&lt;$A40,0,MINA($C40*$E40,$C40-SUM($G40:DP40)))</f>
        <v>0</v>
      </c>
      <c r="DR40" s="43">
        <f>IF(DR$5&lt;$A40,0,MINA($C40*$E40,$C40-SUM($G40:DQ40)))</f>
        <v>0</v>
      </c>
      <c r="DS40" s="43">
        <f>IF(DS$5&lt;$A40,0,MINA($C40*$E40,$C40-SUM($G40:DR40)))</f>
        <v>0</v>
      </c>
      <c r="DT40" s="43">
        <f>IF(DT$5&lt;$A40,0,MINA($C40*$E40,$C40-SUM($G40:DS40)))</f>
        <v>0</v>
      </c>
      <c r="DU40" s="43">
        <f>IF(DU$5&lt;$A40,0,MINA($C40*$E40,$C40-SUM($G40:DT40)))</f>
        <v>0</v>
      </c>
      <c r="DV40" s="43">
        <f>IF(DV$5&lt;$A40,0,MINA($C40*$E40,$C40-SUM($G40:DU40)))</f>
        <v>0</v>
      </c>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row>
    <row r="41" spans="1:162" ht="18" customHeight="1" x14ac:dyDescent="0.2">
      <c r="A41" s="46">
        <f t="shared" si="29"/>
        <v>27</v>
      </c>
      <c r="B41" s="48"/>
      <c r="C41" s="49">
        <v>0</v>
      </c>
      <c r="D41" s="48"/>
      <c r="E41" s="44">
        <f t="shared" si="30"/>
        <v>1.6666666666666666E-2</v>
      </c>
      <c r="F41" s="47"/>
      <c r="G41" s="43">
        <f t="shared" si="28"/>
        <v>0</v>
      </c>
      <c r="H41" s="43">
        <f>IF(H$5&lt;$A41,0,MINA($C41*$E41,$C41-SUM($G41:G41)))</f>
        <v>0</v>
      </c>
      <c r="I41" s="43">
        <f>IF(I$5&lt;$A41,0,MINA($C41*$E41,$C41-SUM($G41:H41)))</f>
        <v>0</v>
      </c>
      <c r="J41" s="43">
        <f>IF(J$5&lt;$A41,0,MINA($C41*$E41,$C41-SUM($G41:I41)))</f>
        <v>0</v>
      </c>
      <c r="K41" s="43">
        <f>IF(K$5&lt;$A41,0,MINA($C41*$E41,$C41-SUM($G41:J41)))</f>
        <v>0</v>
      </c>
      <c r="L41" s="43">
        <f>IF(L$5&lt;$A41,0,MINA($C41*$E41,$C41-SUM($G41:K41)))</f>
        <v>0</v>
      </c>
      <c r="M41" s="43">
        <f>IF(M$5&lt;$A41,0,MINA($C41*$E41,$C41-SUM($G41:L41)))</f>
        <v>0</v>
      </c>
      <c r="N41" s="43">
        <f>IF(N$5&lt;$A41,0,MINA($C41*$E41,$C41-SUM($G41:M41)))</f>
        <v>0</v>
      </c>
      <c r="O41" s="43">
        <f>IF(O$5&lt;$A41,0,MINA($C41*$E41,$C41-SUM($G41:N41)))</f>
        <v>0</v>
      </c>
      <c r="P41" s="43">
        <f>IF(P$5&lt;$A41,0,MINA($C41*$E41,$C41-SUM($G41:O41)))</f>
        <v>0</v>
      </c>
      <c r="Q41" s="43">
        <f>IF(Q$5&lt;$A41,0,MINA($C41*$E41,$C41-SUM($G41:P41)))</f>
        <v>0</v>
      </c>
      <c r="R41" s="43">
        <f>IF(R$5&lt;$A41,0,MINA($C41*$E41,$C41-SUM($G41:Q41)))</f>
        <v>0</v>
      </c>
      <c r="S41" s="43">
        <f>IF(S$5&lt;$A41,0,MINA($C41*$E41,$C41-SUM($G41:R41)))</f>
        <v>0</v>
      </c>
      <c r="T41" s="43">
        <f>IF(T$5&lt;$A41,0,MINA($C41*$E41,$C41-SUM($G41:S41)))</f>
        <v>0</v>
      </c>
      <c r="U41" s="43">
        <f>IF(U$5&lt;$A41,0,MINA($C41*$E41,$C41-SUM($G41:T41)))</f>
        <v>0</v>
      </c>
      <c r="V41" s="43">
        <f>IF(V$5&lt;$A41,0,MINA($C41*$E41,$C41-SUM($G41:U41)))</f>
        <v>0</v>
      </c>
      <c r="W41" s="43">
        <f>IF(W$5&lt;$A41,0,MINA($C41*$E41,$C41-SUM($G41:V41)))</f>
        <v>0</v>
      </c>
      <c r="X41" s="43">
        <f>IF(X$5&lt;$A41,0,MINA($C41*$E41,$C41-SUM($G41:W41)))</f>
        <v>0</v>
      </c>
      <c r="Y41" s="43">
        <f>IF(Y$5&lt;$A41,0,MINA($C41*$E41,$C41-SUM($G41:X41)))</f>
        <v>0</v>
      </c>
      <c r="Z41" s="43">
        <f>IF(Z$5&lt;$A41,0,MINA($C41*$E41,$C41-SUM($G41:Y41)))</f>
        <v>0</v>
      </c>
      <c r="AA41" s="43">
        <f>IF(AA$5&lt;$A41,0,MINA($C41*$E41,$C41-SUM($G41:Z41)))</f>
        <v>0</v>
      </c>
      <c r="AB41" s="43">
        <f>IF(AB$5&lt;$A41,0,MINA($C41*$E41,$C41-SUM($G41:AA41)))</f>
        <v>0</v>
      </c>
      <c r="AC41" s="43">
        <f>IF(AC$5&lt;$A41,0,MINA($C41*$E41,$C41-SUM($G41:AB41)))</f>
        <v>0</v>
      </c>
      <c r="AD41" s="43">
        <f>IF(AD$5&lt;$A41,0,MINA($C41*$E41,$C41-SUM($G41:AC41)))</f>
        <v>0</v>
      </c>
      <c r="AE41" s="43">
        <f>IF(AE$5&lt;$A41,0,MINA($C41*$E41,$C41-SUM($G41:AD41)))</f>
        <v>0</v>
      </c>
      <c r="AF41" s="43">
        <f>IF(AF$5&lt;$A41,0,MINA($C41*$E41,$C41-SUM($G41:AE41)))</f>
        <v>0</v>
      </c>
      <c r="AG41" s="43">
        <f>IF(AG$5&lt;$A41,0,MINA($C41*$E41,$C41-SUM($G41:AF41)))</f>
        <v>0</v>
      </c>
      <c r="AH41" s="43">
        <f>IF(AH$5&lt;$A41,0,MINA($C41*$E41,$C41-SUM($G41:AG41)))</f>
        <v>0</v>
      </c>
      <c r="AI41" s="43">
        <f>IF(AI$5&lt;$A41,0,MINA($C41*$E41,$C41-SUM($G41:AH41)))</f>
        <v>0</v>
      </c>
      <c r="AJ41" s="43">
        <f>IF(AJ$5&lt;$A41,0,MINA($C41*$E41,$C41-SUM($G41:AI41)))</f>
        <v>0</v>
      </c>
      <c r="AK41" s="43">
        <f>IF(AK$5&lt;$A41,0,MINA($C41*$E41,$C41-SUM($G41:AJ41)))</f>
        <v>0</v>
      </c>
      <c r="AL41" s="43">
        <f>IF(AL$5&lt;$A41,0,MINA($C41*$E41,$C41-SUM($G41:AK41)))</f>
        <v>0</v>
      </c>
      <c r="AM41" s="43">
        <f>IF(AM$5&lt;$A41,0,MINA($C41*$E41,$C41-SUM($G41:AL41)))</f>
        <v>0</v>
      </c>
      <c r="AN41" s="43">
        <f>IF(AN$5&lt;$A41,0,MINA($C41*$E41,$C41-SUM($G41:AM41)))</f>
        <v>0</v>
      </c>
      <c r="AO41" s="43">
        <f>IF(AO$5&lt;$A41,0,MINA($C41*$E41,$C41-SUM($G41:AN41)))</f>
        <v>0</v>
      </c>
      <c r="AP41" s="43">
        <f>IF(AP$5&lt;$A41,0,MINA($C41*$E41,$C41-SUM($G41:AO41)))</f>
        <v>0</v>
      </c>
      <c r="AQ41" s="43">
        <f>IF(AQ$5&lt;$A41,0,MINA($C41*$E41,$C41-SUM($G41:AP41)))</f>
        <v>0</v>
      </c>
      <c r="AR41" s="43">
        <f>IF(AR$5&lt;$A41,0,MINA($C41*$E41,$C41-SUM($G41:AQ41)))</f>
        <v>0</v>
      </c>
      <c r="AS41" s="43">
        <f>IF(AS$5&lt;$A41,0,MINA($C41*$E41,$C41-SUM($G41:AR41)))</f>
        <v>0</v>
      </c>
      <c r="AT41" s="43">
        <f>IF(AT$5&lt;$A41,0,MINA($C41*$E41,$C41-SUM($G41:AS41)))</f>
        <v>0</v>
      </c>
      <c r="AU41" s="43">
        <f>IF(AU$5&lt;$A41,0,MINA($C41*$E41,$C41-SUM($G41:AT41)))</f>
        <v>0</v>
      </c>
      <c r="AV41" s="43">
        <f>IF(AV$5&lt;$A41,0,MINA($C41*$E41,$C41-SUM($G41:AU41)))</f>
        <v>0</v>
      </c>
      <c r="AW41" s="43">
        <f>IF(AW$5&lt;$A41,0,MINA($C41*$E41,$C41-SUM($G41:AV41)))</f>
        <v>0</v>
      </c>
      <c r="AX41" s="43">
        <f>IF(AX$5&lt;$A41,0,MINA($C41*$E41,$C41-SUM($G41:AW41)))</f>
        <v>0</v>
      </c>
      <c r="AY41" s="43">
        <f>IF(AY$5&lt;$A41,0,MINA($C41*$E41,$C41-SUM($G41:AX41)))</f>
        <v>0</v>
      </c>
      <c r="AZ41" s="43">
        <f>IF(AZ$5&lt;$A41,0,MINA($C41*$E41,$C41-SUM($G41:AY41)))</f>
        <v>0</v>
      </c>
      <c r="BA41" s="43">
        <f>IF(BA$5&lt;$A41,0,MINA($C41*$E41,$C41-SUM($G41:AZ41)))</f>
        <v>0</v>
      </c>
      <c r="BB41" s="43">
        <f>IF(BB$5&lt;$A41,0,MINA($C41*$E41,$C41-SUM($G41:BA41)))</f>
        <v>0</v>
      </c>
      <c r="BC41" s="43">
        <f>IF(BC$5&lt;$A41,0,MINA($C41*$E41,$C41-SUM($G41:BB41)))</f>
        <v>0</v>
      </c>
      <c r="BD41" s="43">
        <f>IF(BD$5&lt;$A41,0,MINA($C41*$E41,$C41-SUM($G41:BC41)))</f>
        <v>0</v>
      </c>
      <c r="BE41" s="43">
        <f>IF(BE$5&lt;$A41,0,MINA($C41*$E41,$C41-SUM($G41:BD41)))</f>
        <v>0</v>
      </c>
      <c r="BF41" s="43">
        <f>IF(BF$5&lt;$A41,0,MINA($C41*$E41,$C41-SUM($G41:BE41)))</f>
        <v>0</v>
      </c>
      <c r="BG41" s="43">
        <f>IF(BG$5&lt;$A41,0,MINA($C41*$E41,$C41-SUM($G41:BF41)))</f>
        <v>0</v>
      </c>
      <c r="BH41" s="43">
        <f>IF(BH$5&lt;$A41,0,MINA($C41*$E41,$C41-SUM($G41:BG41)))</f>
        <v>0</v>
      </c>
      <c r="BI41" s="43">
        <f>IF(BI$5&lt;$A41,0,MINA($C41*$E41,$C41-SUM($G41:BH41)))</f>
        <v>0</v>
      </c>
      <c r="BJ41" s="43">
        <f>IF(BJ$5&lt;$A41,0,MINA($C41*$E41,$C41-SUM($G41:BI41)))</f>
        <v>0</v>
      </c>
      <c r="BK41" s="43">
        <f>IF(BK$5&lt;$A41,0,MINA($C41*$E41,$C41-SUM($G41:BJ41)))</f>
        <v>0</v>
      </c>
      <c r="BL41" s="43">
        <f>IF(BL$5&lt;$A41,0,MINA($C41*$E41,$C41-SUM($G41:BK41)))</f>
        <v>0</v>
      </c>
      <c r="BM41" s="43">
        <f>IF(BM$5&lt;$A41,0,MINA($C41*$E41,$C41-SUM($G41:BL41)))</f>
        <v>0</v>
      </c>
      <c r="BN41" s="43">
        <f>IF(BN$5&lt;$A41,0,MINA($C41*$E41,$C41-SUM($G41:BM41)))</f>
        <v>0</v>
      </c>
      <c r="BO41" s="43">
        <f>IF(BO$5&lt;$A41,0,MINA($C41*$E41,$C41-SUM($G41:BN41)))</f>
        <v>0</v>
      </c>
      <c r="BP41" s="43">
        <f>IF(BP$5&lt;$A41,0,MINA($C41*$E41,$C41-SUM($G41:BO41)))</f>
        <v>0</v>
      </c>
      <c r="BQ41" s="43">
        <f>IF(BQ$5&lt;$A41,0,MINA($C41*$E41,$C41-SUM($G41:BP41)))</f>
        <v>0</v>
      </c>
      <c r="BR41" s="43">
        <f>IF(BR$5&lt;$A41,0,MINA($C41*$E41,$C41-SUM($G41:BQ41)))</f>
        <v>0</v>
      </c>
      <c r="BS41" s="43">
        <f>IF(BS$5&lt;$A41,0,MINA($C41*$E41,$C41-SUM($G41:BR41)))</f>
        <v>0</v>
      </c>
      <c r="BT41" s="43">
        <f>IF(BT$5&lt;$A41,0,MINA($C41*$E41,$C41-SUM($G41:BS41)))</f>
        <v>0</v>
      </c>
      <c r="BU41" s="43">
        <f>IF(BU$5&lt;$A41,0,MINA($C41*$E41,$C41-SUM($G41:BT41)))</f>
        <v>0</v>
      </c>
      <c r="BV41" s="43">
        <f>IF(BV$5&lt;$A41,0,MINA($C41*$E41,$C41-SUM($G41:BU41)))</f>
        <v>0</v>
      </c>
      <c r="BW41" s="43">
        <f>IF(BW$5&lt;$A41,0,MINA($C41*$E41,$C41-SUM($G41:BV41)))</f>
        <v>0</v>
      </c>
      <c r="BX41" s="43">
        <f>IF(BX$5&lt;$A41,0,MINA($C41*$E41,$C41-SUM($G41:BW41)))</f>
        <v>0</v>
      </c>
      <c r="BY41" s="43">
        <f>IF(BY$5&lt;$A41,0,MINA($C41*$E41,$C41-SUM($G41:BX41)))</f>
        <v>0</v>
      </c>
      <c r="BZ41" s="43">
        <f>IF(BZ$5&lt;$A41,0,MINA($C41*$E41,$C41-SUM($G41:BY41)))</f>
        <v>0</v>
      </c>
      <c r="CA41" s="43">
        <f>IF(CA$5&lt;$A41,0,MINA($C41*$E41,$C41-SUM($G41:BZ41)))</f>
        <v>0</v>
      </c>
      <c r="CB41" s="43">
        <f>IF(CB$5&lt;$A41,0,MINA($C41*$E41,$C41-SUM($G41:CA41)))</f>
        <v>0</v>
      </c>
      <c r="CC41" s="43">
        <f>IF(CC$5&lt;$A41,0,MINA($C41*$E41,$C41-SUM($G41:CB41)))</f>
        <v>0</v>
      </c>
      <c r="CD41" s="43">
        <f>IF(CD$5&lt;$A41,0,MINA($C41*$E41,$C41-SUM($G41:CC41)))</f>
        <v>0</v>
      </c>
      <c r="CE41" s="43">
        <f>IF(CE$5&lt;$A41,0,MINA($C41*$E41,$C41-SUM($G41:CD41)))</f>
        <v>0</v>
      </c>
      <c r="CF41" s="43">
        <f>IF(CF$5&lt;$A41,0,MINA($C41*$E41,$C41-SUM($G41:CE41)))</f>
        <v>0</v>
      </c>
      <c r="CG41" s="43">
        <f>IF(CG$5&lt;$A41,0,MINA($C41*$E41,$C41-SUM($G41:CF41)))</f>
        <v>0</v>
      </c>
      <c r="CH41" s="43">
        <f>IF(CH$5&lt;$A41,0,MINA($C41*$E41,$C41-SUM($G41:CG41)))</f>
        <v>0</v>
      </c>
      <c r="CI41" s="43">
        <f>IF(CI$5&lt;$A41,0,MINA($C41*$E41,$C41-SUM($G41:CH41)))</f>
        <v>0</v>
      </c>
      <c r="CJ41" s="43">
        <f>IF(CJ$5&lt;$A41,0,MINA($C41*$E41,$C41-SUM($G41:CI41)))</f>
        <v>0</v>
      </c>
      <c r="CK41" s="43">
        <f>IF(CK$5&lt;$A41,0,MINA($C41*$E41,$C41-SUM($G41:CJ41)))</f>
        <v>0</v>
      </c>
      <c r="CL41" s="43">
        <f>IF(CL$5&lt;$A41,0,MINA($C41*$E41,$C41-SUM($G41:CK41)))</f>
        <v>0</v>
      </c>
      <c r="CM41" s="43">
        <f>IF(CM$5&lt;$A41,0,MINA($C41*$E41,$C41-SUM($G41:CL41)))</f>
        <v>0</v>
      </c>
      <c r="CN41" s="43">
        <f>IF(CN$5&lt;$A41,0,MINA($C41*$E41,$C41-SUM($G41:CM41)))</f>
        <v>0</v>
      </c>
      <c r="CO41" s="43">
        <f>IF(CO$5&lt;$A41,0,MINA($C41*$E41,$C41-SUM($G41:CN41)))</f>
        <v>0</v>
      </c>
      <c r="CP41" s="43">
        <f>IF(CP$5&lt;$A41,0,MINA($C41*$E41,$C41-SUM($G41:CO41)))</f>
        <v>0</v>
      </c>
      <c r="CQ41" s="43">
        <f>IF(CQ$5&lt;$A41,0,MINA($C41*$E41,$C41-SUM($G41:CP41)))</f>
        <v>0</v>
      </c>
      <c r="CR41" s="43">
        <f>IF(CR$5&lt;$A41,0,MINA($C41*$E41,$C41-SUM($G41:CQ41)))</f>
        <v>0</v>
      </c>
      <c r="CS41" s="43">
        <f>IF(CS$5&lt;$A41,0,MINA($C41*$E41,$C41-SUM($G41:CR41)))</f>
        <v>0</v>
      </c>
      <c r="CT41" s="43">
        <f>IF(CT$5&lt;$A41,0,MINA($C41*$E41,$C41-SUM($G41:CS41)))</f>
        <v>0</v>
      </c>
      <c r="CU41" s="43">
        <f>IF(CU$5&lt;$A41,0,MINA($C41*$E41,$C41-SUM($G41:CT41)))</f>
        <v>0</v>
      </c>
      <c r="CV41" s="43">
        <f>IF(CV$5&lt;$A41,0,MINA($C41*$E41,$C41-SUM($G41:CU41)))</f>
        <v>0</v>
      </c>
      <c r="CW41" s="43">
        <f>IF(CW$5&lt;$A41,0,MINA($C41*$E41,$C41-SUM($G41:CV41)))</f>
        <v>0</v>
      </c>
      <c r="CX41" s="43">
        <f>IF(CX$5&lt;$A41,0,MINA($C41*$E41,$C41-SUM($G41:CW41)))</f>
        <v>0</v>
      </c>
      <c r="CY41" s="43">
        <f>IF(CY$5&lt;$A41,0,MINA($C41*$E41,$C41-SUM($G41:CX41)))</f>
        <v>0</v>
      </c>
      <c r="CZ41" s="43">
        <f>IF(CZ$5&lt;$A41,0,MINA($C41*$E41,$C41-SUM($G41:CY41)))</f>
        <v>0</v>
      </c>
      <c r="DA41" s="43">
        <f>IF(DA$5&lt;$A41,0,MINA($C41*$E41,$C41-SUM($G41:CZ41)))</f>
        <v>0</v>
      </c>
      <c r="DB41" s="43">
        <f>IF(DB$5&lt;$A41,0,MINA($C41*$E41,$C41-SUM($G41:DA41)))</f>
        <v>0</v>
      </c>
      <c r="DC41" s="43">
        <f>IF(DC$5&lt;$A41,0,MINA($C41*$E41,$C41-SUM($G41:DB41)))</f>
        <v>0</v>
      </c>
      <c r="DD41" s="43">
        <f>IF(DD$5&lt;$A41,0,MINA($C41*$E41,$C41-SUM($G41:DC41)))</f>
        <v>0</v>
      </c>
      <c r="DE41" s="43">
        <f>IF(DE$5&lt;$A41,0,MINA($C41*$E41,$C41-SUM($G41:DD41)))</f>
        <v>0</v>
      </c>
      <c r="DF41" s="43">
        <f>IF(DF$5&lt;$A41,0,MINA($C41*$E41,$C41-SUM($G41:DE41)))</f>
        <v>0</v>
      </c>
      <c r="DG41" s="43">
        <f>IF(DG$5&lt;$A41,0,MINA($C41*$E41,$C41-SUM($G41:DF41)))</f>
        <v>0</v>
      </c>
      <c r="DH41" s="43">
        <f>IF(DH$5&lt;$A41,0,MINA($C41*$E41,$C41-SUM($G41:DG41)))</f>
        <v>0</v>
      </c>
      <c r="DI41" s="43">
        <f>IF(DI$5&lt;$A41,0,MINA($C41*$E41,$C41-SUM($G41:DH41)))</f>
        <v>0</v>
      </c>
      <c r="DJ41" s="43">
        <f>IF(DJ$5&lt;$A41,0,MINA($C41*$E41,$C41-SUM($G41:DI41)))</f>
        <v>0</v>
      </c>
      <c r="DK41" s="43">
        <f>IF(DK$5&lt;$A41,0,MINA($C41*$E41,$C41-SUM($G41:DJ41)))</f>
        <v>0</v>
      </c>
      <c r="DL41" s="43">
        <f>IF(DL$5&lt;$A41,0,MINA($C41*$E41,$C41-SUM($G41:DK41)))</f>
        <v>0</v>
      </c>
      <c r="DM41" s="43">
        <f>IF(DM$5&lt;$A41,0,MINA($C41*$E41,$C41-SUM($G41:DL41)))</f>
        <v>0</v>
      </c>
      <c r="DN41" s="43">
        <f>IF(DN$5&lt;$A41,0,MINA($C41*$E41,$C41-SUM($G41:DM41)))</f>
        <v>0</v>
      </c>
      <c r="DO41" s="43">
        <f>IF(DO$5&lt;$A41,0,MINA($C41*$E41,$C41-SUM($G41:DN41)))</f>
        <v>0</v>
      </c>
      <c r="DP41" s="43">
        <f>IF(DP$5&lt;$A41,0,MINA($C41*$E41,$C41-SUM($G41:DO41)))</f>
        <v>0</v>
      </c>
      <c r="DQ41" s="43">
        <f>IF(DQ$5&lt;$A41,0,MINA($C41*$E41,$C41-SUM($G41:DP41)))</f>
        <v>0</v>
      </c>
      <c r="DR41" s="43">
        <f>IF(DR$5&lt;$A41,0,MINA($C41*$E41,$C41-SUM($G41:DQ41)))</f>
        <v>0</v>
      </c>
      <c r="DS41" s="43">
        <f>IF(DS$5&lt;$A41,0,MINA($C41*$E41,$C41-SUM($G41:DR41)))</f>
        <v>0</v>
      </c>
      <c r="DT41" s="43">
        <f>IF(DT$5&lt;$A41,0,MINA($C41*$E41,$C41-SUM($G41:DS41)))</f>
        <v>0</v>
      </c>
      <c r="DU41" s="43">
        <f>IF(DU$5&lt;$A41,0,MINA($C41*$E41,$C41-SUM($G41:DT41)))</f>
        <v>0</v>
      </c>
      <c r="DV41" s="43">
        <f>IF(DV$5&lt;$A41,0,MINA($C41*$E41,$C41-SUM($G41:DU41)))</f>
        <v>0</v>
      </c>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row>
    <row r="42" spans="1:162" ht="18" customHeight="1" x14ac:dyDescent="0.2">
      <c r="A42" s="46">
        <f t="shared" si="29"/>
        <v>28</v>
      </c>
      <c r="B42" s="38"/>
      <c r="C42" s="45">
        <v>0</v>
      </c>
      <c r="D42" s="38"/>
      <c r="E42" s="44">
        <f t="shared" si="30"/>
        <v>1.6666666666666666E-2</v>
      </c>
      <c r="G42" s="43">
        <f t="shared" si="28"/>
        <v>0</v>
      </c>
      <c r="H42" s="43">
        <f>IF(H$5&lt;$A42,0,MINA($C42*$E42,$C42-SUM($G42:G42)))</f>
        <v>0</v>
      </c>
      <c r="I42" s="43">
        <f>IF(I$5&lt;$A42,0,MINA($C42*$E42,$C42-SUM($G42:H42)))</f>
        <v>0</v>
      </c>
      <c r="J42" s="43">
        <f>IF(J$5&lt;$A42,0,MINA($C42*$E42,$C42-SUM($G42:I42)))</f>
        <v>0</v>
      </c>
      <c r="K42" s="43">
        <f>IF(K$5&lt;$A42,0,MINA($C42*$E42,$C42-SUM($G42:J42)))</f>
        <v>0</v>
      </c>
      <c r="L42" s="43">
        <f>IF(L$5&lt;$A42,0,MINA($C42*$E42,$C42-SUM($G42:K42)))</f>
        <v>0</v>
      </c>
      <c r="M42" s="43">
        <f>IF(M$5&lt;$A42,0,MINA($C42*$E42,$C42-SUM($G42:L42)))</f>
        <v>0</v>
      </c>
      <c r="N42" s="43">
        <f>IF(N$5&lt;$A42,0,MINA($C42*$E42,$C42-SUM($G42:M42)))</f>
        <v>0</v>
      </c>
      <c r="O42" s="43">
        <f>IF(O$5&lt;$A42,0,MINA($C42*$E42,$C42-SUM($G42:N42)))</f>
        <v>0</v>
      </c>
      <c r="P42" s="43">
        <f>IF(P$5&lt;$A42,0,MINA($C42*$E42,$C42-SUM($G42:O42)))</f>
        <v>0</v>
      </c>
      <c r="Q42" s="43">
        <f>IF(Q$5&lt;$A42,0,MINA($C42*$E42,$C42-SUM($G42:P42)))</f>
        <v>0</v>
      </c>
      <c r="R42" s="43">
        <f>IF(R$5&lt;$A42,0,MINA($C42*$E42,$C42-SUM($G42:Q42)))</f>
        <v>0</v>
      </c>
      <c r="S42" s="43">
        <f>IF(S$5&lt;$A42,0,MINA($C42*$E42,$C42-SUM($G42:R42)))</f>
        <v>0</v>
      </c>
      <c r="T42" s="43">
        <f>IF(T$5&lt;$A42,0,MINA($C42*$E42,$C42-SUM($G42:S42)))</f>
        <v>0</v>
      </c>
      <c r="U42" s="43">
        <f>IF(U$5&lt;$A42,0,MINA($C42*$E42,$C42-SUM($G42:T42)))</f>
        <v>0</v>
      </c>
      <c r="V42" s="43">
        <f>IF(V$5&lt;$A42,0,MINA($C42*$E42,$C42-SUM($G42:U42)))</f>
        <v>0</v>
      </c>
      <c r="W42" s="43">
        <f>IF(W$5&lt;$A42,0,MINA($C42*$E42,$C42-SUM($G42:V42)))</f>
        <v>0</v>
      </c>
      <c r="X42" s="43">
        <f>IF(X$5&lt;$A42,0,MINA($C42*$E42,$C42-SUM($G42:W42)))</f>
        <v>0</v>
      </c>
      <c r="Y42" s="43">
        <f>IF(Y$5&lt;$A42,0,MINA($C42*$E42,$C42-SUM($G42:X42)))</f>
        <v>0</v>
      </c>
      <c r="Z42" s="43">
        <f>IF(Z$5&lt;$A42,0,MINA($C42*$E42,$C42-SUM($G42:Y42)))</f>
        <v>0</v>
      </c>
      <c r="AA42" s="43">
        <f>IF(AA$5&lt;$A42,0,MINA($C42*$E42,$C42-SUM($G42:Z42)))</f>
        <v>0</v>
      </c>
      <c r="AB42" s="43">
        <f>IF(AB$5&lt;$A42,0,MINA($C42*$E42,$C42-SUM($G42:AA42)))</f>
        <v>0</v>
      </c>
      <c r="AC42" s="43">
        <f>IF(AC$5&lt;$A42,0,MINA($C42*$E42,$C42-SUM($G42:AB42)))</f>
        <v>0</v>
      </c>
      <c r="AD42" s="43">
        <f>IF(AD$5&lt;$A42,0,MINA($C42*$E42,$C42-SUM($G42:AC42)))</f>
        <v>0</v>
      </c>
      <c r="AE42" s="43">
        <f>IF(AE$5&lt;$A42,0,MINA($C42*$E42,$C42-SUM($G42:AD42)))</f>
        <v>0</v>
      </c>
      <c r="AF42" s="43">
        <f>IF(AF$5&lt;$A42,0,MINA($C42*$E42,$C42-SUM($G42:AE42)))</f>
        <v>0</v>
      </c>
      <c r="AG42" s="43">
        <f>IF(AG$5&lt;$A42,0,MINA($C42*$E42,$C42-SUM($G42:AF42)))</f>
        <v>0</v>
      </c>
      <c r="AH42" s="43">
        <f>IF(AH$5&lt;$A42,0,MINA($C42*$E42,$C42-SUM($G42:AG42)))</f>
        <v>0</v>
      </c>
      <c r="AI42" s="43">
        <f>IF(AI$5&lt;$A42,0,MINA($C42*$E42,$C42-SUM($G42:AH42)))</f>
        <v>0</v>
      </c>
      <c r="AJ42" s="43">
        <f>IF(AJ$5&lt;$A42,0,MINA($C42*$E42,$C42-SUM($G42:AI42)))</f>
        <v>0</v>
      </c>
      <c r="AK42" s="43">
        <f>IF(AK$5&lt;$A42,0,MINA($C42*$E42,$C42-SUM($G42:AJ42)))</f>
        <v>0</v>
      </c>
      <c r="AL42" s="43">
        <f>IF(AL$5&lt;$A42,0,MINA($C42*$E42,$C42-SUM($G42:AK42)))</f>
        <v>0</v>
      </c>
      <c r="AM42" s="43">
        <f>IF(AM$5&lt;$A42,0,MINA($C42*$E42,$C42-SUM($G42:AL42)))</f>
        <v>0</v>
      </c>
      <c r="AN42" s="43">
        <f>IF(AN$5&lt;$A42,0,MINA($C42*$E42,$C42-SUM($G42:AM42)))</f>
        <v>0</v>
      </c>
      <c r="AO42" s="43">
        <f>IF(AO$5&lt;$A42,0,MINA($C42*$E42,$C42-SUM($G42:AN42)))</f>
        <v>0</v>
      </c>
      <c r="AP42" s="43">
        <f>IF(AP$5&lt;$A42,0,MINA($C42*$E42,$C42-SUM($G42:AO42)))</f>
        <v>0</v>
      </c>
      <c r="AQ42" s="43">
        <f>IF(AQ$5&lt;$A42,0,MINA($C42*$E42,$C42-SUM($G42:AP42)))</f>
        <v>0</v>
      </c>
      <c r="AR42" s="43">
        <f>IF(AR$5&lt;$A42,0,MINA($C42*$E42,$C42-SUM($G42:AQ42)))</f>
        <v>0</v>
      </c>
      <c r="AS42" s="43">
        <f>IF(AS$5&lt;$A42,0,MINA($C42*$E42,$C42-SUM($G42:AR42)))</f>
        <v>0</v>
      </c>
      <c r="AT42" s="43">
        <f>IF(AT$5&lt;$A42,0,MINA($C42*$E42,$C42-SUM($G42:AS42)))</f>
        <v>0</v>
      </c>
      <c r="AU42" s="43">
        <f>IF(AU$5&lt;$A42,0,MINA($C42*$E42,$C42-SUM($G42:AT42)))</f>
        <v>0</v>
      </c>
      <c r="AV42" s="43">
        <f>IF(AV$5&lt;$A42,0,MINA($C42*$E42,$C42-SUM($G42:AU42)))</f>
        <v>0</v>
      </c>
      <c r="AW42" s="43">
        <f>IF(AW$5&lt;$A42,0,MINA($C42*$E42,$C42-SUM($G42:AV42)))</f>
        <v>0</v>
      </c>
      <c r="AX42" s="43">
        <f>IF(AX$5&lt;$A42,0,MINA($C42*$E42,$C42-SUM($G42:AW42)))</f>
        <v>0</v>
      </c>
      <c r="AY42" s="43">
        <f>IF(AY$5&lt;$A42,0,MINA($C42*$E42,$C42-SUM($G42:AX42)))</f>
        <v>0</v>
      </c>
      <c r="AZ42" s="43">
        <f>IF(AZ$5&lt;$A42,0,MINA($C42*$E42,$C42-SUM($G42:AY42)))</f>
        <v>0</v>
      </c>
      <c r="BA42" s="43">
        <f>IF(BA$5&lt;$A42,0,MINA($C42*$E42,$C42-SUM($G42:AZ42)))</f>
        <v>0</v>
      </c>
      <c r="BB42" s="43">
        <f>IF(BB$5&lt;$A42,0,MINA($C42*$E42,$C42-SUM($G42:BA42)))</f>
        <v>0</v>
      </c>
      <c r="BC42" s="43">
        <f>IF(BC$5&lt;$A42,0,MINA($C42*$E42,$C42-SUM($G42:BB42)))</f>
        <v>0</v>
      </c>
      <c r="BD42" s="43">
        <f>IF(BD$5&lt;$A42,0,MINA($C42*$E42,$C42-SUM($G42:BC42)))</f>
        <v>0</v>
      </c>
      <c r="BE42" s="43">
        <f>IF(BE$5&lt;$A42,0,MINA($C42*$E42,$C42-SUM($G42:BD42)))</f>
        <v>0</v>
      </c>
      <c r="BF42" s="43">
        <f>IF(BF$5&lt;$A42,0,MINA($C42*$E42,$C42-SUM($G42:BE42)))</f>
        <v>0</v>
      </c>
      <c r="BG42" s="43">
        <f>IF(BG$5&lt;$A42,0,MINA($C42*$E42,$C42-SUM($G42:BF42)))</f>
        <v>0</v>
      </c>
      <c r="BH42" s="43">
        <f>IF(BH$5&lt;$A42,0,MINA($C42*$E42,$C42-SUM($G42:BG42)))</f>
        <v>0</v>
      </c>
      <c r="BI42" s="43">
        <f>IF(BI$5&lt;$A42,0,MINA($C42*$E42,$C42-SUM($G42:BH42)))</f>
        <v>0</v>
      </c>
      <c r="BJ42" s="43">
        <f>IF(BJ$5&lt;$A42,0,MINA($C42*$E42,$C42-SUM($G42:BI42)))</f>
        <v>0</v>
      </c>
      <c r="BK42" s="43">
        <f>IF(BK$5&lt;$A42,0,MINA($C42*$E42,$C42-SUM($G42:BJ42)))</f>
        <v>0</v>
      </c>
      <c r="BL42" s="43">
        <f>IF(BL$5&lt;$A42,0,MINA($C42*$E42,$C42-SUM($G42:BK42)))</f>
        <v>0</v>
      </c>
      <c r="BM42" s="43">
        <f>IF(BM$5&lt;$A42,0,MINA($C42*$E42,$C42-SUM($G42:BL42)))</f>
        <v>0</v>
      </c>
      <c r="BN42" s="43">
        <f>IF(BN$5&lt;$A42,0,MINA($C42*$E42,$C42-SUM($G42:BM42)))</f>
        <v>0</v>
      </c>
      <c r="BO42" s="43">
        <f>IF(BO$5&lt;$A42,0,MINA($C42*$E42,$C42-SUM($G42:BN42)))</f>
        <v>0</v>
      </c>
      <c r="BP42" s="43">
        <f>IF(BP$5&lt;$A42,0,MINA($C42*$E42,$C42-SUM($G42:BO42)))</f>
        <v>0</v>
      </c>
      <c r="BQ42" s="43">
        <f>IF(BQ$5&lt;$A42,0,MINA($C42*$E42,$C42-SUM($G42:BP42)))</f>
        <v>0</v>
      </c>
      <c r="BR42" s="43">
        <f>IF(BR$5&lt;$A42,0,MINA($C42*$E42,$C42-SUM($G42:BQ42)))</f>
        <v>0</v>
      </c>
      <c r="BS42" s="43">
        <f>IF(BS$5&lt;$A42,0,MINA($C42*$E42,$C42-SUM($G42:BR42)))</f>
        <v>0</v>
      </c>
      <c r="BT42" s="43">
        <f>IF(BT$5&lt;$A42,0,MINA($C42*$E42,$C42-SUM($G42:BS42)))</f>
        <v>0</v>
      </c>
      <c r="BU42" s="43">
        <f>IF(BU$5&lt;$A42,0,MINA($C42*$E42,$C42-SUM($G42:BT42)))</f>
        <v>0</v>
      </c>
      <c r="BV42" s="43">
        <f>IF(BV$5&lt;$A42,0,MINA($C42*$E42,$C42-SUM($G42:BU42)))</f>
        <v>0</v>
      </c>
      <c r="BW42" s="43">
        <f>IF(BW$5&lt;$A42,0,MINA($C42*$E42,$C42-SUM($G42:BV42)))</f>
        <v>0</v>
      </c>
      <c r="BX42" s="43">
        <f>IF(BX$5&lt;$A42,0,MINA($C42*$E42,$C42-SUM($G42:BW42)))</f>
        <v>0</v>
      </c>
      <c r="BY42" s="43">
        <f>IF(BY$5&lt;$A42,0,MINA($C42*$E42,$C42-SUM($G42:BX42)))</f>
        <v>0</v>
      </c>
      <c r="BZ42" s="43">
        <f>IF(BZ$5&lt;$A42,0,MINA($C42*$E42,$C42-SUM($G42:BY42)))</f>
        <v>0</v>
      </c>
      <c r="CA42" s="43">
        <f>IF(CA$5&lt;$A42,0,MINA($C42*$E42,$C42-SUM($G42:BZ42)))</f>
        <v>0</v>
      </c>
      <c r="CB42" s="43">
        <f>IF(CB$5&lt;$A42,0,MINA($C42*$E42,$C42-SUM($G42:CA42)))</f>
        <v>0</v>
      </c>
      <c r="CC42" s="43">
        <f>IF(CC$5&lt;$A42,0,MINA($C42*$E42,$C42-SUM($G42:CB42)))</f>
        <v>0</v>
      </c>
      <c r="CD42" s="43">
        <f>IF(CD$5&lt;$A42,0,MINA($C42*$E42,$C42-SUM($G42:CC42)))</f>
        <v>0</v>
      </c>
      <c r="CE42" s="43">
        <f>IF(CE$5&lt;$A42,0,MINA($C42*$E42,$C42-SUM($G42:CD42)))</f>
        <v>0</v>
      </c>
      <c r="CF42" s="43">
        <f>IF(CF$5&lt;$A42,0,MINA($C42*$E42,$C42-SUM($G42:CE42)))</f>
        <v>0</v>
      </c>
      <c r="CG42" s="43">
        <f>IF(CG$5&lt;$A42,0,MINA($C42*$E42,$C42-SUM($G42:CF42)))</f>
        <v>0</v>
      </c>
      <c r="CH42" s="43">
        <f>IF(CH$5&lt;$A42,0,MINA($C42*$E42,$C42-SUM($G42:CG42)))</f>
        <v>0</v>
      </c>
      <c r="CI42" s="43">
        <f>IF(CI$5&lt;$A42,0,MINA($C42*$E42,$C42-SUM($G42:CH42)))</f>
        <v>0</v>
      </c>
      <c r="CJ42" s="43">
        <f>IF(CJ$5&lt;$A42,0,MINA($C42*$E42,$C42-SUM($G42:CI42)))</f>
        <v>0</v>
      </c>
      <c r="CK42" s="43">
        <f>IF(CK$5&lt;$A42,0,MINA($C42*$E42,$C42-SUM($G42:CJ42)))</f>
        <v>0</v>
      </c>
      <c r="CL42" s="43">
        <f>IF(CL$5&lt;$A42,0,MINA($C42*$E42,$C42-SUM($G42:CK42)))</f>
        <v>0</v>
      </c>
      <c r="CM42" s="43">
        <f>IF(CM$5&lt;$A42,0,MINA($C42*$E42,$C42-SUM($G42:CL42)))</f>
        <v>0</v>
      </c>
      <c r="CN42" s="43">
        <f>IF(CN$5&lt;$A42,0,MINA($C42*$E42,$C42-SUM($G42:CM42)))</f>
        <v>0</v>
      </c>
      <c r="CO42" s="43">
        <f>IF(CO$5&lt;$A42,0,MINA($C42*$E42,$C42-SUM($G42:CN42)))</f>
        <v>0</v>
      </c>
      <c r="CP42" s="43">
        <f>IF(CP$5&lt;$A42,0,MINA($C42*$E42,$C42-SUM($G42:CO42)))</f>
        <v>0</v>
      </c>
      <c r="CQ42" s="43">
        <f>IF(CQ$5&lt;$A42,0,MINA($C42*$E42,$C42-SUM($G42:CP42)))</f>
        <v>0</v>
      </c>
      <c r="CR42" s="43">
        <f>IF(CR$5&lt;$A42,0,MINA($C42*$E42,$C42-SUM($G42:CQ42)))</f>
        <v>0</v>
      </c>
      <c r="CS42" s="43">
        <f>IF(CS$5&lt;$A42,0,MINA($C42*$E42,$C42-SUM($G42:CR42)))</f>
        <v>0</v>
      </c>
      <c r="CT42" s="43">
        <f>IF(CT$5&lt;$A42,0,MINA($C42*$E42,$C42-SUM($G42:CS42)))</f>
        <v>0</v>
      </c>
      <c r="CU42" s="43">
        <f>IF(CU$5&lt;$A42,0,MINA($C42*$E42,$C42-SUM($G42:CT42)))</f>
        <v>0</v>
      </c>
      <c r="CV42" s="43">
        <f>IF(CV$5&lt;$A42,0,MINA($C42*$E42,$C42-SUM($G42:CU42)))</f>
        <v>0</v>
      </c>
      <c r="CW42" s="43">
        <f>IF(CW$5&lt;$A42,0,MINA($C42*$E42,$C42-SUM($G42:CV42)))</f>
        <v>0</v>
      </c>
      <c r="CX42" s="43">
        <f>IF(CX$5&lt;$A42,0,MINA($C42*$E42,$C42-SUM($G42:CW42)))</f>
        <v>0</v>
      </c>
      <c r="CY42" s="43">
        <f>IF(CY$5&lt;$A42,0,MINA($C42*$E42,$C42-SUM($G42:CX42)))</f>
        <v>0</v>
      </c>
      <c r="CZ42" s="43">
        <f>IF(CZ$5&lt;$A42,0,MINA($C42*$E42,$C42-SUM($G42:CY42)))</f>
        <v>0</v>
      </c>
      <c r="DA42" s="43">
        <f>IF(DA$5&lt;$A42,0,MINA($C42*$E42,$C42-SUM($G42:CZ42)))</f>
        <v>0</v>
      </c>
      <c r="DB42" s="43">
        <f>IF(DB$5&lt;$A42,0,MINA($C42*$E42,$C42-SUM($G42:DA42)))</f>
        <v>0</v>
      </c>
      <c r="DC42" s="43">
        <f>IF(DC$5&lt;$A42,0,MINA($C42*$E42,$C42-SUM($G42:DB42)))</f>
        <v>0</v>
      </c>
      <c r="DD42" s="43">
        <f>IF(DD$5&lt;$A42,0,MINA($C42*$E42,$C42-SUM($G42:DC42)))</f>
        <v>0</v>
      </c>
      <c r="DE42" s="43">
        <f>IF(DE$5&lt;$A42,0,MINA($C42*$E42,$C42-SUM($G42:DD42)))</f>
        <v>0</v>
      </c>
      <c r="DF42" s="43">
        <f>IF(DF$5&lt;$A42,0,MINA($C42*$E42,$C42-SUM($G42:DE42)))</f>
        <v>0</v>
      </c>
      <c r="DG42" s="43">
        <f>IF(DG$5&lt;$A42,0,MINA($C42*$E42,$C42-SUM($G42:DF42)))</f>
        <v>0</v>
      </c>
      <c r="DH42" s="43">
        <f>IF(DH$5&lt;$A42,0,MINA($C42*$E42,$C42-SUM($G42:DG42)))</f>
        <v>0</v>
      </c>
      <c r="DI42" s="43">
        <f>IF(DI$5&lt;$A42,0,MINA($C42*$E42,$C42-SUM($G42:DH42)))</f>
        <v>0</v>
      </c>
      <c r="DJ42" s="43">
        <f>IF(DJ$5&lt;$A42,0,MINA($C42*$E42,$C42-SUM($G42:DI42)))</f>
        <v>0</v>
      </c>
      <c r="DK42" s="43">
        <f>IF(DK$5&lt;$A42,0,MINA($C42*$E42,$C42-SUM($G42:DJ42)))</f>
        <v>0</v>
      </c>
      <c r="DL42" s="43">
        <f>IF(DL$5&lt;$A42,0,MINA($C42*$E42,$C42-SUM($G42:DK42)))</f>
        <v>0</v>
      </c>
      <c r="DM42" s="43">
        <f>IF(DM$5&lt;$A42,0,MINA($C42*$E42,$C42-SUM($G42:DL42)))</f>
        <v>0</v>
      </c>
      <c r="DN42" s="43">
        <f>IF(DN$5&lt;$A42,0,MINA($C42*$E42,$C42-SUM($G42:DM42)))</f>
        <v>0</v>
      </c>
      <c r="DO42" s="43">
        <f>IF(DO$5&lt;$A42,0,MINA($C42*$E42,$C42-SUM($G42:DN42)))</f>
        <v>0</v>
      </c>
      <c r="DP42" s="43">
        <f>IF(DP$5&lt;$A42,0,MINA($C42*$E42,$C42-SUM($G42:DO42)))</f>
        <v>0</v>
      </c>
      <c r="DQ42" s="43">
        <f>IF(DQ$5&lt;$A42,0,MINA($C42*$E42,$C42-SUM($G42:DP42)))</f>
        <v>0</v>
      </c>
      <c r="DR42" s="43">
        <f>IF(DR$5&lt;$A42,0,MINA($C42*$E42,$C42-SUM($G42:DQ42)))</f>
        <v>0</v>
      </c>
      <c r="DS42" s="43">
        <f>IF(DS$5&lt;$A42,0,MINA($C42*$E42,$C42-SUM($G42:DR42)))</f>
        <v>0</v>
      </c>
      <c r="DT42" s="43">
        <f>IF(DT$5&lt;$A42,0,MINA($C42*$E42,$C42-SUM($G42:DS42)))</f>
        <v>0</v>
      </c>
      <c r="DU42" s="43">
        <f>IF(DU$5&lt;$A42,0,MINA($C42*$E42,$C42-SUM($G42:DT42)))</f>
        <v>0</v>
      </c>
      <c r="DV42" s="43">
        <f>IF(DV$5&lt;$A42,0,MINA($C42*$E42,$C42-SUM($G42:DU42)))</f>
        <v>0</v>
      </c>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row>
    <row r="43" spans="1:162" ht="18" customHeight="1" x14ac:dyDescent="0.2">
      <c r="A43" s="46">
        <f t="shared" si="29"/>
        <v>29</v>
      </c>
      <c r="B43" s="38"/>
      <c r="C43" s="45">
        <v>0</v>
      </c>
      <c r="D43" s="38"/>
      <c r="E43" s="44">
        <f t="shared" si="30"/>
        <v>1.6666666666666666E-2</v>
      </c>
      <c r="G43" s="43">
        <f t="shared" si="28"/>
        <v>0</v>
      </c>
      <c r="H43" s="43">
        <f>IF(H$5&lt;$A43,0,MINA($C43*$E43,$C43-SUM($G43:G43)))</f>
        <v>0</v>
      </c>
      <c r="I43" s="43">
        <f>IF(I$5&lt;$A43,0,MINA($C43*$E43,$C43-SUM($G43:H43)))</f>
        <v>0</v>
      </c>
      <c r="J43" s="43">
        <f>IF(J$5&lt;$A43,0,MINA($C43*$E43,$C43-SUM($G43:I43)))</f>
        <v>0</v>
      </c>
      <c r="K43" s="43">
        <f>IF(K$5&lt;$A43,0,MINA($C43*$E43,$C43-SUM($G43:J43)))</f>
        <v>0</v>
      </c>
      <c r="L43" s="43">
        <f>IF(L$5&lt;$A43,0,MINA($C43*$E43,$C43-SUM($G43:K43)))</f>
        <v>0</v>
      </c>
      <c r="M43" s="43">
        <f>IF(M$5&lt;$A43,0,MINA($C43*$E43,$C43-SUM($G43:L43)))</f>
        <v>0</v>
      </c>
      <c r="N43" s="43">
        <f>IF(N$5&lt;$A43,0,MINA($C43*$E43,$C43-SUM($G43:M43)))</f>
        <v>0</v>
      </c>
      <c r="O43" s="43">
        <f>IF(O$5&lt;$A43,0,MINA($C43*$E43,$C43-SUM($G43:N43)))</f>
        <v>0</v>
      </c>
      <c r="P43" s="43">
        <f>IF(P$5&lt;$A43,0,MINA($C43*$E43,$C43-SUM($G43:O43)))</f>
        <v>0</v>
      </c>
      <c r="Q43" s="43">
        <f>IF(Q$5&lt;$A43,0,MINA($C43*$E43,$C43-SUM($G43:P43)))</f>
        <v>0</v>
      </c>
      <c r="R43" s="43">
        <f>IF(R$5&lt;$A43,0,MINA($C43*$E43,$C43-SUM($G43:Q43)))</f>
        <v>0</v>
      </c>
      <c r="S43" s="43">
        <f>IF(S$5&lt;$A43,0,MINA($C43*$E43,$C43-SUM($G43:R43)))</f>
        <v>0</v>
      </c>
      <c r="T43" s="43">
        <f>IF(T$5&lt;$A43,0,MINA($C43*$E43,$C43-SUM($G43:S43)))</f>
        <v>0</v>
      </c>
      <c r="U43" s="43">
        <f>IF(U$5&lt;$A43,0,MINA($C43*$E43,$C43-SUM($G43:T43)))</f>
        <v>0</v>
      </c>
      <c r="V43" s="43">
        <f>IF(V$5&lt;$A43,0,MINA($C43*$E43,$C43-SUM($G43:U43)))</f>
        <v>0</v>
      </c>
      <c r="W43" s="43">
        <f>IF(W$5&lt;$A43,0,MINA($C43*$E43,$C43-SUM($G43:V43)))</f>
        <v>0</v>
      </c>
      <c r="X43" s="43">
        <f>IF(X$5&lt;$A43,0,MINA($C43*$E43,$C43-SUM($G43:W43)))</f>
        <v>0</v>
      </c>
      <c r="Y43" s="43">
        <f>IF(Y$5&lt;$A43,0,MINA($C43*$E43,$C43-SUM($G43:X43)))</f>
        <v>0</v>
      </c>
      <c r="Z43" s="43">
        <f>IF(Z$5&lt;$A43,0,MINA($C43*$E43,$C43-SUM($G43:Y43)))</f>
        <v>0</v>
      </c>
      <c r="AA43" s="43">
        <f>IF(AA$5&lt;$A43,0,MINA($C43*$E43,$C43-SUM($G43:Z43)))</f>
        <v>0</v>
      </c>
      <c r="AB43" s="43">
        <f>IF(AB$5&lt;$A43,0,MINA($C43*$E43,$C43-SUM($G43:AA43)))</f>
        <v>0</v>
      </c>
      <c r="AC43" s="43">
        <f>IF(AC$5&lt;$A43,0,MINA($C43*$E43,$C43-SUM($G43:AB43)))</f>
        <v>0</v>
      </c>
      <c r="AD43" s="43">
        <f>IF(AD$5&lt;$A43,0,MINA($C43*$E43,$C43-SUM($G43:AC43)))</f>
        <v>0</v>
      </c>
      <c r="AE43" s="43">
        <f>IF(AE$5&lt;$A43,0,MINA($C43*$E43,$C43-SUM($G43:AD43)))</f>
        <v>0</v>
      </c>
      <c r="AF43" s="43">
        <f>IF(AF$5&lt;$A43,0,MINA($C43*$E43,$C43-SUM($G43:AE43)))</f>
        <v>0</v>
      </c>
      <c r="AG43" s="43">
        <f>IF(AG$5&lt;$A43,0,MINA($C43*$E43,$C43-SUM($G43:AF43)))</f>
        <v>0</v>
      </c>
      <c r="AH43" s="43">
        <f>IF(AH$5&lt;$A43,0,MINA($C43*$E43,$C43-SUM($G43:AG43)))</f>
        <v>0</v>
      </c>
      <c r="AI43" s="43">
        <f>IF(AI$5&lt;$A43,0,MINA($C43*$E43,$C43-SUM($G43:AH43)))</f>
        <v>0</v>
      </c>
      <c r="AJ43" s="43">
        <f>IF(AJ$5&lt;$A43,0,MINA($C43*$E43,$C43-SUM($G43:AI43)))</f>
        <v>0</v>
      </c>
      <c r="AK43" s="43">
        <f>IF(AK$5&lt;$A43,0,MINA($C43*$E43,$C43-SUM($G43:AJ43)))</f>
        <v>0</v>
      </c>
      <c r="AL43" s="43">
        <f>IF(AL$5&lt;$A43,0,MINA($C43*$E43,$C43-SUM($G43:AK43)))</f>
        <v>0</v>
      </c>
      <c r="AM43" s="43">
        <f>IF(AM$5&lt;$A43,0,MINA($C43*$E43,$C43-SUM($G43:AL43)))</f>
        <v>0</v>
      </c>
      <c r="AN43" s="43">
        <f>IF(AN$5&lt;$A43,0,MINA($C43*$E43,$C43-SUM($G43:AM43)))</f>
        <v>0</v>
      </c>
      <c r="AO43" s="43">
        <f>IF(AO$5&lt;$A43,0,MINA($C43*$E43,$C43-SUM($G43:AN43)))</f>
        <v>0</v>
      </c>
      <c r="AP43" s="43">
        <f>IF(AP$5&lt;$A43,0,MINA($C43*$E43,$C43-SUM($G43:AO43)))</f>
        <v>0</v>
      </c>
      <c r="AQ43" s="43">
        <f>IF(AQ$5&lt;$A43,0,MINA($C43*$E43,$C43-SUM($G43:AP43)))</f>
        <v>0</v>
      </c>
      <c r="AR43" s="43">
        <f>IF(AR$5&lt;$A43,0,MINA($C43*$E43,$C43-SUM($G43:AQ43)))</f>
        <v>0</v>
      </c>
      <c r="AS43" s="43">
        <f>IF(AS$5&lt;$A43,0,MINA($C43*$E43,$C43-SUM($G43:AR43)))</f>
        <v>0</v>
      </c>
      <c r="AT43" s="43">
        <f>IF(AT$5&lt;$A43,0,MINA($C43*$E43,$C43-SUM($G43:AS43)))</f>
        <v>0</v>
      </c>
      <c r="AU43" s="43">
        <f>IF(AU$5&lt;$A43,0,MINA($C43*$E43,$C43-SUM($G43:AT43)))</f>
        <v>0</v>
      </c>
      <c r="AV43" s="43">
        <f>IF(AV$5&lt;$A43,0,MINA($C43*$E43,$C43-SUM($G43:AU43)))</f>
        <v>0</v>
      </c>
      <c r="AW43" s="43">
        <f>IF(AW$5&lt;$A43,0,MINA($C43*$E43,$C43-SUM($G43:AV43)))</f>
        <v>0</v>
      </c>
      <c r="AX43" s="43">
        <f>IF(AX$5&lt;$A43,0,MINA($C43*$E43,$C43-SUM($G43:AW43)))</f>
        <v>0</v>
      </c>
      <c r="AY43" s="43">
        <f>IF(AY$5&lt;$A43,0,MINA($C43*$E43,$C43-SUM($G43:AX43)))</f>
        <v>0</v>
      </c>
      <c r="AZ43" s="43">
        <f>IF(AZ$5&lt;$A43,0,MINA($C43*$E43,$C43-SUM($G43:AY43)))</f>
        <v>0</v>
      </c>
      <c r="BA43" s="43">
        <f>IF(BA$5&lt;$A43,0,MINA($C43*$E43,$C43-SUM($G43:AZ43)))</f>
        <v>0</v>
      </c>
      <c r="BB43" s="43">
        <f>IF(BB$5&lt;$A43,0,MINA($C43*$E43,$C43-SUM($G43:BA43)))</f>
        <v>0</v>
      </c>
      <c r="BC43" s="43">
        <f>IF(BC$5&lt;$A43,0,MINA($C43*$E43,$C43-SUM($G43:BB43)))</f>
        <v>0</v>
      </c>
      <c r="BD43" s="43">
        <f>IF(BD$5&lt;$A43,0,MINA($C43*$E43,$C43-SUM($G43:BC43)))</f>
        <v>0</v>
      </c>
      <c r="BE43" s="43">
        <f>IF(BE$5&lt;$A43,0,MINA($C43*$E43,$C43-SUM($G43:BD43)))</f>
        <v>0</v>
      </c>
      <c r="BF43" s="43">
        <f>IF(BF$5&lt;$A43,0,MINA($C43*$E43,$C43-SUM($G43:BE43)))</f>
        <v>0</v>
      </c>
      <c r="BG43" s="43">
        <f>IF(BG$5&lt;$A43,0,MINA($C43*$E43,$C43-SUM($G43:BF43)))</f>
        <v>0</v>
      </c>
      <c r="BH43" s="43">
        <f>IF(BH$5&lt;$A43,0,MINA($C43*$E43,$C43-SUM($G43:BG43)))</f>
        <v>0</v>
      </c>
      <c r="BI43" s="43">
        <f>IF(BI$5&lt;$A43,0,MINA($C43*$E43,$C43-SUM($G43:BH43)))</f>
        <v>0</v>
      </c>
      <c r="BJ43" s="43">
        <f>IF(BJ$5&lt;$A43,0,MINA($C43*$E43,$C43-SUM($G43:BI43)))</f>
        <v>0</v>
      </c>
      <c r="BK43" s="43">
        <f>IF(BK$5&lt;$A43,0,MINA($C43*$E43,$C43-SUM($G43:BJ43)))</f>
        <v>0</v>
      </c>
      <c r="BL43" s="43">
        <f>IF(BL$5&lt;$A43,0,MINA($C43*$E43,$C43-SUM($G43:BK43)))</f>
        <v>0</v>
      </c>
      <c r="BM43" s="43">
        <f>IF(BM$5&lt;$A43,0,MINA($C43*$E43,$C43-SUM($G43:BL43)))</f>
        <v>0</v>
      </c>
      <c r="BN43" s="43">
        <f>IF(BN$5&lt;$A43,0,MINA($C43*$E43,$C43-SUM($G43:BM43)))</f>
        <v>0</v>
      </c>
      <c r="BO43" s="43">
        <f>IF(BO$5&lt;$A43,0,MINA($C43*$E43,$C43-SUM($G43:BN43)))</f>
        <v>0</v>
      </c>
      <c r="BP43" s="43">
        <f>IF(BP$5&lt;$A43,0,MINA($C43*$E43,$C43-SUM($G43:BO43)))</f>
        <v>0</v>
      </c>
      <c r="BQ43" s="43">
        <f>IF(BQ$5&lt;$A43,0,MINA($C43*$E43,$C43-SUM($G43:BP43)))</f>
        <v>0</v>
      </c>
      <c r="BR43" s="43">
        <f>IF(BR$5&lt;$A43,0,MINA($C43*$E43,$C43-SUM($G43:BQ43)))</f>
        <v>0</v>
      </c>
      <c r="BS43" s="43">
        <f>IF(BS$5&lt;$A43,0,MINA($C43*$E43,$C43-SUM($G43:BR43)))</f>
        <v>0</v>
      </c>
      <c r="BT43" s="43">
        <f>IF(BT$5&lt;$A43,0,MINA($C43*$E43,$C43-SUM($G43:BS43)))</f>
        <v>0</v>
      </c>
      <c r="BU43" s="43">
        <f>IF(BU$5&lt;$A43,0,MINA($C43*$E43,$C43-SUM($G43:BT43)))</f>
        <v>0</v>
      </c>
      <c r="BV43" s="43">
        <f>IF(BV$5&lt;$A43,0,MINA($C43*$E43,$C43-SUM($G43:BU43)))</f>
        <v>0</v>
      </c>
      <c r="BW43" s="43">
        <f>IF(BW$5&lt;$A43,0,MINA($C43*$E43,$C43-SUM($G43:BV43)))</f>
        <v>0</v>
      </c>
      <c r="BX43" s="43">
        <f>IF(BX$5&lt;$A43,0,MINA($C43*$E43,$C43-SUM($G43:BW43)))</f>
        <v>0</v>
      </c>
      <c r="BY43" s="43">
        <f>IF(BY$5&lt;$A43,0,MINA($C43*$E43,$C43-SUM($G43:BX43)))</f>
        <v>0</v>
      </c>
      <c r="BZ43" s="43">
        <f>IF(BZ$5&lt;$A43,0,MINA($C43*$E43,$C43-SUM($G43:BY43)))</f>
        <v>0</v>
      </c>
      <c r="CA43" s="43">
        <f>IF(CA$5&lt;$A43,0,MINA($C43*$E43,$C43-SUM($G43:BZ43)))</f>
        <v>0</v>
      </c>
      <c r="CB43" s="43">
        <f>IF(CB$5&lt;$A43,0,MINA($C43*$E43,$C43-SUM($G43:CA43)))</f>
        <v>0</v>
      </c>
      <c r="CC43" s="43">
        <f>IF(CC$5&lt;$A43,0,MINA($C43*$E43,$C43-SUM($G43:CB43)))</f>
        <v>0</v>
      </c>
      <c r="CD43" s="43">
        <f>IF(CD$5&lt;$A43,0,MINA($C43*$E43,$C43-SUM($G43:CC43)))</f>
        <v>0</v>
      </c>
      <c r="CE43" s="43">
        <f>IF(CE$5&lt;$A43,0,MINA($C43*$E43,$C43-SUM($G43:CD43)))</f>
        <v>0</v>
      </c>
      <c r="CF43" s="43">
        <f>IF(CF$5&lt;$A43,0,MINA($C43*$E43,$C43-SUM($G43:CE43)))</f>
        <v>0</v>
      </c>
      <c r="CG43" s="43">
        <f>IF(CG$5&lt;$A43,0,MINA($C43*$E43,$C43-SUM($G43:CF43)))</f>
        <v>0</v>
      </c>
      <c r="CH43" s="43">
        <f>IF(CH$5&lt;$A43,0,MINA($C43*$E43,$C43-SUM($G43:CG43)))</f>
        <v>0</v>
      </c>
      <c r="CI43" s="43">
        <f>IF(CI$5&lt;$A43,0,MINA($C43*$E43,$C43-SUM($G43:CH43)))</f>
        <v>0</v>
      </c>
      <c r="CJ43" s="43">
        <f>IF(CJ$5&lt;$A43,0,MINA($C43*$E43,$C43-SUM($G43:CI43)))</f>
        <v>0</v>
      </c>
      <c r="CK43" s="43">
        <f>IF(CK$5&lt;$A43,0,MINA($C43*$E43,$C43-SUM($G43:CJ43)))</f>
        <v>0</v>
      </c>
      <c r="CL43" s="43">
        <f>IF(CL$5&lt;$A43,0,MINA($C43*$E43,$C43-SUM($G43:CK43)))</f>
        <v>0</v>
      </c>
      <c r="CM43" s="43">
        <f>IF(CM$5&lt;$A43,0,MINA($C43*$E43,$C43-SUM($G43:CL43)))</f>
        <v>0</v>
      </c>
      <c r="CN43" s="43">
        <f>IF(CN$5&lt;$A43,0,MINA($C43*$E43,$C43-SUM($G43:CM43)))</f>
        <v>0</v>
      </c>
      <c r="CO43" s="43">
        <f>IF(CO$5&lt;$A43,0,MINA($C43*$E43,$C43-SUM($G43:CN43)))</f>
        <v>0</v>
      </c>
      <c r="CP43" s="43">
        <f>IF(CP$5&lt;$A43,0,MINA($C43*$E43,$C43-SUM($G43:CO43)))</f>
        <v>0</v>
      </c>
      <c r="CQ43" s="43">
        <f>IF(CQ$5&lt;$A43,0,MINA($C43*$E43,$C43-SUM($G43:CP43)))</f>
        <v>0</v>
      </c>
      <c r="CR43" s="43">
        <f>IF(CR$5&lt;$A43,0,MINA($C43*$E43,$C43-SUM($G43:CQ43)))</f>
        <v>0</v>
      </c>
      <c r="CS43" s="43">
        <f>IF(CS$5&lt;$A43,0,MINA($C43*$E43,$C43-SUM($G43:CR43)))</f>
        <v>0</v>
      </c>
      <c r="CT43" s="43">
        <f>IF(CT$5&lt;$A43,0,MINA($C43*$E43,$C43-SUM($G43:CS43)))</f>
        <v>0</v>
      </c>
      <c r="CU43" s="43">
        <f>IF(CU$5&lt;$A43,0,MINA($C43*$E43,$C43-SUM($G43:CT43)))</f>
        <v>0</v>
      </c>
      <c r="CV43" s="43">
        <f>IF(CV$5&lt;$A43,0,MINA($C43*$E43,$C43-SUM($G43:CU43)))</f>
        <v>0</v>
      </c>
      <c r="CW43" s="43">
        <f>IF(CW$5&lt;$A43,0,MINA($C43*$E43,$C43-SUM($G43:CV43)))</f>
        <v>0</v>
      </c>
      <c r="CX43" s="43">
        <f>IF(CX$5&lt;$A43,0,MINA($C43*$E43,$C43-SUM($G43:CW43)))</f>
        <v>0</v>
      </c>
      <c r="CY43" s="43">
        <f>IF(CY$5&lt;$A43,0,MINA($C43*$E43,$C43-SUM($G43:CX43)))</f>
        <v>0</v>
      </c>
      <c r="CZ43" s="43">
        <f>IF(CZ$5&lt;$A43,0,MINA($C43*$E43,$C43-SUM($G43:CY43)))</f>
        <v>0</v>
      </c>
      <c r="DA43" s="43">
        <f>IF(DA$5&lt;$A43,0,MINA($C43*$E43,$C43-SUM($G43:CZ43)))</f>
        <v>0</v>
      </c>
      <c r="DB43" s="43">
        <f>IF(DB$5&lt;$A43,0,MINA($C43*$E43,$C43-SUM($G43:DA43)))</f>
        <v>0</v>
      </c>
      <c r="DC43" s="43">
        <f>IF(DC$5&lt;$A43,0,MINA($C43*$E43,$C43-SUM($G43:DB43)))</f>
        <v>0</v>
      </c>
      <c r="DD43" s="43">
        <f>IF(DD$5&lt;$A43,0,MINA($C43*$E43,$C43-SUM($G43:DC43)))</f>
        <v>0</v>
      </c>
      <c r="DE43" s="43">
        <f>IF(DE$5&lt;$A43,0,MINA($C43*$E43,$C43-SUM($G43:DD43)))</f>
        <v>0</v>
      </c>
      <c r="DF43" s="43">
        <f>IF(DF$5&lt;$A43,0,MINA($C43*$E43,$C43-SUM($G43:DE43)))</f>
        <v>0</v>
      </c>
      <c r="DG43" s="43">
        <f>IF(DG$5&lt;$A43,0,MINA($C43*$E43,$C43-SUM($G43:DF43)))</f>
        <v>0</v>
      </c>
      <c r="DH43" s="43">
        <f>IF(DH$5&lt;$A43,0,MINA($C43*$E43,$C43-SUM($G43:DG43)))</f>
        <v>0</v>
      </c>
      <c r="DI43" s="43">
        <f>IF(DI$5&lt;$A43,0,MINA($C43*$E43,$C43-SUM($G43:DH43)))</f>
        <v>0</v>
      </c>
      <c r="DJ43" s="43">
        <f>IF(DJ$5&lt;$A43,0,MINA($C43*$E43,$C43-SUM($G43:DI43)))</f>
        <v>0</v>
      </c>
      <c r="DK43" s="43">
        <f>IF(DK$5&lt;$A43,0,MINA($C43*$E43,$C43-SUM($G43:DJ43)))</f>
        <v>0</v>
      </c>
      <c r="DL43" s="43">
        <f>IF(DL$5&lt;$A43,0,MINA($C43*$E43,$C43-SUM($G43:DK43)))</f>
        <v>0</v>
      </c>
      <c r="DM43" s="43">
        <f>IF(DM$5&lt;$A43,0,MINA($C43*$E43,$C43-SUM($G43:DL43)))</f>
        <v>0</v>
      </c>
      <c r="DN43" s="43">
        <f>IF(DN$5&lt;$A43,0,MINA($C43*$E43,$C43-SUM($G43:DM43)))</f>
        <v>0</v>
      </c>
      <c r="DO43" s="43">
        <f>IF(DO$5&lt;$A43,0,MINA($C43*$E43,$C43-SUM($G43:DN43)))</f>
        <v>0</v>
      </c>
      <c r="DP43" s="43">
        <f>IF(DP$5&lt;$A43,0,MINA($C43*$E43,$C43-SUM($G43:DO43)))</f>
        <v>0</v>
      </c>
      <c r="DQ43" s="43">
        <f>IF(DQ$5&lt;$A43,0,MINA($C43*$E43,$C43-SUM($G43:DP43)))</f>
        <v>0</v>
      </c>
      <c r="DR43" s="43">
        <f>IF(DR$5&lt;$A43,0,MINA($C43*$E43,$C43-SUM($G43:DQ43)))</f>
        <v>0</v>
      </c>
      <c r="DS43" s="43">
        <f>IF(DS$5&lt;$A43,0,MINA($C43*$E43,$C43-SUM($G43:DR43)))</f>
        <v>0</v>
      </c>
      <c r="DT43" s="43">
        <f>IF(DT$5&lt;$A43,0,MINA($C43*$E43,$C43-SUM($G43:DS43)))</f>
        <v>0</v>
      </c>
      <c r="DU43" s="43">
        <f>IF(DU$5&lt;$A43,0,MINA($C43*$E43,$C43-SUM($G43:DT43)))</f>
        <v>0</v>
      </c>
      <c r="DV43" s="43">
        <f>IF(DV$5&lt;$A43,0,MINA($C43*$E43,$C43-SUM($G43:DU43)))</f>
        <v>0</v>
      </c>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row>
    <row r="44" spans="1:162" ht="18" customHeight="1" x14ac:dyDescent="0.2">
      <c r="A44" s="46">
        <f t="shared" si="29"/>
        <v>30</v>
      </c>
      <c r="B44" s="38"/>
      <c r="C44" s="45">
        <v>0</v>
      </c>
      <c r="D44" s="38"/>
      <c r="E44" s="44">
        <f t="shared" si="30"/>
        <v>1.6666666666666666E-2</v>
      </c>
      <c r="G44" s="43">
        <f t="shared" si="28"/>
        <v>0</v>
      </c>
      <c r="H44" s="43">
        <f>IF(H$5&lt;$A44,0,MINA($C44*$E44,$C44-SUM($G44:G44)))</f>
        <v>0</v>
      </c>
      <c r="I44" s="43">
        <f>IF(I$5&lt;$A44,0,MINA($C44*$E44,$C44-SUM($G44:H44)))</f>
        <v>0</v>
      </c>
      <c r="J44" s="43">
        <f>IF(J$5&lt;$A44,0,MINA($C44*$E44,$C44-SUM($G44:I44)))</f>
        <v>0</v>
      </c>
      <c r="K44" s="43">
        <f>IF(K$5&lt;$A44,0,MINA($C44*$E44,$C44-SUM($G44:J44)))</f>
        <v>0</v>
      </c>
      <c r="L44" s="43">
        <f>IF(L$5&lt;$A44,0,MINA($C44*$E44,$C44-SUM($G44:K44)))</f>
        <v>0</v>
      </c>
      <c r="M44" s="43">
        <f>IF(M$5&lt;$A44,0,MINA($C44*$E44,$C44-SUM($G44:L44)))</f>
        <v>0</v>
      </c>
      <c r="N44" s="43">
        <f>IF(N$5&lt;$A44,0,MINA($C44*$E44,$C44-SUM($G44:M44)))</f>
        <v>0</v>
      </c>
      <c r="O44" s="43">
        <f>IF(O$5&lt;$A44,0,MINA($C44*$E44,$C44-SUM($G44:N44)))</f>
        <v>0</v>
      </c>
      <c r="P44" s="43">
        <f>IF(P$5&lt;$A44,0,MINA($C44*$E44,$C44-SUM($G44:O44)))</f>
        <v>0</v>
      </c>
      <c r="Q44" s="43">
        <f>IF(Q$5&lt;$A44,0,MINA($C44*$E44,$C44-SUM($G44:P44)))</f>
        <v>0</v>
      </c>
      <c r="R44" s="43">
        <f>IF(R$5&lt;$A44,0,MINA($C44*$E44,$C44-SUM($G44:Q44)))</f>
        <v>0</v>
      </c>
      <c r="S44" s="43">
        <f>IF(S$5&lt;$A44,0,MINA($C44*$E44,$C44-SUM($G44:R44)))</f>
        <v>0</v>
      </c>
      <c r="T44" s="43">
        <f>IF(T$5&lt;$A44,0,MINA($C44*$E44,$C44-SUM($G44:S44)))</f>
        <v>0</v>
      </c>
      <c r="U44" s="43">
        <f>IF(U$5&lt;$A44,0,MINA($C44*$E44,$C44-SUM($G44:T44)))</f>
        <v>0</v>
      </c>
      <c r="V44" s="43">
        <f>IF(V$5&lt;$A44,0,MINA($C44*$E44,$C44-SUM($G44:U44)))</f>
        <v>0</v>
      </c>
      <c r="W44" s="43">
        <f>IF(W$5&lt;$A44,0,MINA($C44*$E44,$C44-SUM($G44:V44)))</f>
        <v>0</v>
      </c>
      <c r="X44" s="43">
        <f>IF(X$5&lt;$A44,0,MINA($C44*$E44,$C44-SUM($G44:W44)))</f>
        <v>0</v>
      </c>
      <c r="Y44" s="43">
        <f>IF(Y$5&lt;$A44,0,MINA($C44*$E44,$C44-SUM($G44:X44)))</f>
        <v>0</v>
      </c>
      <c r="Z44" s="43">
        <f>IF(Z$5&lt;$A44,0,MINA($C44*$E44,$C44-SUM($G44:Y44)))</f>
        <v>0</v>
      </c>
      <c r="AA44" s="43">
        <f>IF(AA$5&lt;$A44,0,MINA($C44*$E44,$C44-SUM($G44:Z44)))</f>
        <v>0</v>
      </c>
      <c r="AB44" s="43">
        <f>IF(AB$5&lt;$A44,0,MINA($C44*$E44,$C44-SUM($G44:AA44)))</f>
        <v>0</v>
      </c>
      <c r="AC44" s="43">
        <f>IF(AC$5&lt;$A44,0,MINA($C44*$E44,$C44-SUM($G44:AB44)))</f>
        <v>0</v>
      </c>
      <c r="AD44" s="43">
        <f>IF(AD$5&lt;$A44,0,MINA($C44*$E44,$C44-SUM($G44:AC44)))</f>
        <v>0</v>
      </c>
      <c r="AE44" s="43">
        <f>IF(AE$5&lt;$A44,0,MINA($C44*$E44,$C44-SUM($G44:AD44)))</f>
        <v>0</v>
      </c>
      <c r="AF44" s="43">
        <f>IF(AF$5&lt;$A44,0,MINA($C44*$E44,$C44-SUM($G44:AE44)))</f>
        <v>0</v>
      </c>
      <c r="AG44" s="43">
        <f>IF(AG$5&lt;$A44,0,MINA($C44*$E44,$C44-SUM($G44:AF44)))</f>
        <v>0</v>
      </c>
      <c r="AH44" s="43">
        <f>IF(AH$5&lt;$A44,0,MINA($C44*$E44,$C44-SUM($G44:AG44)))</f>
        <v>0</v>
      </c>
      <c r="AI44" s="43">
        <f>IF(AI$5&lt;$A44,0,MINA($C44*$E44,$C44-SUM($G44:AH44)))</f>
        <v>0</v>
      </c>
      <c r="AJ44" s="43">
        <f>IF(AJ$5&lt;$A44,0,MINA($C44*$E44,$C44-SUM($G44:AI44)))</f>
        <v>0</v>
      </c>
      <c r="AK44" s="43">
        <f>IF(AK$5&lt;$A44,0,MINA($C44*$E44,$C44-SUM($G44:AJ44)))</f>
        <v>0</v>
      </c>
      <c r="AL44" s="43">
        <f>IF(AL$5&lt;$A44,0,MINA($C44*$E44,$C44-SUM($G44:AK44)))</f>
        <v>0</v>
      </c>
      <c r="AM44" s="43">
        <f>IF(AM$5&lt;$A44,0,MINA($C44*$E44,$C44-SUM($G44:AL44)))</f>
        <v>0</v>
      </c>
      <c r="AN44" s="43">
        <f>IF(AN$5&lt;$A44,0,MINA($C44*$E44,$C44-SUM($G44:AM44)))</f>
        <v>0</v>
      </c>
      <c r="AO44" s="43">
        <f>IF(AO$5&lt;$A44,0,MINA($C44*$E44,$C44-SUM($G44:AN44)))</f>
        <v>0</v>
      </c>
      <c r="AP44" s="43">
        <f>IF(AP$5&lt;$A44,0,MINA($C44*$E44,$C44-SUM($G44:AO44)))</f>
        <v>0</v>
      </c>
      <c r="AQ44" s="43">
        <f>IF(AQ$5&lt;$A44,0,MINA($C44*$E44,$C44-SUM($G44:AP44)))</f>
        <v>0</v>
      </c>
      <c r="AR44" s="43">
        <f>IF(AR$5&lt;$A44,0,MINA($C44*$E44,$C44-SUM($G44:AQ44)))</f>
        <v>0</v>
      </c>
      <c r="AS44" s="43">
        <f>IF(AS$5&lt;$A44,0,MINA($C44*$E44,$C44-SUM($G44:AR44)))</f>
        <v>0</v>
      </c>
      <c r="AT44" s="43">
        <f>IF(AT$5&lt;$A44,0,MINA($C44*$E44,$C44-SUM($G44:AS44)))</f>
        <v>0</v>
      </c>
      <c r="AU44" s="43">
        <f>IF(AU$5&lt;$A44,0,MINA($C44*$E44,$C44-SUM($G44:AT44)))</f>
        <v>0</v>
      </c>
      <c r="AV44" s="43">
        <f>IF(AV$5&lt;$A44,0,MINA($C44*$E44,$C44-SUM($G44:AU44)))</f>
        <v>0</v>
      </c>
      <c r="AW44" s="43">
        <f>IF(AW$5&lt;$A44,0,MINA($C44*$E44,$C44-SUM($G44:AV44)))</f>
        <v>0</v>
      </c>
      <c r="AX44" s="43">
        <f>IF(AX$5&lt;$A44,0,MINA($C44*$E44,$C44-SUM($G44:AW44)))</f>
        <v>0</v>
      </c>
      <c r="AY44" s="43">
        <f>IF(AY$5&lt;$A44,0,MINA($C44*$E44,$C44-SUM($G44:AX44)))</f>
        <v>0</v>
      </c>
      <c r="AZ44" s="43">
        <f>IF(AZ$5&lt;$A44,0,MINA($C44*$E44,$C44-SUM($G44:AY44)))</f>
        <v>0</v>
      </c>
      <c r="BA44" s="43">
        <f>IF(BA$5&lt;$A44,0,MINA($C44*$E44,$C44-SUM($G44:AZ44)))</f>
        <v>0</v>
      </c>
      <c r="BB44" s="43">
        <f>IF(BB$5&lt;$A44,0,MINA($C44*$E44,$C44-SUM($G44:BA44)))</f>
        <v>0</v>
      </c>
      <c r="BC44" s="43">
        <f>IF(BC$5&lt;$A44,0,MINA($C44*$E44,$C44-SUM($G44:BB44)))</f>
        <v>0</v>
      </c>
      <c r="BD44" s="43">
        <f>IF(BD$5&lt;$A44,0,MINA($C44*$E44,$C44-SUM($G44:BC44)))</f>
        <v>0</v>
      </c>
      <c r="BE44" s="43">
        <f>IF(BE$5&lt;$A44,0,MINA($C44*$E44,$C44-SUM($G44:BD44)))</f>
        <v>0</v>
      </c>
      <c r="BF44" s="43">
        <f>IF(BF$5&lt;$A44,0,MINA($C44*$E44,$C44-SUM($G44:BE44)))</f>
        <v>0</v>
      </c>
      <c r="BG44" s="43">
        <f>IF(BG$5&lt;$A44,0,MINA($C44*$E44,$C44-SUM($G44:BF44)))</f>
        <v>0</v>
      </c>
      <c r="BH44" s="43">
        <f>IF(BH$5&lt;$A44,0,MINA($C44*$E44,$C44-SUM($G44:BG44)))</f>
        <v>0</v>
      </c>
      <c r="BI44" s="43">
        <f>IF(BI$5&lt;$A44,0,MINA($C44*$E44,$C44-SUM($G44:BH44)))</f>
        <v>0</v>
      </c>
      <c r="BJ44" s="43">
        <f>IF(BJ$5&lt;$A44,0,MINA($C44*$E44,$C44-SUM($G44:BI44)))</f>
        <v>0</v>
      </c>
      <c r="BK44" s="43">
        <f>IF(BK$5&lt;$A44,0,MINA($C44*$E44,$C44-SUM($G44:BJ44)))</f>
        <v>0</v>
      </c>
      <c r="BL44" s="43">
        <f>IF(BL$5&lt;$A44,0,MINA($C44*$E44,$C44-SUM($G44:BK44)))</f>
        <v>0</v>
      </c>
      <c r="BM44" s="43">
        <f>IF(BM$5&lt;$A44,0,MINA($C44*$E44,$C44-SUM($G44:BL44)))</f>
        <v>0</v>
      </c>
      <c r="BN44" s="43">
        <f>IF(BN$5&lt;$A44,0,MINA($C44*$E44,$C44-SUM($G44:BM44)))</f>
        <v>0</v>
      </c>
      <c r="BO44" s="43">
        <f>IF(BO$5&lt;$A44,0,MINA($C44*$E44,$C44-SUM($G44:BN44)))</f>
        <v>0</v>
      </c>
      <c r="BP44" s="43">
        <f>IF(BP$5&lt;$A44,0,MINA($C44*$E44,$C44-SUM($G44:BO44)))</f>
        <v>0</v>
      </c>
      <c r="BQ44" s="43">
        <f>IF(BQ$5&lt;$A44,0,MINA($C44*$E44,$C44-SUM($G44:BP44)))</f>
        <v>0</v>
      </c>
      <c r="BR44" s="43">
        <f>IF(BR$5&lt;$A44,0,MINA($C44*$E44,$C44-SUM($G44:BQ44)))</f>
        <v>0</v>
      </c>
      <c r="BS44" s="43">
        <f>IF(BS$5&lt;$A44,0,MINA($C44*$E44,$C44-SUM($G44:BR44)))</f>
        <v>0</v>
      </c>
      <c r="BT44" s="43">
        <f>IF(BT$5&lt;$A44,0,MINA($C44*$E44,$C44-SUM($G44:BS44)))</f>
        <v>0</v>
      </c>
      <c r="BU44" s="43">
        <f>IF(BU$5&lt;$A44,0,MINA($C44*$E44,$C44-SUM($G44:BT44)))</f>
        <v>0</v>
      </c>
      <c r="BV44" s="43">
        <f>IF(BV$5&lt;$A44,0,MINA($C44*$E44,$C44-SUM($G44:BU44)))</f>
        <v>0</v>
      </c>
      <c r="BW44" s="43">
        <f>IF(BW$5&lt;$A44,0,MINA($C44*$E44,$C44-SUM($G44:BV44)))</f>
        <v>0</v>
      </c>
      <c r="BX44" s="43">
        <f>IF(BX$5&lt;$A44,0,MINA($C44*$E44,$C44-SUM($G44:BW44)))</f>
        <v>0</v>
      </c>
      <c r="BY44" s="43">
        <f>IF(BY$5&lt;$A44,0,MINA($C44*$E44,$C44-SUM($G44:BX44)))</f>
        <v>0</v>
      </c>
      <c r="BZ44" s="43">
        <f>IF(BZ$5&lt;$A44,0,MINA($C44*$E44,$C44-SUM($G44:BY44)))</f>
        <v>0</v>
      </c>
      <c r="CA44" s="43">
        <f>IF(CA$5&lt;$A44,0,MINA($C44*$E44,$C44-SUM($G44:BZ44)))</f>
        <v>0</v>
      </c>
      <c r="CB44" s="43">
        <f>IF(CB$5&lt;$A44,0,MINA($C44*$E44,$C44-SUM($G44:CA44)))</f>
        <v>0</v>
      </c>
      <c r="CC44" s="43">
        <f>IF(CC$5&lt;$A44,0,MINA($C44*$E44,$C44-SUM($G44:CB44)))</f>
        <v>0</v>
      </c>
      <c r="CD44" s="43">
        <f>IF(CD$5&lt;$A44,0,MINA($C44*$E44,$C44-SUM($G44:CC44)))</f>
        <v>0</v>
      </c>
      <c r="CE44" s="43">
        <f>IF(CE$5&lt;$A44,0,MINA($C44*$E44,$C44-SUM($G44:CD44)))</f>
        <v>0</v>
      </c>
      <c r="CF44" s="43">
        <f>IF(CF$5&lt;$A44,0,MINA($C44*$E44,$C44-SUM($G44:CE44)))</f>
        <v>0</v>
      </c>
      <c r="CG44" s="43">
        <f>IF(CG$5&lt;$A44,0,MINA($C44*$E44,$C44-SUM($G44:CF44)))</f>
        <v>0</v>
      </c>
      <c r="CH44" s="43">
        <f>IF(CH$5&lt;$A44,0,MINA($C44*$E44,$C44-SUM($G44:CG44)))</f>
        <v>0</v>
      </c>
      <c r="CI44" s="43">
        <f>IF(CI$5&lt;$A44,0,MINA($C44*$E44,$C44-SUM($G44:CH44)))</f>
        <v>0</v>
      </c>
      <c r="CJ44" s="43">
        <f>IF(CJ$5&lt;$A44,0,MINA($C44*$E44,$C44-SUM($G44:CI44)))</f>
        <v>0</v>
      </c>
      <c r="CK44" s="43">
        <f>IF(CK$5&lt;$A44,0,MINA($C44*$E44,$C44-SUM($G44:CJ44)))</f>
        <v>0</v>
      </c>
      <c r="CL44" s="43">
        <f>IF(CL$5&lt;$A44,0,MINA($C44*$E44,$C44-SUM($G44:CK44)))</f>
        <v>0</v>
      </c>
      <c r="CM44" s="43">
        <f>IF(CM$5&lt;$A44,0,MINA($C44*$E44,$C44-SUM($G44:CL44)))</f>
        <v>0</v>
      </c>
      <c r="CN44" s="43">
        <f>IF(CN$5&lt;$A44,0,MINA($C44*$E44,$C44-SUM($G44:CM44)))</f>
        <v>0</v>
      </c>
      <c r="CO44" s="43">
        <f>IF(CO$5&lt;$A44,0,MINA($C44*$E44,$C44-SUM($G44:CN44)))</f>
        <v>0</v>
      </c>
      <c r="CP44" s="43">
        <f>IF(CP$5&lt;$A44,0,MINA($C44*$E44,$C44-SUM($G44:CO44)))</f>
        <v>0</v>
      </c>
      <c r="CQ44" s="43">
        <f>IF(CQ$5&lt;$A44,0,MINA($C44*$E44,$C44-SUM($G44:CP44)))</f>
        <v>0</v>
      </c>
      <c r="CR44" s="43">
        <f>IF(CR$5&lt;$A44,0,MINA($C44*$E44,$C44-SUM($G44:CQ44)))</f>
        <v>0</v>
      </c>
      <c r="CS44" s="43">
        <f>IF(CS$5&lt;$A44,0,MINA($C44*$E44,$C44-SUM($G44:CR44)))</f>
        <v>0</v>
      </c>
      <c r="CT44" s="43">
        <f>IF(CT$5&lt;$A44,0,MINA($C44*$E44,$C44-SUM($G44:CS44)))</f>
        <v>0</v>
      </c>
      <c r="CU44" s="43">
        <f>IF(CU$5&lt;$A44,0,MINA($C44*$E44,$C44-SUM($G44:CT44)))</f>
        <v>0</v>
      </c>
      <c r="CV44" s="43">
        <f>IF(CV$5&lt;$A44,0,MINA($C44*$E44,$C44-SUM($G44:CU44)))</f>
        <v>0</v>
      </c>
      <c r="CW44" s="43">
        <f>IF(CW$5&lt;$A44,0,MINA($C44*$E44,$C44-SUM($G44:CV44)))</f>
        <v>0</v>
      </c>
      <c r="CX44" s="43">
        <f>IF(CX$5&lt;$A44,0,MINA($C44*$E44,$C44-SUM($G44:CW44)))</f>
        <v>0</v>
      </c>
      <c r="CY44" s="43">
        <f>IF(CY$5&lt;$A44,0,MINA($C44*$E44,$C44-SUM($G44:CX44)))</f>
        <v>0</v>
      </c>
      <c r="CZ44" s="43">
        <f>IF(CZ$5&lt;$A44,0,MINA($C44*$E44,$C44-SUM($G44:CY44)))</f>
        <v>0</v>
      </c>
      <c r="DA44" s="43">
        <f>IF(DA$5&lt;$A44,0,MINA($C44*$E44,$C44-SUM($G44:CZ44)))</f>
        <v>0</v>
      </c>
      <c r="DB44" s="43">
        <f>IF(DB$5&lt;$A44,0,MINA($C44*$E44,$C44-SUM($G44:DA44)))</f>
        <v>0</v>
      </c>
      <c r="DC44" s="43">
        <f>IF(DC$5&lt;$A44,0,MINA($C44*$E44,$C44-SUM($G44:DB44)))</f>
        <v>0</v>
      </c>
      <c r="DD44" s="43">
        <f>IF(DD$5&lt;$A44,0,MINA($C44*$E44,$C44-SUM($G44:DC44)))</f>
        <v>0</v>
      </c>
      <c r="DE44" s="43">
        <f>IF(DE$5&lt;$A44,0,MINA($C44*$E44,$C44-SUM($G44:DD44)))</f>
        <v>0</v>
      </c>
      <c r="DF44" s="43">
        <f>IF(DF$5&lt;$A44,0,MINA($C44*$E44,$C44-SUM($G44:DE44)))</f>
        <v>0</v>
      </c>
      <c r="DG44" s="43">
        <f>IF(DG$5&lt;$A44,0,MINA($C44*$E44,$C44-SUM($G44:DF44)))</f>
        <v>0</v>
      </c>
      <c r="DH44" s="43">
        <f>IF(DH$5&lt;$A44,0,MINA($C44*$E44,$C44-SUM($G44:DG44)))</f>
        <v>0</v>
      </c>
      <c r="DI44" s="43">
        <f>IF(DI$5&lt;$A44,0,MINA($C44*$E44,$C44-SUM($G44:DH44)))</f>
        <v>0</v>
      </c>
      <c r="DJ44" s="43">
        <f>IF(DJ$5&lt;$A44,0,MINA($C44*$E44,$C44-SUM($G44:DI44)))</f>
        <v>0</v>
      </c>
      <c r="DK44" s="43">
        <f>IF(DK$5&lt;$A44,0,MINA($C44*$E44,$C44-SUM($G44:DJ44)))</f>
        <v>0</v>
      </c>
      <c r="DL44" s="43">
        <f>IF(DL$5&lt;$A44,0,MINA($C44*$E44,$C44-SUM($G44:DK44)))</f>
        <v>0</v>
      </c>
      <c r="DM44" s="43">
        <f>IF(DM$5&lt;$A44,0,MINA($C44*$E44,$C44-SUM($G44:DL44)))</f>
        <v>0</v>
      </c>
      <c r="DN44" s="43">
        <f>IF(DN$5&lt;$A44,0,MINA($C44*$E44,$C44-SUM($G44:DM44)))</f>
        <v>0</v>
      </c>
      <c r="DO44" s="43">
        <f>IF(DO$5&lt;$A44,0,MINA($C44*$E44,$C44-SUM($G44:DN44)))</f>
        <v>0</v>
      </c>
      <c r="DP44" s="43">
        <f>IF(DP$5&lt;$A44,0,MINA($C44*$E44,$C44-SUM($G44:DO44)))</f>
        <v>0</v>
      </c>
      <c r="DQ44" s="43">
        <f>IF(DQ$5&lt;$A44,0,MINA($C44*$E44,$C44-SUM($G44:DP44)))</f>
        <v>0</v>
      </c>
      <c r="DR44" s="43">
        <f>IF(DR$5&lt;$A44,0,MINA($C44*$E44,$C44-SUM($G44:DQ44)))</f>
        <v>0</v>
      </c>
      <c r="DS44" s="43">
        <f>IF(DS$5&lt;$A44,0,MINA($C44*$E44,$C44-SUM($G44:DR44)))</f>
        <v>0</v>
      </c>
      <c r="DT44" s="43">
        <f>IF(DT$5&lt;$A44,0,MINA($C44*$E44,$C44-SUM($G44:DS44)))</f>
        <v>0</v>
      </c>
      <c r="DU44" s="43">
        <f>IF(DU$5&lt;$A44,0,MINA($C44*$E44,$C44-SUM($G44:DT44)))</f>
        <v>0</v>
      </c>
      <c r="DV44" s="43">
        <f>IF(DV$5&lt;$A44,0,MINA($C44*$E44,$C44-SUM($G44:DU44)))</f>
        <v>0</v>
      </c>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row>
    <row r="45" spans="1:162" ht="18" customHeight="1" x14ac:dyDescent="0.2">
      <c r="A45" s="46">
        <f t="shared" si="29"/>
        <v>31</v>
      </c>
      <c r="B45" s="38"/>
      <c r="C45" s="45">
        <v>0</v>
      </c>
      <c r="D45" s="38"/>
      <c r="E45" s="44">
        <f t="shared" si="30"/>
        <v>1.6666666666666666E-2</v>
      </c>
      <c r="G45" s="43">
        <f t="shared" si="28"/>
        <v>0</v>
      </c>
      <c r="H45" s="43">
        <f>IF(H$5&lt;$A45,0,MINA($C45*$E45,$C45-SUM($G45:G45)))</f>
        <v>0</v>
      </c>
      <c r="I45" s="43">
        <f>IF(I$5&lt;$A45,0,MINA($C45*$E45,$C45-SUM($G45:H45)))</f>
        <v>0</v>
      </c>
      <c r="J45" s="43">
        <f>IF(J$5&lt;$A45,0,MINA($C45*$E45,$C45-SUM($G45:I45)))</f>
        <v>0</v>
      </c>
      <c r="K45" s="43">
        <f>IF(K$5&lt;$A45,0,MINA($C45*$E45,$C45-SUM($G45:J45)))</f>
        <v>0</v>
      </c>
      <c r="L45" s="43">
        <f>IF(L$5&lt;$A45,0,MINA($C45*$E45,$C45-SUM($G45:K45)))</f>
        <v>0</v>
      </c>
      <c r="M45" s="43">
        <f>IF(M$5&lt;$A45,0,MINA($C45*$E45,$C45-SUM($G45:L45)))</f>
        <v>0</v>
      </c>
      <c r="N45" s="43">
        <f>IF(N$5&lt;$A45,0,MINA($C45*$E45,$C45-SUM($G45:M45)))</f>
        <v>0</v>
      </c>
      <c r="O45" s="43">
        <f>IF(O$5&lt;$A45,0,MINA($C45*$E45,$C45-SUM($G45:N45)))</f>
        <v>0</v>
      </c>
      <c r="P45" s="43">
        <f>IF(P$5&lt;$A45,0,MINA($C45*$E45,$C45-SUM($G45:O45)))</f>
        <v>0</v>
      </c>
      <c r="Q45" s="43">
        <f>IF(Q$5&lt;$A45,0,MINA($C45*$E45,$C45-SUM($G45:P45)))</f>
        <v>0</v>
      </c>
      <c r="R45" s="43">
        <f>IF(R$5&lt;$A45,0,MINA($C45*$E45,$C45-SUM($G45:Q45)))</f>
        <v>0</v>
      </c>
      <c r="S45" s="43">
        <f>IF(S$5&lt;$A45,0,MINA($C45*$E45,$C45-SUM($G45:R45)))</f>
        <v>0</v>
      </c>
      <c r="T45" s="43">
        <f>IF(T$5&lt;$A45,0,MINA($C45*$E45,$C45-SUM($G45:S45)))</f>
        <v>0</v>
      </c>
      <c r="U45" s="43">
        <f>IF(U$5&lt;$A45,0,MINA($C45*$E45,$C45-SUM($G45:T45)))</f>
        <v>0</v>
      </c>
      <c r="V45" s="43">
        <f>IF(V$5&lt;$A45,0,MINA($C45*$E45,$C45-SUM($G45:U45)))</f>
        <v>0</v>
      </c>
      <c r="W45" s="43">
        <f>IF(W$5&lt;$A45,0,MINA($C45*$E45,$C45-SUM($G45:V45)))</f>
        <v>0</v>
      </c>
      <c r="X45" s="43">
        <f>IF(X$5&lt;$A45,0,MINA($C45*$E45,$C45-SUM($G45:W45)))</f>
        <v>0</v>
      </c>
      <c r="Y45" s="43">
        <f>IF(Y$5&lt;$A45,0,MINA($C45*$E45,$C45-SUM($G45:X45)))</f>
        <v>0</v>
      </c>
      <c r="Z45" s="43">
        <f>IF(Z$5&lt;$A45,0,MINA($C45*$E45,$C45-SUM($G45:Y45)))</f>
        <v>0</v>
      </c>
      <c r="AA45" s="43">
        <f>IF(AA$5&lt;$A45,0,MINA($C45*$E45,$C45-SUM($G45:Z45)))</f>
        <v>0</v>
      </c>
      <c r="AB45" s="43">
        <f>IF(AB$5&lt;$A45,0,MINA($C45*$E45,$C45-SUM($G45:AA45)))</f>
        <v>0</v>
      </c>
      <c r="AC45" s="43">
        <f>IF(AC$5&lt;$A45,0,MINA($C45*$E45,$C45-SUM($G45:AB45)))</f>
        <v>0</v>
      </c>
      <c r="AD45" s="43">
        <f>IF(AD$5&lt;$A45,0,MINA($C45*$E45,$C45-SUM($G45:AC45)))</f>
        <v>0</v>
      </c>
      <c r="AE45" s="43">
        <f>IF(AE$5&lt;$A45,0,MINA($C45*$E45,$C45-SUM($G45:AD45)))</f>
        <v>0</v>
      </c>
      <c r="AF45" s="43">
        <f>IF(AF$5&lt;$A45,0,MINA($C45*$E45,$C45-SUM($G45:AE45)))</f>
        <v>0</v>
      </c>
      <c r="AG45" s="43">
        <f>IF(AG$5&lt;$A45,0,MINA($C45*$E45,$C45-SUM($G45:AF45)))</f>
        <v>0</v>
      </c>
      <c r="AH45" s="43">
        <f>IF(AH$5&lt;$A45,0,MINA($C45*$E45,$C45-SUM($G45:AG45)))</f>
        <v>0</v>
      </c>
      <c r="AI45" s="43">
        <f>IF(AI$5&lt;$A45,0,MINA($C45*$E45,$C45-SUM($G45:AH45)))</f>
        <v>0</v>
      </c>
      <c r="AJ45" s="43">
        <f>IF(AJ$5&lt;$A45,0,MINA($C45*$E45,$C45-SUM($G45:AI45)))</f>
        <v>0</v>
      </c>
      <c r="AK45" s="43">
        <f>IF(AK$5&lt;$A45,0,MINA($C45*$E45,$C45-SUM($G45:AJ45)))</f>
        <v>0</v>
      </c>
      <c r="AL45" s="43">
        <f>IF(AL$5&lt;$A45,0,MINA($C45*$E45,$C45-SUM($G45:AK45)))</f>
        <v>0</v>
      </c>
      <c r="AM45" s="43">
        <f>IF(AM$5&lt;$A45,0,MINA($C45*$E45,$C45-SUM($G45:AL45)))</f>
        <v>0</v>
      </c>
      <c r="AN45" s="43">
        <f>IF(AN$5&lt;$A45,0,MINA($C45*$E45,$C45-SUM($G45:AM45)))</f>
        <v>0</v>
      </c>
      <c r="AO45" s="43">
        <f>IF(AO$5&lt;$A45,0,MINA($C45*$E45,$C45-SUM($G45:AN45)))</f>
        <v>0</v>
      </c>
      <c r="AP45" s="43">
        <f>IF(AP$5&lt;$A45,0,MINA($C45*$E45,$C45-SUM($G45:AO45)))</f>
        <v>0</v>
      </c>
      <c r="AQ45" s="43">
        <f>IF(AQ$5&lt;$A45,0,MINA($C45*$E45,$C45-SUM($G45:AP45)))</f>
        <v>0</v>
      </c>
      <c r="AR45" s="43">
        <f>IF(AR$5&lt;$A45,0,MINA($C45*$E45,$C45-SUM($G45:AQ45)))</f>
        <v>0</v>
      </c>
      <c r="AS45" s="43">
        <f>IF(AS$5&lt;$A45,0,MINA($C45*$E45,$C45-SUM($G45:AR45)))</f>
        <v>0</v>
      </c>
      <c r="AT45" s="43">
        <f>IF(AT$5&lt;$A45,0,MINA($C45*$E45,$C45-SUM($G45:AS45)))</f>
        <v>0</v>
      </c>
      <c r="AU45" s="43">
        <f>IF(AU$5&lt;$A45,0,MINA($C45*$E45,$C45-SUM($G45:AT45)))</f>
        <v>0</v>
      </c>
      <c r="AV45" s="43">
        <f>IF(AV$5&lt;$A45,0,MINA($C45*$E45,$C45-SUM($G45:AU45)))</f>
        <v>0</v>
      </c>
      <c r="AW45" s="43">
        <f>IF(AW$5&lt;$A45,0,MINA($C45*$E45,$C45-SUM($G45:AV45)))</f>
        <v>0</v>
      </c>
      <c r="AX45" s="43">
        <f>IF(AX$5&lt;$A45,0,MINA($C45*$E45,$C45-SUM($G45:AW45)))</f>
        <v>0</v>
      </c>
      <c r="AY45" s="43">
        <f>IF(AY$5&lt;$A45,0,MINA($C45*$E45,$C45-SUM($G45:AX45)))</f>
        <v>0</v>
      </c>
      <c r="AZ45" s="43">
        <f>IF(AZ$5&lt;$A45,0,MINA($C45*$E45,$C45-SUM($G45:AY45)))</f>
        <v>0</v>
      </c>
      <c r="BA45" s="43">
        <f>IF(BA$5&lt;$A45,0,MINA($C45*$E45,$C45-SUM($G45:AZ45)))</f>
        <v>0</v>
      </c>
      <c r="BB45" s="43">
        <f>IF(BB$5&lt;$A45,0,MINA($C45*$E45,$C45-SUM($G45:BA45)))</f>
        <v>0</v>
      </c>
      <c r="BC45" s="43">
        <f>IF(BC$5&lt;$A45,0,MINA($C45*$E45,$C45-SUM($G45:BB45)))</f>
        <v>0</v>
      </c>
      <c r="BD45" s="43">
        <f>IF(BD$5&lt;$A45,0,MINA($C45*$E45,$C45-SUM($G45:BC45)))</f>
        <v>0</v>
      </c>
      <c r="BE45" s="43">
        <f>IF(BE$5&lt;$A45,0,MINA($C45*$E45,$C45-SUM($G45:BD45)))</f>
        <v>0</v>
      </c>
      <c r="BF45" s="43">
        <f>IF(BF$5&lt;$A45,0,MINA($C45*$E45,$C45-SUM($G45:BE45)))</f>
        <v>0</v>
      </c>
      <c r="BG45" s="43">
        <f>IF(BG$5&lt;$A45,0,MINA($C45*$E45,$C45-SUM($G45:BF45)))</f>
        <v>0</v>
      </c>
      <c r="BH45" s="43">
        <f>IF(BH$5&lt;$A45,0,MINA($C45*$E45,$C45-SUM($G45:BG45)))</f>
        <v>0</v>
      </c>
      <c r="BI45" s="43">
        <f>IF(BI$5&lt;$A45,0,MINA($C45*$E45,$C45-SUM($G45:BH45)))</f>
        <v>0</v>
      </c>
      <c r="BJ45" s="43">
        <f>IF(BJ$5&lt;$A45,0,MINA($C45*$E45,$C45-SUM($G45:BI45)))</f>
        <v>0</v>
      </c>
      <c r="BK45" s="43">
        <f>IF(BK$5&lt;$A45,0,MINA($C45*$E45,$C45-SUM($G45:BJ45)))</f>
        <v>0</v>
      </c>
      <c r="BL45" s="43">
        <f>IF(BL$5&lt;$A45,0,MINA($C45*$E45,$C45-SUM($G45:BK45)))</f>
        <v>0</v>
      </c>
      <c r="BM45" s="43">
        <f>IF(BM$5&lt;$A45,0,MINA($C45*$E45,$C45-SUM($G45:BL45)))</f>
        <v>0</v>
      </c>
      <c r="BN45" s="43">
        <f>IF(BN$5&lt;$A45,0,MINA($C45*$E45,$C45-SUM($G45:BM45)))</f>
        <v>0</v>
      </c>
      <c r="BO45" s="43">
        <f>IF(BO$5&lt;$A45,0,MINA($C45*$E45,$C45-SUM($G45:BN45)))</f>
        <v>0</v>
      </c>
      <c r="BP45" s="43">
        <f>IF(BP$5&lt;$A45,0,MINA($C45*$E45,$C45-SUM($G45:BO45)))</f>
        <v>0</v>
      </c>
      <c r="BQ45" s="43">
        <f>IF(BQ$5&lt;$A45,0,MINA($C45*$E45,$C45-SUM($G45:BP45)))</f>
        <v>0</v>
      </c>
      <c r="BR45" s="43">
        <f>IF(BR$5&lt;$A45,0,MINA($C45*$E45,$C45-SUM($G45:BQ45)))</f>
        <v>0</v>
      </c>
      <c r="BS45" s="43">
        <f>IF(BS$5&lt;$A45,0,MINA($C45*$E45,$C45-SUM($G45:BR45)))</f>
        <v>0</v>
      </c>
      <c r="BT45" s="43">
        <f>IF(BT$5&lt;$A45,0,MINA($C45*$E45,$C45-SUM($G45:BS45)))</f>
        <v>0</v>
      </c>
      <c r="BU45" s="43">
        <f>IF(BU$5&lt;$A45,0,MINA($C45*$E45,$C45-SUM($G45:BT45)))</f>
        <v>0</v>
      </c>
      <c r="BV45" s="43">
        <f>IF(BV$5&lt;$A45,0,MINA($C45*$E45,$C45-SUM($G45:BU45)))</f>
        <v>0</v>
      </c>
      <c r="BW45" s="43">
        <f>IF(BW$5&lt;$A45,0,MINA($C45*$E45,$C45-SUM($G45:BV45)))</f>
        <v>0</v>
      </c>
      <c r="BX45" s="43">
        <f>IF(BX$5&lt;$A45,0,MINA($C45*$E45,$C45-SUM($G45:BW45)))</f>
        <v>0</v>
      </c>
      <c r="BY45" s="43">
        <f>IF(BY$5&lt;$A45,0,MINA($C45*$E45,$C45-SUM($G45:BX45)))</f>
        <v>0</v>
      </c>
      <c r="BZ45" s="43">
        <f>IF(BZ$5&lt;$A45,0,MINA($C45*$E45,$C45-SUM($G45:BY45)))</f>
        <v>0</v>
      </c>
      <c r="CA45" s="43">
        <f>IF(CA$5&lt;$A45,0,MINA($C45*$E45,$C45-SUM($G45:BZ45)))</f>
        <v>0</v>
      </c>
      <c r="CB45" s="43">
        <f>IF(CB$5&lt;$A45,0,MINA($C45*$E45,$C45-SUM($G45:CA45)))</f>
        <v>0</v>
      </c>
      <c r="CC45" s="43">
        <f>IF(CC$5&lt;$A45,0,MINA($C45*$E45,$C45-SUM($G45:CB45)))</f>
        <v>0</v>
      </c>
      <c r="CD45" s="43">
        <f>IF(CD$5&lt;$A45,0,MINA($C45*$E45,$C45-SUM($G45:CC45)))</f>
        <v>0</v>
      </c>
      <c r="CE45" s="43">
        <f>IF(CE$5&lt;$A45,0,MINA($C45*$E45,$C45-SUM($G45:CD45)))</f>
        <v>0</v>
      </c>
      <c r="CF45" s="43">
        <f>IF(CF$5&lt;$A45,0,MINA($C45*$E45,$C45-SUM($G45:CE45)))</f>
        <v>0</v>
      </c>
      <c r="CG45" s="43">
        <f>IF(CG$5&lt;$A45,0,MINA($C45*$E45,$C45-SUM($G45:CF45)))</f>
        <v>0</v>
      </c>
      <c r="CH45" s="43">
        <f>IF(CH$5&lt;$A45,0,MINA($C45*$E45,$C45-SUM($G45:CG45)))</f>
        <v>0</v>
      </c>
      <c r="CI45" s="43">
        <f>IF(CI$5&lt;$A45,0,MINA($C45*$E45,$C45-SUM($G45:CH45)))</f>
        <v>0</v>
      </c>
      <c r="CJ45" s="43">
        <f>IF(CJ$5&lt;$A45,0,MINA($C45*$E45,$C45-SUM($G45:CI45)))</f>
        <v>0</v>
      </c>
      <c r="CK45" s="43">
        <f>IF(CK$5&lt;$A45,0,MINA($C45*$E45,$C45-SUM($G45:CJ45)))</f>
        <v>0</v>
      </c>
      <c r="CL45" s="43">
        <f>IF(CL$5&lt;$A45,0,MINA($C45*$E45,$C45-SUM($G45:CK45)))</f>
        <v>0</v>
      </c>
      <c r="CM45" s="43">
        <f>IF(CM$5&lt;$A45,0,MINA($C45*$E45,$C45-SUM($G45:CL45)))</f>
        <v>0</v>
      </c>
      <c r="CN45" s="43">
        <f>IF(CN$5&lt;$A45,0,MINA($C45*$E45,$C45-SUM($G45:CM45)))</f>
        <v>0</v>
      </c>
      <c r="CO45" s="43">
        <f>IF(CO$5&lt;$A45,0,MINA($C45*$E45,$C45-SUM($G45:CN45)))</f>
        <v>0</v>
      </c>
      <c r="CP45" s="43">
        <f>IF(CP$5&lt;$A45,0,MINA($C45*$E45,$C45-SUM($G45:CO45)))</f>
        <v>0</v>
      </c>
      <c r="CQ45" s="43">
        <f>IF(CQ$5&lt;$A45,0,MINA($C45*$E45,$C45-SUM($G45:CP45)))</f>
        <v>0</v>
      </c>
      <c r="CR45" s="43">
        <f>IF(CR$5&lt;$A45,0,MINA($C45*$E45,$C45-SUM($G45:CQ45)))</f>
        <v>0</v>
      </c>
      <c r="CS45" s="43">
        <f>IF(CS$5&lt;$A45,0,MINA($C45*$E45,$C45-SUM($G45:CR45)))</f>
        <v>0</v>
      </c>
      <c r="CT45" s="43">
        <f>IF(CT$5&lt;$A45,0,MINA($C45*$E45,$C45-SUM($G45:CS45)))</f>
        <v>0</v>
      </c>
      <c r="CU45" s="43">
        <f>IF(CU$5&lt;$A45,0,MINA($C45*$E45,$C45-SUM($G45:CT45)))</f>
        <v>0</v>
      </c>
      <c r="CV45" s="43">
        <f>IF(CV$5&lt;$A45,0,MINA($C45*$E45,$C45-SUM($G45:CU45)))</f>
        <v>0</v>
      </c>
      <c r="CW45" s="43">
        <f>IF(CW$5&lt;$A45,0,MINA($C45*$E45,$C45-SUM($G45:CV45)))</f>
        <v>0</v>
      </c>
      <c r="CX45" s="43">
        <f>IF(CX$5&lt;$A45,0,MINA($C45*$E45,$C45-SUM($G45:CW45)))</f>
        <v>0</v>
      </c>
      <c r="CY45" s="43">
        <f>IF(CY$5&lt;$A45,0,MINA($C45*$E45,$C45-SUM($G45:CX45)))</f>
        <v>0</v>
      </c>
      <c r="CZ45" s="43">
        <f>IF(CZ$5&lt;$A45,0,MINA($C45*$E45,$C45-SUM($G45:CY45)))</f>
        <v>0</v>
      </c>
      <c r="DA45" s="43">
        <f>IF(DA$5&lt;$A45,0,MINA($C45*$E45,$C45-SUM($G45:CZ45)))</f>
        <v>0</v>
      </c>
      <c r="DB45" s="43">
        <f>IF(DB$5&lt;$A45,0,MINA($C45*$E45,$C45-SUM($G45:DA45)))</f>
        <v>0</v>
      </c>
      <c r="DC45" s="43">
        <f>IF(DC$5&lt;$A45,0,MINA($C45*$E45,$C45-SUM($G45:DB45)))</f>
        <v>0</v>
      </c>
      <c r="DD45" s="43">
        <f>IF(DD$5&lt;$A45,0,MINA($C45*$E45,$C45-SUM($G45:DC45)))</f>
        <v>0</v>
      </c>
      <c r="DE45" s="43">
        <f>IF(DE$5&lt;$A45,0,MINA($C45*$E45,$C45-SUM($G45:DD45)))</f>
        <v>0</v>
      </c>
      <c r="DF45" s="43">
        <f>IF(DF$5&lt;$A45,0,MINA($C45*$E45,$C45-SUM($G45:DE45)))</f>
        <v>0</v>
      </c>
      <c r="DG45" s="43">
        <f>IF(DG$5&lt;$A45,0,MINA($C45*$E45,$C45-SUM($G45:DF45)))</f>
        <v>0</v>
      </c>
      <c r="DH45" s="43">
        <f>IF(DH$5&lt;$A45,0,MINA($C45*$E45,$C45-SUM($G45:DG45)))</f>
        <v>0</v>
      </c>
      <c r="DI45" s="43">
        <f>IF(DI$5&lt;$A45,0,MINA($C45*$E45,$C45-SUM($G45:DH45)))</f>
        <v>0</v>
      </c>
      <c r="DJ45" s="43">
        <f>IF(DJ$5&lt;$A45,0,MINA($C45*$E45,$C45-SUM($G45:DI45)))</f>
        <v>0</v>
      </c>
      <c r="DK45" s="43">
        <f>IF(DK$5&lt;$A45,0,MINA($C45*$E45,$C45-SUM($G45:DJ45)))</f>
        <v>0</v>
      </c>
      <c r="DL45" s="43">
        <f>IF(DL$5&lt;$A45,0,MINA($C45*$E45,$C45-SUM($G45:DK45)))</f>
        <v>0</v>
      </c>
      <c r="DM45" s="43">
        <f>IF(DM$5&lt;$A45,0,MINA($C45*$E45,$C45-SUM($G45:DL45)))</f>
        <v>0</v>
      </c>
      <c r="DN45" s="43">
        <f>IF(DN$5&lt;$A45,0,MINA($C45*$E45,$C45-SUM($G45:DM45)))</f>
        <v>0</v>
      </c>
      <c r="DO45" s="43">
        <f>IF(DO$5&lt;$A45,0,MINA($C45*$E45,$C45-SUM($G45:DN45)))</f>
        <v>0</v>
      </c>
      <c r="DP45" s="43">
        <f>IF(DP$5&lt;$A45,0,MINA($C45*$E45,$C45-SUM($G45:DO45)))</f>
        <v>0</v>
      </c>
      <c r="DQ45" s="43">
        <f>IF(DQ$5&lt;$A45,0,MINA($C45*$E45,$C45-SUM($G45:DP45)))</f>
        <v>0</v>
      </c>
      <c r="DR45" s="43">
        <f>IF(DR$5&lt;$A45,0,MINA($C45*$E45,$C45-SUM($G45:DQ45)))</f>
        <v>0</v>
      </c>
      <c r="DS45" s="43">
        <f>IF(DS$5&lt;$A45,0,MINA($C45*$E45,$C45-SUM($G45:DR45)))</f>
        <v>0</v>
      </c>
      <c r="DT45" s="43">
        <f>IF(DT$5&lt;$A45,0,MINA($C45*$E45,$C45-SUM($G45:DS45)))</f>
        <v>0</v>
      </c>
      <c r="DU45" s="43">
        <f>IF(DU$5&lt;$A45,0,MINA($C45*$E45,$C45-SUM($G45:DT45)))</f>
        <v>0</v>
      </c>
      <c r="DV45" s="43">
        <f>IF(DV$5&lt;$A45,0,MINA($C45*$E45,$C45-SUM($G45:DU45)))</f>
        <v>0</v>
      </c>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row>
    <row r="46" spans="1:162" ht="18" customHeight="1" x14ac:dyDescent="0.2">
      <c r="A46" s="46">
        <f t="shared" si="29"/>
        <v>32</v>
      </c>
      <c r="B46" s="38"/>
      <c r="C46" s="45">
        <v>0</v>
      </c>
      <c r="D46" s="38"/>
      <c r="E46" s="44">
        <f t="shared" si="30"/>
        <v>1.6666666666666666E-2</v>
      </c>
      <c r="G46" s="43">
        <f t="shared" si="28"/>
        <v>0</v>
      </c>
      <c r="H46" s="43">
        <f>IF(H$5&lt;$A46,0,MINA($C46*$E46,$C46-SUM($G46:G46)))</f>
        <v>0</v>
      </c>
      <c r="I46" s="43">
        <f>IF(I$5&lt;$A46,0,MINA($C46*$E46,$C46-SUM($G46:H46)))</f>
        <v>0</v>
      </c>
      <c r="J46" s="43">
        <f>IF(J$5&lt;$A46,0,MINA($C46*$E46,$C46-SUM($G46:I46)))</f>
        <v>0</v>
      </c>
      <c r="K46" s="43">
        <f>IF(K$5&lt;$A46,0,MINA($C46*$E46,$C46-SUM($G46:J46)))</f>
        <v>0</v>
      </c>
      <c r="L46" s="43">
        <f>IF(L$5&lt;$A46,0,MINA($C46*$E46,$C46-SUM($G46:K46)))</f>
        <v>0</v>
      </c>
      <c r="M46" s="43">
        <f>IF(M$5&lt;$A46,0,MINA($C46*$E46,$C46-SUM($G46:L46)))</f>
        <v>0</v>
      </c>
      <c r="N46" s="43">
        <f>IF(N$5&lt;$A46,0,MINA($C46*$E46,$C46-SUM($G46:M46)))</f>
        <v>0</v>
      </c>
      <c r="O46" s="43">
        <f>IF(O$5&lt;$A46,0,MINA($C46*$E46,$C46-SUM($G46:N46)))</f>
        <v>0</v>
      </c>
      <c r="P46" s="43">
        <f>IF(P$5&lt;$A46,0,MINA($C46*$E46,$C46-SUM($G46:O46)))</f>
        <v>0</v>
      </c>
      <c r="Q46" s="43">
        <f>IF(Q$5&lt;$A46,0,MINA($C46*$E46,$C46-SUM($G46:P46)))</f>
        <v>0</v>
      </c>
      <c r="R46" s="43">
        <f>IF(R$5&lt;$A46,0,MINA($C46*$E46,$C46-SUM($G46:Q46)))</f>
        <v>0</v>
      </c>
      <c r="S46" s="43">
        <f>IF(S$5&lt;$A46,0,MINA($C46*$E46,$C46-SUM($G46:R46)))</f>
        <v>0</v>
      </c>
      <c r="T46" s="43">
        <f>IF(T$5&lt;$A46,0,MINA($C46*$E46,$C46-SUM($G46:S46)))</f>
        <v>0</v>
      </c>
      <c r="U46" s="43">
        <f>IF(U$5&lt;$A46,0,MINA($C46*$E46,$C46-SUM($G46:T46)))</f>
        <v>0</v>
      </c>
      <c r="V46" s="43">
        <f>IF(V$5&lt;$A46,0,MINA($C46*$E46,$C46-SUM($G46:U46)))</f>
        <v>0</v>
      </c>
      <c r="W46" s="43">
        <f>IF(W$5&lt;$A46,0,MINA($C46*$E46,$C46-SUM($G46:V46)))</f>
        <v>0</v>
      </c>
      <c r="X46" s="43">
        <f>IF(X$5&lt;$A46,0,MINA($C46*$E46,$C46-SUM($G46:W46)))</f>
        <v>0</v>
      </c>
      <c r="Y46" s="43">
        <f>IF(Y$5&lt;$A46,0,MINA($C46*$E46,$C46-SUM($G46:X46)))</f>
        <v>0</v>
      </c>
      <c r="Z46" s="43">
        <f>IF(Z$5&lt;$A46,0,MINA($C46*$E46,$C46-SUM($G46:Y46)))</f>
        <v>0</v>
      </c>
      <c r="AA46" s="43">
        <f>IF(AA$5&lt;$A46,0,MINA($C46*$E46,$C46-SUM($G46:Z46)))</f>
        <v>0</v>
      </c>
      <c r="AB46" s="43">
        <f>IF(AB$5&lt;$A46,0,MINA($C46*$E46,$C46-SUM($G46:AA46)))</f>
        <v>0</v>
      </c>
      <c r="AC46" s="43">
        <f>IF(AC$5&lt;$A46,0,MINA($C46*$E46,$C46-SUM($G46:AB46)))</f>
        <v>0</v>
      </c>
      <c r="AD46" s="43">
        <f>IF(AD$5&lt;$A46,0,MINA($C46*$E46,$C46-SUM($G46:AC46)))</f>
        <v>0</v>
      </c>
      <c r="AE46" s="43">
        <f>IF(AE$5&lt;$A46,0,MINA($C46*$E46,$C46-SUM($G46:AD46)))</f>
        <v>0</v>
      </c>
      <c r="AF46" s="43">
        <f>IF(AF$5&lt;$A46,0,MINA($C46*$E46,$C46-SUM($G46:AE46)))</f>
        <v>0</v>
      </c>
      <c r="AG46" s="43">
        <f>IF(AG$5&lt;$A46,0,MINA($C46*$E46,$C46-SUM($G46:AF46)))</f>
        <v>0</v>
      </c>
      <c r="AH46" s="43">
        <f>IF(AH$5&lt;$A46,0,MINA($C46*$E46,$C46-SUM($G46:AG46)))</f>
        <v>0</v>
      </c>
      <c r="AI46" s="43">
        <f>IF(AI$5&lt;$A46,0,MINA($C46*$E46,$C46-SUM($G46:AH46)))</f>
        <v>0</v>
      </c>
      <c r="AJ46" s="43">
        <f>IF(AJ$5&lt;$A46,0,MINA($C46*$E46,$C46-SUM($G46:AI46)))</f>
        <v>0</v>
      </c>
      <c r="AK46" s="43">
        <f>IF(AK$5&lt;$A46,0,MINA($C46*$E46,$C46-SUM($G46:AJ46)))</f>
        <v>0</v>
      </c>
      <c r="AL46" s="43">
        <f>IF(AL$5&lt;$A46,0,MINA($C46*$E46,$C46-SUM($G46:AK46)))</f>
        <v>0</v>
      </c>
      <c r="AM46" s="43">
        <f>IF(AM$5&lt;$A46,0,MINA($C46*$E46,$C46-SUM($G46:AL46)))</f>
        <v>0</v>
      </c>
      <c r="AN46" s="43">
        <f>IF(AN$5&lt;$A46,0,MINA($C46*$E46,$C46-SUM($G46:AM46)))</f>
        <v>0</v>
      </c>
      <c r="AO46" s="43">
        <f>IF(AO$5&lt;$A46,0,MINA($C46*$E46,$C46-SUM($G46:AN46)))</f>
        <v>0</v>
      </c>
      <c r="AP46" s="43">
        <f>IF(AP$5&lt;$A46,0,MINA($C46*$E46,$C46-SUM($G46:AO46)))</f>
        <v>0</v>
      </c>
      <c r="AQ46" s="43">
        <f>IF(AQ$5&lt;$A46,0,MINA($C46*$E46,$C46-SUM($G46:AP46)))</f>
        <v>0</v>
      </c>
      <c r="AR46" s="43">
        <f>IF(AR$5&lt;$A46,0,MINA($C46*$E46,$C46-SUM($G46:AQ46)))</f>
        <v>0</v>
      </c>
      <c r="AS46" s="43">
        <f>IF(AS$5&lt;$A46,0,MINA($C46*$E46,$C46-SUM($G46:AR46)))</f>
        <v>0</v>
      </c>
      <c r="AT46" s="43">
        <f>IF(AT$5&lt;$A46,0,MINA($C46*$E46,$C46-SUM($G46:AS46)))</f>
        <v>0</v>
      </c>
      <c r="AU46" s="43">
        <f>IF(AU$5&lt;$A46,0,MINA($C46*$E46,$C46-SUM($G46:AT46)))</f>
        <v>0</v>
      </c>
      <c r="AV46" s="43">
        <f>IF(AV$5&lt;$A46,0,MINA($C46*$E46,$C46-SUM($G46:AU46)))</f>
        <v>0</v>
      </c>
      <c r="AW46" s="43">
        <f>IF(AW$5&lt;$A46,0,MINA($C46*$E46,$C46-SUM($G46:AV46)))</f>
        <v>0</v>
      </c>
      <c r="AX46" s="43">
        <f>IF(AX$5&lt;$A46,0,MINA($C46*$E46,$C46-SUM($G46:AW46)))</f>
        <v>0</v>
      </c>
      <c r="AY46" s="43">
        <f>IF(AY$5&lt;$A46,0,MINA($C46*$E46,$C46-SUM($G46:AX46)))</f>
        <v>0</v>
      </c>
      <c r="AZ46" s="43">
        <f>IF(AZ$5&lt;$A46,0,MINA($C46*$E46,$C46-SUM($G46:AY46)))</f>
        <v>0</v>
      </c>
      <c r="BA46" s="43">
        <f>IF(BA$5&lt;$A46,0,MINA($C46*$E46,$C46-SUM($G46:AZ46)))</f>
        <v>0</v>
      </c>
      <c r="BB46" s="43">
        <f>IF(BB$5&lt;$A46,0,MINA($C46*$E46,$C46-SUM($G46:BA46)))</f>
        <v>0</v>
      </c>
      <c r="BC46" s="43">
        <f>IF(BC$5&lt;$A46,0,MINA($C46*$E46,$C46-SUM($G46:BB46)))</f>
        <v>0</v>
      </c>
      <c r="BD46" s="43">
        <f>IF(BD$5&lt;$A46,0,MINA($C46*$E46,$C46-SUM($G46:BC46)))</f>
        <v>0</v>
      </c>
      <c r="BE46" s="43">
        <f>IF(BE$5&lt;$A46,0,MINA($C46*$E46,$C46-SUM($G46:BD46)))</f>
        <v>0</v>
      </c>
      <c r="BF46" s="43">
        <f>IF(BF$5&lt;$A46,0,MINA($C46*$E46,$C46-SUM($G46:BE46)))</f>
        <v>0</v>
      </c>
      <c r="BG46" s="43">
        <f>IF(BG$5&lt;$A46,0,MINA($C46*$E46,$C46-SUM($G46:BF46)))</f>
        <v>0</v>
      </c>
      <c r="BH46" s="43">
        <f>IF(BH$5&lt;$A46,0,MINA($C46*$E46,$C46-SUM($G46:BG46)))</f>
        <v>0</v>
      </c>
      <c r="BI46" s="43">
        <f>IF(BI$5&lt;$A46,0,MINA($C46*$E46,$C46-SUM($G46:BH46)))</f>
        <v>0</v>
      </c>
      <c r="BJ46" s="43">
        <f>IF(BJ$5&lt;$A46,0,MINA($C46*$E46,$C46-SUM($G46:BI46)))</f>
        <v>0</v>
      </c>
      <c r="BK46" s="43">
        <f>IF(BK$5&lt;$A46,0,MINA($C46*$E46,$C46-SUM($G46:BJ46)))</f>
        <v>0</v>
      </c>
      <c r="BL46" s="43">
        <f>IF(BL$5&lt;$A46,0,MINA($C46*$E46,$C46-SUM($G46:BK46)))</f>
        <v>0</v>
      </c>
      <c r="BM46" s="43">
        <f>IF(BM$5&lt;$A46,0,MINA($C46*$E46,$C46-SUM($G46:BL46)))</f>
        <v>0</v>
      </c>
      <c r="BN46" s="43">
        <f>IF(BN$5&lt;$A46,0,MINA($C46*$E46,$C46-SUM($G46:BM46)))</f>
        <v>0</v>
      </c>
      <c r="BO46" s="43">
        <f>IF(BO$5&lt;$A46,0,MINA($C46*$E46,$C46-SUM($G46:BN46)))</f>
        <v>0</v>
      </c>
      <c r="BP46" s="43">
        <f>IF(BP$5&lt;$A46,0,MINA($C46*$E46,$C46-SUM($G46:BO46)))</f>
        <v>0</v>
      </c>
      <c r="BQ46" s="43">
        <f>IF(BQ$5&lt;$A46,0,MINA($C46*$E46,$C46-SUM($G46:BP46)))</f>
        <v>0</v>
      </c>
      <c r="BR46" s="43">
        <f>IF(BR$5&lt;$A46,0,MINA($C46*$E46,$C46-SUM($G46:BQ46)))</f>
        <v>0</v>
      </c>
      <c r="BS46" s="43">
        <f>IF(BS$5&lt;$A46,0,MINA($C46*$E46,$C46-SUM($G46:BR46)))</f>
        <v>0</v>
      </c>
      <c r="BT46" s="43">
        <f>IF(BT$5&lt;$A46,0,MINA($C46*$E46,$C46-SUM($G46:BS46)))</f>
        <v>0</v>
      </c>
      <c r="BU46" s="43">
        <f>IF(BU$5&lt;$A46,0,MINA($C46*$E46,$C46-SUM($G46:BT46)))</f>
        <v>0</v>
      </c>
      <c r="BV46" s="43">
        <f>IF(BV$5&lt;$A46,0,MINA($C46*$E46,$C46-SUM($G46:BU46)))</f>
        <v>0</v>
      </c>
      <c r="BW46" s="43">
        <f>IF(BW$5&lt;$A46,0,MINA($C46*$E46,$C46-SUM($G46:BV46)))</f>
        <v>0</v>
      </c>
      <c r="BX46" s="43">
        <f>IF(BX$5&lt;$A46,0,MINA($C46*$E46,$C46-SUM($G46:BW46)))</f>
        <v>0</v>
      </c>
      <c r="BY46" s="43">
        <f>IF(BY$5&lt;$A46,0,MINA($C46*$E46,$C46-SUM($G46:BX46)))</f>
        <v>0</v>
      </c>
      <c r="BZ46" s="43">
        <f>IF(BZ$5&lt;$A46,0,MINA($C46*$E46,$C46-SUM($G46:BY46)))</f>
        <v>0</v>
      </c>
      <c r="CA46" s="43">
        <f>IF(CA$5&lt;$A46,0,MINA($C46*$E46,$C46-SUM($G46:BZ46)))</f>
        <v>0</v>
      </c>
      <c r="CB46" s="43">
        <f>IF(CB$5&lt;$A46,0,MINA($C46*$E46,$C46-SUM($G46:CA46)))</f>
        <v>0</v>
      </c>
      <c r="CC46" s="43">
        <f>IF(CC$5&lt;$A46,0,MINA($C46*$E46,$C46-SUM($G46:CB46)))</f>
        <v>0</v>
      </c>
      <c r="CD46" s="43">
        <f>IF(CD$5&lt;$A46,0,MINA($C46*$E46,$C46-SUM($G46:CC46)))</f>
        <v>0</v>
      </c>
      <c r="CE46" s="43">
        <f>IF(CE$5&lt;$A46,0,MINA($C46*$E46,$C46-SUM($G46:CD46)))</f>
        <v>0</v>
      </c>
      <c r="CF46" s="43">
        <f>IF(CF$5&lt;$A46,0,MINA($C46*$E46,$C46-SUM($G46:CE46)))</f>
        <v>0</v>
      </c>
      <c r="CG46" s="43">
        <f>IF(CG$5&lt;$A46,0,MINA($C46*$E46,$C46-SUM($G46:CF46)))</f>
        <v>0</v>
      </c>
      <c r="CH46" s="43">
        <f>IF(CH$5&lt;$A46,0,MINA($C46*$E46,$C46-SUM($G46:CG46)))</f>
        <v>0</v>
      </c>
      <c r="CI46" s="43">
        <f>IF(CI$5&lt;$A46,0,MINA($C46*$E46,$C46-SUM($G46:CH46)))</f>
        <v>0</v>
      </c>
      <c r="CJ46" s="43">
        <f>IF(CJ$5&lt;$A46,0,MINA($C46*$E46,$C46-SUM($G46:CI46)))</f>
        <v>0</v>
      </c>
      <c r="CK46" s="43">
        <f>IF(CK$5&lt;$A46,0,MINA($C46*$E46,$C46-SUM($G46:CJ46)))</f>
        <v>0</v>
      </c>
      <c r="CL46" s="43">
        <f>IF(CL$5&lt;$A46,0,MINA($C46*$E46,$C46-SUM($G46:CK46)))</f>
        <v>0</v>
      </c>
      <c r="CM46" s="43">
        <f>IF(CM$5&lt;$A46,0,MINA($C46*$E46,$C46-SUM($G46:CL46)))</f>
        <v>0</v>
      </c>
      <c r="CN46" s="43">
        <f>IF(CN$5&lt;$A46,0,MINA($C46*$E46,$C46-SUM($G46:CM46)))</f>
        <v>0</v>
      </c>
      <c r="CO46" s="43">
        <f>IF(CO$5&lt;$A46,0,MINA($C46*$E46,$C46-SUM($G46:CN46)))</f>
        <v>0</v>
      </c>
      <c r="CP46" s="43">
        <f>IF(CP$5&lt;$A46,0,MINA($C46*$E46,$C46-SUM($G46:CO46)))</f>
        <v>0</v>
      </c>
      <c r="CQ46" s="43">
        <f>IF(CQ$5&lt;$A46,0,MINA($C46*$E46,$C46-SUM($G46:CP46)))</f>
        <v>0</v>
      </c>
      <c r="CR46" s="43">
        <f>IF(CR$5&lt;$A46,0,MINA($C46*$E46,$C46-SUM($G46:CQ46)))</f>
        <v>0</v>
      </c>
      <c r="CS46" s="43">
        <f>IF(CS$5&lt;$A46,0,MINA($C46*$E46,$C46-SUM($G46:CR46)))</f>
        <v>0</v>
      </c>
      <c r="CT46" s="43">
        <f>IF(CT$5&lt;$A46,0,MINA($C46*$E46,$C46-SUM($G46:CS46)))</f>
        <v>0</v>
      </c>
      <c r="CU46" s="43">
        <f>IF(CU$5&lt;$A46,0,MINA($C46*$E46,$C46-SUM($G46:CT46)))</f>
        <v>0</v>
      </c>
      <c r="CV46" s="43">
        <f>IF(CV$5&lt;$A46,0,MINA($C46*$E46,$C46-SUM($G46:CU46)))</f>
        <v>0</v>
      </c>
      <c r="CW46" s="43">
        <f>IF(CW$5&lt;$A46,0,MINA($C46*$E46,$C46-SUM($G46:CV46)))</f>
        <v>0</v>
      </c>
      <c r="CX46" s="43">
        <f>IF(CX$5&lt;$A46,0,MINA($C46*$E46,$C46-SUM($G46:CW46)))</f>
        <v>0</v>
      </c>
      <c r="CY46" s="43">
        <f>IF(CY$5&lt;$A46,0,MINA($C46*$E46,$C46-SUM($G46:CX46)))</f>
        <v>0</v>
      </c>
      <c r="CZ46" s="43">
        <f>IF(CZ$5&lt;$A46,0,MINA($C46*$E46,$C46-SUM($G46:CY46)))</f>
        <v>0</v>
      </c>
      <c r="DA46" s="43">
        <f>IF(DA$5&lt;$A46,0,MINA($C46*$E46,$C46-SUM($G46:CZ46)))</f>
        <v>0</v>
      </c>
      <c r="DB46" s="43">
        <f>IF(DB$5&lt;$A46,0,MINA($C46*$E46,$C46-SUM($G46:DA46)))</f>
        <v>0</v>
      </c>
      <c r="DC46" s="43">
        <f>IF(DC$5&lt;$A46,0,MINA($C46*$E46,$C46-SUM($G46:DB46)))</f>
        <v>0</v>
      </c>
      <c r="DD46" s="43">
        <f>IF(DD$5&lt;$A46,0,MINA($C46*$E46,$C46-SUM($G46:DC46)))</f>
        <v>0</v>
      </c>
      <c r="DE46" s="43">
        <f>IF(DE$5&lt;$A46,0,MINA($C46*$E46,$C46-SUM($G46:DD46)))</f>
        <v>0</v>
      </c>
      <c r="DF46" s="43">
        <f>IF(DF$5&lt;$A46,0,MINA($C46*$E46,$C46-SUM($G46:DE46)))</f>
        <v>0</v>
      </c>
      <c r="DG46" s="43">
        <f>IF(DG$5&lt;$A46,0,MINA($C46*$E46,$C46-SUM($G46:DF46)))</f>
        <v>0</v>
      </c>
      <c r="DH46" s="43">
        <f>IF(DH$5&lt;$A46,0,MINA($C46*$E46,$C46-SUM($G46:DG46)))</f>
        <v>0</v>
      </c>
      <c r="DI46" s="43">
        <f>IF(DI$5&lt;$A46,0,MINA($C46*$E46,$C46-SUM($G46:DH46)))</f>
        <v>0</v>
      </c>
      <c r="DJ46" s="43">
        <f>IF(DJ$5&lt;$A46,0,MINA($C46*$E46,$C46-SUM($G46:DI46)))</f>
        <v>0</v>
      </c>
      <c r="DK46" s="43">
        <f>IF(DK$5&lt;$A46,0,MINA($C46*$E46,$C46-SUM($G46:DJ46)))</f>
        <v>0</v>
      </c>
      <c r="DL46" s="43">
        <f>IF(DL$5&lt;$A46,0,MINA($C46*$E46,$C46-SUM($G46:DK46)))</f>
        <v>0</v>
      </c>
      <c r="DM46" s="43">
        <f>IF(DM$5&lt;$A46,0,MINA($C46*$E46,$C46-SUM($G46:DL46)))</f>
        <v>0</v>
      </c>
      <c r="DN46" s="43">
        <f>IF(DN$5&lt;$A46,0,MINA($C46*$E46,$C46-SUM($G46:DM46)))</f>
        <v>0</v>
      </c>
      <c r="DO46" s="43">
        <f>IF(DO$5&lt;$A46,0,MINA($C46*$E46,$C46-SUM($G46:DN46)))</f>
        <v>0</v>
      </c>
      <c r="DP46" s="43">
        <f>IF(DP$5&lt;$A46,0,MINA($C46*$E46,$C46-SUM($G46:DO46)))</f>
        <v>0</v>
      </c>
      <c r="DQ46" s="43">
        <f>IF(DQ$5&lt;$A46,0,MINA($C46*$E46,$C46-SUM($G46:DP46)))</f>
        <v>0</v>
      </c>
      <c r="DR46" s="43">
        <f>IF(DR$5&lt;$A46,0,MINA($C46*$E46,$C46-SUM($G46:DQ46)))</f>
        <v>0</v>
      </c>
      <c r="DS46" s="43">
        <f>IF(DS$5&lt;$A46,0,MINA($C46*$E46,$C46-SUM($G46:DR46)))</f>
        <v>0</v>
      </c>
      <c r="DT46" s="43">
        <f>IF(DT$5&lt;$A46,0,MINA($C46*$E46,$C46-SUM($G46:DS46)))</f>
        <v>0</v>
      </c>
      <c r="DU46" s="43">
        <f>IF(DU$5&lt;$A46,0,MINA($C46*$E46,$C46-SUM($G46:DT46)))</f>
        <v>0</v>
      </c>
      <c r="DV46" s="43">
        <f>IF(DV$5&lt;$A46,0,MINA($C46*$E46,$C46-SUM($G46:DU46)))</f>
        <v>0</v>
      </c>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row>
    <row r="47" spans="1:162" ht="18" customHeight="1" x14ac:dyDescent="0.2">
      <c r="A47" s="46">
        <f t="shared" si="29"/>
        <v>33</v>
      </c>
      <c r="B47" s="38"/>
      <c r="C47" s="45">
        <v>0</v>
      </c>
      <c r="D47" s="38"/>
      <c r="E47" s="44">
        <f t="shared" si="30"/>
        <v>1.6666666666666666E-2</v>
      </c>
      <c r="G47" s="43">
        <f t="shared" ref="G47:G78" si="31">IF(G$5&lt;$A47,0,MINA($C47*$E47,$C47))</f>
        <v>0</v>
      </c>
      <c r="H47" s="43">
        <f>IF(H$5&lt;$A47,0,MINA($C47*$E47,$C47-SUM($G47:G47)))</f>
        <v>0</v>
      </c>
      <c r="I47" s="43">
        <f>IF(I$5&lt;$A47,0,MINA($C47*$E47,$C47-SUM($G47:H47)))</f>
        <v>0</v>
      </c>
      <c r="J47" s="43">
        <f>IF(J$5&lt;$A47,0,MINA($C47*$E47,$C47-SUM($G47:I47)))</f>
        <v>0</v>
      </c>
      <c r="K47" s="43">
        <f>IF(K$5&lt;$A47,0,MINA($C47*$E47,$C47-SUM($G47:J47)))</f>
        <v>0</v>
      </c>
      <c r="L47" s="43">
        <f>IF(L$5&lt;$A47,0,MINA($C47*$E47,$C47-SUM($G47:K47)))</f>
        <v>0</v>
      </c>
      <c r="M47" s="43">
        <f>IF(M$5&lt;$A47,0,MINA($C47*$E47,$C47-SUM($G47:L47)))</f>
        <v>0</v>
      </c>
      <c r="N47" s="43">
        <f>IF(N$5&lt;$A47,0,MINA($C47*$E47,$C47-SUM($G47:M47)))</f>
        <v>0</v>
      </c>
      <c r="O47" s="43">
        <f>IF(O$5&lt;$A47,0,MINA($C47*$E47,$C47-SUM($G47:N47)))</f>
        <v>0</v>
      </c>
      <c r="P47" s="43">
        <f>IF(P$5&lt;$A47,0,MINA($C47*$E47,$C47-SUM($G47:O47)))</f>
        <v>0</v>
      </c>
      <c r="Q47" s="43">
        <f>IF(Q$5&lt;$A47,0,MINA($C47*$E47,$C47-SUM($G47:P47)))</f>
        <v>0</v>
      </c>
      <c r="R47" s="43">
        <f>IF(R$5&lt;$A47,0,MINA($C47*$E47,$C47-SUM($G47:Q47)))</f>
        <v>0</v>
      </c>
      <c r="S47" s="43">
        <f>IF(S$5&lt;$A47,0,MINA($C47*$E47,$C47-SUM($G47:R47)))</f>
        <v>0</v>
      </c>
      <c r="T47" s="43">
        <f>IF(T$5&lt;$A47,0,MINA($C47*$E47,$C47-SUM($G47:S47)))</f>
        <v>0</v>
      </c>
      <c r="U47" s="43">
        <f>IF(U$5&lt;$A47,0,MINA($C47*$E47,$C47-SUM($G47:T47)))</f>
        <v>0</v>
      </c>
      <c r="V47" s="43">
        <f>IF(V$5&lt;$A47,0,MINA($C47*$E47,$C47-SUM($G47:U47)))</f>
        <v>0</v>
      </c>
      <c r="W47" s="43">
        <f>IF(W$5&lt;$A47,0,MINA($C47*$E47,$C47-SUM($G47:V47)))</f>
        <v>0</v>
      </c>
      <c r="X47" s="43">
        <f>IF(X$5&lt;$A47,0,MINA($C47*$E47,$C47-SUM($G47:W47)))</f>
        <v>0</v>
      </c>
      <c r="Y47" s="43">
        <f>IF(Y$5&lt;$A47,0,MINA($C47*$E47,$C47-SUM($G47:X47)))</f>
        <v>0</v>
      </c>
      <c r="Z47" s="43">
        <f>IF(Z$5&lt;$A47,0,MINA($C47*$E47,$C47-SUM($G47:Y47)))</f>
        <v>0</v>
      </c>
      <c r="AA47" s="43">
        <f>IF(AA$5&lt;$A47,0,MINA($C47*$E47,$C47-SUM($G47:Z47)))</f>
        <v>0</v>
      </c>
      <c r="AB47" s="43">
        <f>IF(AB$5&lt;$A47,0,MINA($C47*$E47,$C47-SUM($G47:AA47)))</f>
        <v>0</v>
      </c>
      <c r="AC47" s="43">
        <f>IF(AC$5&lt;$A47,0,MINA($C47*$E47,$C47-SUM($G47:AB47)))</f>
        <v>0</v>
      </c>
      <c r="AD47" s="43">
        <f>IF(AD$5&lt;$A47,0,MINA($C47*$E47,$C47-SUM($G47:AC47)))</f>
        <v>0</v>
      </c>
      <c r="AE47" s="43">
        <f>IF(AE$5&lt;$A47,0,MINA($C47*$E47,$C47-SUM($G47:AD47)))</f>
        <v>0</v>
      </c>
      <c r="AF47" s="43">
        <f>IF(AF$5&lt;$A47,0,MINA($C47*$E47,$C47-SUM($G47:AE47)))</f>
        <v>0</v>
      </c>
      <c r="AG47" s="43">
        <f>IF(AG$5&lt;$A47,0,MINA($C47*$E47,$C47-SUM($G47:AF47)))</f>
        <v>0</v>
      </c>
      <c r="AH47" s="43">
        <f>IF(AH$5&lt;$A47,0,MINA($C47*$E47,$C47-SUM($G47:AG47)))</f>
        <v>0</v>
      </c>
      <c r="AI47" s="43">
        <f>IF(AI$5&lt;$A47,0,MINA($C47*$E47,$C47-SUM($G47:AH47)))</f>
        <v>0</v>
      </c>
      <c r="AJ47" s="43">
        <f>IF(AJ$5&lt;$A47,0,MINA($C47*$E47,$C47-SUM($G47:AI47)))</f>
        <v>0</v>
      </c>
      <c r="AK47" s="43">
        <f>IF(AK$5&lt;$A47,0,MINA($C47*$E47,$C47-SUM($G47:AJ47)))</f>
        <v>0</v>
      </c>
      <c r="AL47" s="43">
        <f>IF(AL$5&lt;$A47,0,MINA($C47*$E47,$C47-SUM($G47:AK47)))</f>
        <v>0</v>
      </c>
      <c r="AM47" s="43">
        <f>IF(AM$5&lt;$A47,0,MINA($C47*$E47,$C47-SUM($G47:AL47)))</f>
        <v>0</v>
      </c>
      <c r="AN47" s="43">
        <f>IF(AN$5&lt;$A47,0,MINA($C47*$E47,$C47-SUM($G47:AM47)))</f>
        <v>0</v>
      </c>
      <c r="AO47" s="43">
        <f>IF(AO$5&lt;$A47,0,MINA($C47*$E47,$C47-SUM($G47:AN47)))</f>
        <v>0</v>
      </c>
      <c r="AP47" s="43">
        <f>IF(AP$5&lt;$A47,0,MINA($C47*$E47,$C47-SUM($G47:AO47)))</f>
        <v>0</v>
      </c>
      <c r="AQ47" s="43">
        <f>IF(AQ$5&lt;$A47,0,MINA($C47*$E47,$C47-SUM($G47:AP47)))</f>
        <v>0</v>
      </c>
      <c r="AR47" s="43">
        <f>IF(AR$5&lt;$A47,0,MINA($C47*$E47,$C47-SUM($G47:AQ47)))</f>
        <v>0</v>
      </c>
      <c r="AS47" s="43">
        <f>IF(AS$5&lt;$A47,0,MINA($C47*$E47,$C47-SUM($G47:AR47)))</f>
        <v>0</v>
      </c>
      <c r="AT47" s="43">
        <f>IF(AT$5&lt;$A47,0,MINA($C47*$E47,$C47-SUM($G47:AS47)))</f>
        <v>0</v>
      </c>
      <c r="AU47" s="43">
        <f>IF(AU$5&lt;$A47,0,MINA($C47*$E47,$C47-SUM($G47:AT47)))</f>
        <v>0</v>
      </c>
      <c r="AV47" s="43">
        <f>IF(AV$5&lt;$A47,0,MINA($C47*$E47,$C47-SUM($G47:AU47)))</f>
        <v>0</v>
      </c>
      <c r="AW47" s="43">
        <f>IF(AW$5&lt;$A47,0,MINA($C47*$E47,$C47-SUM($G47:AV47)))</f>
        <v>0</v>
      </c>
      <c r="AX47" s="43">
        <f>IF(AX$5&lt;$A47,0,MINA($C47*$E47,$C47-SUM($G47:AW47)))</f>
        <v>0</v>
      </c>
      <c r="AY47" s="43">
        <f>IF(AY$5&lt;$A47,0,MINA($C47*$E47,$C47-SUM($G47:AX47)))</f>
        <v>0</v>
      </c>
      <c r="AZ47" s="43">
        <f>IF(AZ$5&lt;$A47,0,MINA($C47*$E47,$C47-SUM($G47:AY47)))</f>
        <v>0</v>
      </c>
      <c r="BA47" s="43">
        <f>IF(BA$5&lt;$A47,0,MINA($C47*$E47,$C47-SUM($G47:AZ47)))</f>
        <v>0</v>
      </c>
      <c r="BB47" s="43">
        <f>IF(BB$5&lt;$A47,0,MINA($C47*$E47,$C47-SUM($G47:BA47)))</f>
        <v>0</v>
      </c>
      <c r="BC47" s="43">
        <f>IF(BC$5&lt;$A47,0,MINA($C47*$E47,$C47-SUM($G47:BB47)))</f>
        <v>0</v>
      </c>
      <c r="BD47" s="43">
        <f>IF(BD$5&lt;$A47,0,MINA($C47*$E47,$C47-SUM($G47:BC47)))</f>
        <v>0</v>
      </c>
      <c r="BE47" s="43">
        <f>IF(BE$5&lt;$A47,0,MINA($C47*$E47,$C47-SUM($G47:BD47)))</f>
        <v>0</v>
      </c>
      <c r="BF47" s="43">
        <f>IF(BF$5&lt;$A47,0,MINA($C47*$E47,$C47-SUM($G47:BE47)))</f>
        <v>0</v>
      </c>
      <c r="BG47" s="43">
        <f>IF(BG$5&lt;$A47,0,MINA($C47*$E47,$C47-SUM($G47:BF47)))</f>
        <v>0</v>
      </c>
      <c r="BH47" s="43">
        <f>IF(BH$5&lt;$A47,0,MINA($C47*$E47,$C47-SUM($G47:BG47)))</f>
        <v>0</v>
      </c>
      <c r="BI47" s="43">
        <f>IF(BI$5&lt;$A47,0,MINA($C47*$E47,$C47-SUM($G47:BH47)))</f>
        <v>0</v>
      </c>
      <c r="BJ47" s="43">
        <f>IF(BJ$5&lt;$A47,0,MINA($C47*$E47,$C47-SUM($G47:BI47)))</f>
        <v>0</v>
      </c>
      <c r="BK47" s="43">
        <f>IF(BK$5&lt;$A47,0,MINA($C47*$E47,$C47-SUM($G47:BJ47)))</f>
        <v>0</v>
      </c>
      <c r="BL47" s="43">
        <f>IF(BL$5&lt;$A47,0,MINA($C47*$E47,$C47-SUM($G47:BK47)))</f>
        <v>0</v>
      </c>
      <c r="BM47" s="43">
        <f>IF(BM$5&lt;$A47,0,MINA($C47*$E47,$C47-SUM($G47:BL47)))</f>
        <v>0</v>
      </c>
      <c r="BN47" s="43">
        <f>IF(BN$5&lt;$A47,0,MINA($C47*$E47,$C47-SUM($G47:BM47)))</f>
        <v>0</v>
      </c>
      <c r="BO47" s="43">
        <f>IF(BO$5&lt;$A47,0,MINA($C47*$E47,$C47-SUM($G47:BN47)))</f>
        <v>0</v>
      </c>
      <c r="BP47" s="43">
        <f>IF(BP$5&lt;$A47,0,MINA($C47*$E47,$C47-SUM($G47:BO47)))</f>
        <v>0</v>
      </c>
      <c r="BQ47" s="43">
        <f>IF(BQ$5&lt;$A47,0,MINA($C47*$E47,$C47-SUM($G47:BP47)))</f>
        <v>0</v>
      </c>
      <c r="BR47" s="43">
        <f>IF(BR$5&lt;$A47,0,MINA($C47*$E47,$C47-SUM($G47:BQ47)))</f>
        <v>0</v>
      </c>
      <c r="BS47" s="43">
        <f>IF(BS$5&lt;$A47,0,MINA($C47*$E47,$C47-SUM($G47:BR47)))</f>
        <v>0</v>
      </c>
      <c r="BT47" s="43">
        <f>IF(BT$5&lt;$A47,0,MINA($C47*$E47,$C47-SUM($G47:BS47)))</f>
        <v>0</v>
      </c>
      <c r="BU47" s="43">
        <f>IF(BU$5&lt;$A47,0,MINA($C47*$E47,$C47-SUM($G47:BT47)))</f>
        <v>0</v>
      </c>
      <c r="BV47" s="43">
        <f>IF(BV$5&lt;$A47,0,MINA($C47*$E47,$C47-SUM($G47:BU47)))</f>
        <v>0</v>
      </c>
      <c r="BW47" s="43">
        <f>IF(BW$5&lt;$A47,0,MINA($C47*$E47,$C47-SUM($G47:BV47)))</f>
        <v>0</v>
      </c>
      <c r="BX47" s="43">
        <f>IF(BX$5&lt;$A47,0,MINA($C47*$E47,$C47-SUM($G47:BW47)))</f>
        <v>0</v>
      </c>
      <c r="BY47" s="43">
        <f>IF(BY$5&lt;$A47,0,MINA($C47*$E47,$C47-SUM($G47:BX47)))</f>
        <v>0</v>
      </c>
      <c r="BZ47" s="43">
        <f>IF(BZ$5&lt;$A47,0,MINA($C47*$E47,$C47-SUM($G47:BY47)))</f>
        <v>0</v>
      </c>
      <c r="CA47" s="43">
        <f>IF(CA$5&lt;$A47,0,MINA($C47*$E47,$C47-SUM($G47:BZ47)))</f>
        <v>0</v>
      </c>
      <c r="CB47" s="43">
        <f>IF(CB$5&lt;$A47,0,MINA($C47*$E47,$C47-SUM($G47:CA47)))</f>
        <v>0</v>
      </c>
      <c r="CC47" s="43">
        <f>IF(CC$5&lt;$A47,0,MINA($C47*$E47,$C47-SUM($G47:CB47)))</f>
        <v>0</v>
      </c>
      <c r="CD47" s="43">
        <f>IF(CD$5&lt;$A47,0,MINA($C47*$E47,$C47-SUM($G47:CC47)))</f>
        <v>0</v>
      </c>
      <c r="CE47" s="43">
        <f>IF(CE$5&lt;$A47,0,MINA($C47*$E47,$C47-SUM($G47:CD47)))</f>
        <v>0</v>
      </c>
      <c r="CF47" s="43">
        <f>IF(CF$5&lt;$A47,0,MINA($C47*$E47,$C47-SUM($G47:CE47)))</f>
        <v>0</v>
      </c>
      <c r="CG47" s="43">
        <f>IF(CG$5&lt;$A47,0,MINA($C47*$E47,$C47-SUM($G47:CF47)))</f>
        <v>0</v>
      </c>
      <c r="CH47" s="43">
        <f>IF(CH$5&lt;$A47,0,MINA($C47*$E47,$C47-SUM($G47:CG47)))</f>
        <v>0</v>
      </c>
      <c r="CI47" s="43">
        <f>IF(CI$5&lt;$A47,0,MINA($C47*$E47,$C47-SUM($G47:CH47)))</f>
        <v>0</v>
      </c>
      <c r="CJ47" s="43">
        <f>IF(CJ$5&lt;$A47,0,MINA($C47*$E47,$C47-SUM($G47:CI47)))</f>
        <v>0</v>
      </c>
      <c r="CK47" s="43">
        <f>IF(CK$5&lt;$A47,0,MINA($C47*$E47,$C47-SUM($G47:CJ47)))</f>
        <v>0</v>
      </c>
      <c r="CL47" s="43">
        <f>IF(CL$5&lt;$A47,0,MINA($C47*$E47,$C47-SUM($G47:CK47)))</f>
        <v>0</v>
      </c>
      <c r="CM47" s="43">
        <f>IF(CM$5&lt;$A47,0,MINA($C47*$E47,$C47-SUM($G47:CL47)))</f>
        <v>0</v>
      </c>
      <c r="CN47" s="43">
        <f>IF(CN$5&lt;$A47,0,MINA($C47*$E47,$C47-SUM($G47:CM47)))</f>
        <v>0</v>
      </c>
      <c r="CO47" s="43">
        <f>IF(CO$5&lt;$A47,0,MINA($C47*$E47,$C47-SUM($G47:CN47)))</f>
        <v>0</v>
      </c>
      <c r="CP47" s="43">
        <f>IF(CP$5&lt;$A47,0,MINA($C47*$E47,$C47-SUM($G47:CO47)))</f>
        <v>0</v>
      </c>
      <c r="CQ47" s="43">
        <f>IF(CQ$5&lt;$A47,0,MINA($C47*$E47,$C47-SUM($G47:CP47)))</f>
        <v>0</v>
      </c>
      <c r="CR47" s="43">
        <f>IF(CR$5&lt;$A47,0,MINA($C47*$E47,$C47-SUM($G47:CQ47)))</f>
        <v>0</v>
      </c>
      <c r="CS47" s="43">
        <f>IF(CS$5&lt;$A47,0,MINA($C47*$E47,$C47-SUM($G47:CR47)))</f>
        <v>0</v>
      </c>
      <c r="CT47" s="43">
        <f>IF(CT$5&lt;$A47,0,MINA($C47*$E47,$C47-SUM($G47:CS47)))</f>
        <v>0</v>
      </c>
      <c r="CU47" s="43">
        <f>IF(CU$5&lt;$A47,0,MINA($C47*$E47,$C47-SUM($G47:CT47)))</f>
        <v>0</v>
      </c>
      <c r="CV47" s="43">
        <f>IF(CV$5&lt;$A47,0,MINA($C47*$E47,$C47-SUM($G47:CU47)))</f>
        <v>0</v>
      </c>
      <c r="CW47" s="43">
        <f>IF(CW$5&lt;$A47,0,MINA($C47*$E47,$C47-SUM($G47:CV47)))</f>
        <v>0</v>
      </c>
      <c r="CX47" s="43">
        <f>IF(CX$5&lt;$A47,0,MINA($C47*$E47,$C47-SUM($G47:CW47)))</f>
        <v>0</v>
      </c>
      <c r="CY47" s="43">
        <f>IF(CY$5&lt;$A47,0,MINA($C47*$E47,$C47-SUM($G47:CX47)))</f>
        <v>0</v>
      </c>
      <c r="CZ47" s="43">
        <f>IF(CZ$5&lt;$A47,0,MINA($C47*$E47,$C47-SUM($G47:CY47)))</f>
        <v>0</v>
      </c>
      <c r="DA47" s="43">
        <f>IF(DA$5&lt;$A47,0,MINA($C47*$E47,$C47-SUM($G47:CZ47)))</f>
        <v>0</v>
      </c>
      <c r="DB47" s="43">
        <f>IF(DB$5&lt;$A47,0,MINA($C47*$E47,$C47-SUM($G47:DA47)))</f>
        <v>0</v>
      </c>
      <c r="DC47" s="43">
        <f>IF(DC$5&lt;$A47,0,MINA($C47*$E47,$C47-SUM($G47:DB47)))</f>
        <v>0</v>
      </c>
      <c r="DD47" s="43">
        <f>IF(DD$5&lt;$A47,0,MINA($C47*$E47,$C47-SUM($G47:DC47)))</f>
        <v>0</v>
      </c>
      <c r="DE47" s="43">
        <f>IF(DE$5&lt;$A47,0,MINA($C47*$E47,$C47-SUM($G47:DD47)))</f>
        <v>0</v>
      </c>
      <c r="DF47" s="43">
        <f>IF(DF$5&lt;$A47,0,MINA($C47*$E47,$C47-SUM($G47:DE47)))</f>
        <v>0</v>
      </c>
      <c r="DG47" s="43">
        <f>IF(DG$5&lt;$A47,0,MINA($C47*$E47,$C47-SUM($G47:DF47)))</f>
        <v>0</v>
      </c>
      <c r="DH47" s="43">
        <f>IF(DH$5&lt;$A47,0,MINA($C47*$E47,$C47-SUM($G47:DG47)))</f>
        <v>0</v>
      </c>
      <c r="DI47" s="43">
        <f>IF(DI$5&lt;$A47,0,MINA($C47*$E47,$C47-SUM($G47:DH47)))</f>
        <v>0</v>
      </c>
      <c r="DJ47" s="43">
        <f>IF(DJ$5&lt;$A47,0,MINA($C47*$E47,$C47-SUM($G47:DI47)))</f>
        <v>0</v>
      </c>
      <c r="DK47" s="43">
        <f>IF(DK$5&lt;$A47,0,MINA($C47*$E47,$C47-SUM($G47:DJ47)))</f>
        <v>0</v>
      </c>
      <c r="DL47" s="43">
        <f>IF(DL$5&lt;$A47,0,MINA($C47*$E47,$C47-SUM($G47:DK47)))</f>
        <v>0</v>
      </c>
      <c r="DM47" s="43">
        <f>IF(DM$5&lt;$A47,0,MINA($C47*$E47,$C47-SUM($G47:DL47)))</f>
        <v>0</v>
      </c>
      <c r="DN47" s="43">
        <f>IF(DN$5&lt;$A47,0,MINA($C47*$E47,$C47-SUM($G47:DM47)))</f>
        <v>0</v>
      </c>
      <c r="DO47" s="43">
        <f>IF(DO$5&lt;$A47,0,MINA($C47*$E47,$C47-SUM($G47:DN47)))</f>
        <v>0</v>
      </c>
      <c r="DP47" s="43">
        <f>IF(DP$5&lt;$A47,0,MINA($C47*$E47,$C47-SUM($G47:DO47)))</f>
        <v>0</v>
      </c>
      <c r="DQ47" s="43">
        <f>IF(DQ$5&lt;$A47,0,MINA($C47*$E47,$C47-SUM($G47:DP47)))</f>
        <v>0</v>
      </c>
      <c r="DR47" s="43">
        <f>IF(DR$5&lt;$A47,0,MINA($C47*$E47,$C47-SUM($G47:DQ47)))</f>
        <v>0</v>
      </c>
      <c r="DS47" s="43">
        <f>IF(DS$5&lt;$A47,0,MINA($C47*$E47,$C47-SUM($G47:DR47)))</f>
        <v>0</v>
      </c>
      <c r="DT47" s="43">
        <f>IF(DT$5&lt;$A47,0,MINA($C47*$E47,$C47-SUM($G47:DS47)))</f>
        <v>0</v>
      </c>
      <c r="DU47" s="43">
        <f>IF(DU$5&lt;$A47,0,MINA($C47*$E47,$C47-SUM($G47:DT47)))</f>
        <v>0</v>
      </c>
      <c r="DV47" s="43">
        <f>IF(DV$5&lt;$A47,0,MINA($C47*$E47,$C47-SUM($G47:DU47)))</f>
        <v>0</v>
      </c>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row>
    <row r="48" spans="1:162" ht="18" customHeight="1" x14ac:dyDescent="0.2">
      <c r="A48" s="46">
        <f t="shared" ref="A48:A79" si="32">A47+1</f>
        <v>34</v>
      </c>
      <c r="B48" s="38"/>
      <c r="C48" s="45">
        <v>0</v>
      </c>
      <c r="D48" s="38"/>
      <c r="E48" s="44">
        <f t="shared" si="30"/>
        <v>1.6666666666666666E-2</v>
      </c>
      <c r="G48" s="43">
        <f t="shared" si="31"/>
        <v>0</v>
      </c>
      <c r="H48" s="43">
        <f>IF(H$5&lt;$A48,0,MINA($C48*$E48,$C48-SUM($G48:G48)))</f>
        <v>0</v>
      </c>
      <c r="I48" s="43">
        <f>IF(I$5&lt;$A48,0,MINA($C48*$E48,$C48-SUM($G48:H48)))</f>
        <v>0</v>
      </c>
      <c r="J48" s="43">
        <f>IF(J$5&lt;$A48,0,MINA($C48*$E48,$C48-SUM($G48:I48)))</f>
        <v>0</v>
      </c>
      <c r="K48" s="43">
        <f>IF(K$5&lt;$A48,0,MINA($C48*$E48,$C48-SUM($G48:J48)))</f>
        <v>0</v>
      </c>
      <c r="L48" s="43">
        <f>IF(L$5&lt;$A48,0,MINA($C48*$E48,$C48-SUM($G48:K48)))</f>
        <v>0</v>
      </c>
      <c r="M48" s="43">
        <f>IF(M$5&lt;$A48,0,MINA($C48*$E48,$C48-SUM($G48:L48)))</f>
        <v>0</v>
      </c>
      <c r="N48" s="43">
        <f>IF(N$5&lt;$A48,0,MINA($C48*$E48,$C48-SUM($G48:M48)))</f>
        <v>0</v>
      </c>
      <c r="O48" s="43">
        <f>IF(O$5&lt;$A48,0,MINA($C48*$E48,$C48-SUM($G48:N48)))</f>
        <v>0</v>
      </c>
      <c r="P48" s="43">
        <f>IF(P$5&lt;$A48,0,MINA($C48*$E48,$C48-SUM($G48:O48)))</f>
        <v>0</v>
      </c>
      <c r="Q48" s="43">
        <f>IF(Q$5&lt;$A48,0,MINA($C48*$E48,$C48-SUM($G48:P48)))</f>
        <v>0</v>
      </c>
      <c r="R48" s="43">
        <f>IF(R$5&lt;$A48,0,MINA($C48*$E48,$C48-SUM($G48:Q48)))</f>
        <v>0</v>
      </c>
      <c r="S48" s="43">
        <f>IF(S$5&lt;$A48,0,MINA($C48*$E48,$C48-SUM($G48:R48)))</f>
        <v>0</v>
      </c>
      <c r="T48" s="43">
        <f>IF(T$5&lt;$A48,0,MINA($C48*$E48,$C48-SUM($G48:S48)))</f>
        <v>0</v>
      </c>
      <c r="U48" s="43">
        <f>IF(U$5&lt;$A48,0,MINA($C48*$E48,$C48-SUM($G48:T48)))</f>
        <v>0</v>
      </c>
      <c r="V48" s="43">
        <f>IF(V$5&lt;$A48,0,MINA($C48*$E48,$C48-SUM($G48:U48)))</f>
        <v>0</v>
      </c>
      <c r="W48" s="43">
        <f>IF(W$5&lt;$A48,0,MINA($C48*$E48,$C48-SUM($G48:V48)))</f>
        <v>0</v>
      </c>
      <c r="X48" s="43">
        <f>IF(X$5&lt;$A48,0,MINA($C48*$E48,$C48-SUM($G48:W48)))</f>
        <v>0</v>
      </c>
      <c r="Y48" s="43">
        <f>IF(Y$5&lt;$A48,0,MINA($C48*$E48,$C48-SUM($G48:X48)))</f>
        <v>0</v>
      </c>
      <c r="Z48" s="43">
        <f>IF(Z$5&lt;$A48,0,MINA($C48*$E48,$C48-SUM($G48:Y48)))</f>
        <v>0</v>
      </c>
      <c r="AA48" s="43">
        <f>IF(AA$5&lt;$A48,0,MINA($C48*$E48,$C48-SUM($G48:Z48)))</f>
        <v>0</v>
      </c>
      <c r="AB48" s="43">
        <f>IF(AB$5&lt;$A48,0,MINA($C48*$E48,$C48-SUM($G48:AA48)))</f>
        <v>0</v>
      </c>
      <c r="AC48" s="43">
        <f>IF(AC$5&lt;$A48,0,MINA($C48*$E48,$C48-SUM($G48:AB48)))</f>
        <v>0</v>
      </c>
      <c r="AD48" s="43">
        <f>IF(AD$5&lt;$A48,0,MINA($C48*$E48,$C48-SUM($G48:AC48)))</f>
        <v>0</v>
      </c>
      <c r="AE48" s="43">
        <f>IF(AE$5&lt;$A48,0,MINA($C48*$E48,$C48-SUM($G48:AD48)))</f>
        <v>0</v>
      </c>
      <c r="AF48" s="43">
        <f>IF(AF$5&lt;$A48,0,MINA($C48*$E48,$C48-SUM($G48:AE48)))</f>
        <v>0</v>
      </c>
      <c r="AG48" s="43">
        <f>IF(AG$5&lt;$A48,0,MINA($C48*$E48,$C48-SUM($G48:AF48)))</f>
        <v>0</v>
      </c>
      <c r="AH48" s="43">
        <f>IF(AH$5&lt;$A48,0,MINA($C48*$E48,$C48-SUM($G48:AG48)))</f>
        <v>0</v>
      </c>
      <c r="AI48" s="43">
        <f>IF(AI$5&lt;$A48,0,MINA($C48*$E48,$C48-SUM($G48:AH48)))</f>
        <v>0</v>
      </c>
      <c r="AJ48" s="43">
        <f>IF(AJ$5&lt;$A48,0,MINA($C48*$E48,$C48-SUM($G48:AI48)))</f>
        <v>0</v>
      </c>
      <c r="AK48" s="43">
        <f>IF(AK$5&lt;$A48,0,MINA($C48*$E48,$C48-SUM($G48:AJ48)))</f>
        <v>0</v>
      </c>
      <c r="AL48" s="43">
        <f>IF(AL$5&lt;$A48,0,MINA($C48*$E48,$C48-SUM($G48:AK48)))</f>
        <v>0</v>
      </c>
      <c r="AM48" s="43">
        <f>IF(AM$5&lt;$A48,0,MINA($C48*$E48,$C48-SUM($G48:AL48)))</f>
        <v>0</v>
      </c>
      <c r="AN48" s="43">
        <f>IF(AN$5&lt;$A48,0,MINA($C48*$E48,$C48-SUM($G48:AM48)))</f>
        <v>0</v>
      </c>
      <c r="AO48" s="43">
        <f>IF(AO$5&lt;$A48,0,MINA($C48*$E48,$C48-SUM($G48:AN48)))</f>
        <v>0</v>
      </c>
      <c r="AP48" s="43">
        <f>IF(AP$5&lt;$A48,0,MINA($C48*$E48,$C48-SUM($G48:AO48)))</f>
        <v>0</v>
      </c>
      <c r="AQ48" s="43">
        <f>IF(AQ$5&lt;$A48,0,MINA($C48*$E48,$C48-SUM($G48:AP48)))</f>
        <v>0</v>
      </c>
      <c r="AR48" s="43">
        <f>IF(AR$5&lt;$A48,0,MINA($C48*$E48,$C48-SUM($G48:AQ48)))</f>
        <v>0</v>
      </c>
      <c r="AS48" s="43">
        <f>IF(AS$5&lt;$A48,0,MINA($C48*$E48,$C48-SUM($G48:AR48)))</f>
        <v>0</v>
      </c>
      <c r="AT48" s="43">
        <f>IF(AT$5&lt;$A48,0,MINA($C48*$E48,$C48-SUM($G48:AS48)))</f>
        <v>0</v>
      </c>
      <c r="AU48" s="43">
        <f>IF(AU$5&lt;$A48,0,MINA($C48*$E48,$C48-SUM($G48:AT48)))</f>
        <v>0</v>
      </c>
      <c r="AV48" s="43">
        <f>IF(AV$5&lt;$A48,0,MINA($C48*$E48,$C48-SUM($G48:AU48)))</f>
        <v>0</v>
      </c>
      <c r="AW48" s="43">
        <f>IF(AW$5&lt;$A48,0,MINA($C48*$E48,$C48-SUM($G48:AV48)))</f>
        <v>0</v>
      </c>
      <c r="AX48" s="43">
        <f>IF(AX$5&lt;$A48,0,MINA($C48*$E48,$C48-SUM($G48:AW48)))</f>
        <v>0</v>
      </c>
      <c r="AY48" s="43">
        <f>IF(AY$5&lt;$A48,0,MINA($C48*$E48,$C48-SUM($G48:AX48)))</f>
        <v>0</v>
      </c>
      <c r="AZ48" s="43">
        <f>IF(AZ$5&lt;$A48,0,MINA($C48*$E48,$C48-SUM($G48:AY48)))</f>
        <v>0</v>
      </c>
      <c r="BA48" s="43">
        <f>IF(BA$5&lt;$A48,0,MINA($C48*$E48,$C48-SUM($G48:AZ48)))</f>
        <v>0</v>
      </c>
      <c r="BB48" s="43">
        <f>IF(BB$5&lt;$A48,0,MINA($C48*$E48,$C48-SUM($G48:BA48)))</f>
        <v>0</v>
      </c>
      <c r="BC48" s="43">
        <f>IF(BC$5&lt;$A48,0,MINA($C48*$E48,$C48-SUM($G48:BB48)))</f>
        <v>0</v>
      </c>
      <c r="BD48" s="43">
        <f>IF(BD$5&lt;$A48,0,MINA($C48*$E48,$C48-SUM($G48:BC48)))</f>
        <v>0</v>
      </c>
      <c r="BE48" s="43">
        <f>IF(BE$5&lt;$A48,0,MINA($C48*$E48,$C48-SUM($G48:BD48)))</f>
        <v>0</v>
      </c>
      <c r="BF48" s="43">
        <f>IF(BF$5&lt;$A48,0,MINA($C48*$E48,$C48-SUM($G48:BE48)))</f>
        <v>0</v>
      </c>
      <c r="BG48" s="43">
        <f>IF(BG$5&lt;$A48,0,MINA($C48*$E48,$C48-SUM($G48:BF48)))</f>
        <v>0</v>
      </c>
      <c r="BH48" s="43">
        <f>IF(BH$5&lt;$A48,0,MINA($C48*$E48,$C48-SUM($G48:BG48)))</f>
        <v>0</v>
      </c>
      <c r="BI48" s="43">
        <f>IF(BI$5&lt;$A48,0,MINA($C48*$E48,$C48-SUM($G48:BH48)))</f>
        <v>0</v>
      </c>
      <c r="BJ48" s="43">
        <f>IF(BJ$5&lt;$A48,0,MINA($C48*$E48,$C48-SUM($G48:BI48)))</f>
        <v>0</v>
      </c>
      <c r="BK48" s="43">
        <f>IF(BK$5&lt;$A48,0,MINA($C48*$E48,$C48-SUM($G48:BJ48)))</f>
        <v>0</v>
      </c>
      <c r="BL48" s="43">
        <f>IF(BL$5&lt;$A48,0,MINA($C48*$E48,$C48-SUM($G48:BK48)))</f>
        <v>0</v>
      </c>
      <c r="BM48" s="43">
        <f>IF(BM$5&lt;$A48,0,MINA($C48*$E48,$C48-SUM($G48:BL48)))</f>
        <v>0</v>
      </c>
      <c r="BN48" s="43">
        <f>IF(BN$5&lt;$A48,0,MINA($C48*$E48,$C48-SUM($G48:BM48)))</f>
        <v>0</v>
      </c>
      <c r="BO48" s="43">
        <f>IF(BO$5&lt;$A48,0,MINA($C48*$E48,$C48-SUM($G48:BN48)))</f>
        <v>0</v>
      </c>
      <c r="BP48" s="43">
        <f>IF(BP$5&lt;$A48,0,MINA($C48*$E48,$C48-SUM($G48:BO48)))</f>
        <v>0</v>
      </c>
      <c r="BQ48" s="43">
        <f>IF(BQ$5&lt;$A48,0,MINA($C48*$E48,$C48-SUM($G48:BP48)))</f>
        <v>0</v>
      </c>
      <c r="BR48" s="43">
        <f>IF(BR$5&lt;$A48,0,MINA($C48*$E48,$C48-SUM($G48:BQ48)))</f>
        <v>0</v>
      </c>
      <c r="BS48" s="43">
        <f>IF(BS$5&lt;$A48,0,MINA($C48*$E48,$C48-SUM($G48:BR48)))</f>
        <v>0</v>
      </c>
      <c r="BT48" s="43">
        <f>IF(BT$5&lt;$A48,0,MINA($C48*$E48,$C48-SUM($G48:BS48)))</f>
        <v>0</v>
      </c>
      <c r="BU48" s="43">
        <f>IF(BU$5&lt;$A48,0,MINA($C48*$E48,$C48-SUM($G48:BT48)))</f>
        <v>0</v>
      </c>
      <c r="BV48" s="43">
        <f>IF(BV$5&lt;$A48,0,MINA($C48*$E48,$C48-SUM($G48:BU48)))</f>
        <v>0</v>
      </c>
      <c r="BW48" s="43">
        <f>IF(BW$5&lt;$A48,0,MINA($C48*$E48,$C48-SUM($G48:BV48)))</f>
        <v>0</v>
      </c>
      <c r="BX48" s="43">
        <f>IF(BX$5&lt;$A48,0,MINA($C48*$E48,$C48-SUM($G48:BW48)))</f>
        <v>0</v>
      </c>
      <c r="BY48" s="43">
        <f>IF(BY$5&lt;$A48,0,MINA($C48*$E48,$C48-SUM($G48:BX48)))</f>
        <v>0</v>
      </c>
      <c r="BZ48" s="43">
        <f>IF(BZ$5&lt;$A48,0,MINA($C48*$E48,$C48-SUM($G48:BY48)))</f>
        <v>0</v>
      </c>
      <c r="CA48" s="43">
        <f>IF(CA$5&lt;$A48,0,MINA($C48*$E48,$C48-SUM($G48:BZ48)))</f>
        <v>0</v>
      </c>
      <c r="CB48" s="43">
        <f>IF(CB$5&lt;$A48,0,MINA($C48*$E48,$C48-SUM($G48:CA48)))</f>
        <v>0</v>
      </c>
      <c r="CC48" s="43">
        <f>IF(CC$5&lt;$A48,0,MINA($C48*$E48,$C48-SUM($G48:CB48)))</f>
        <v>0</v>
      </c>
      <c r="CD48" s="43">
        <f>IF(CD$5&lt;$A48,0,MINA($C48*$E48,$C48-SUM($G48:CC48)))</f>
        <v>0</v>
      </c>
      <c r="CE48" s="43">
        <f>IF(CE$5&lt;$A48,0,MINA($C48*$E48,$C48-SUM($G48:CD48)))</f>
        <v>0</v>
      </c>
      <c r="CF48" s="43">
        <f>IF(CF$5&lt;$A48,0,MINA($C48*$E48,$C48-SUM($G48:CE48)))</f>
        <v>0</v>
      </c>
      <c r="CG48" s="43">
        <f>IF(CG$5&lt;$A48,0,MINA($C48*$E48,$C48-SUM($G48:CF48)))</f>
        <v>0</v>
      </c>
      <c r="CH48" s="43">
        <f>IF(CH$5&lt;$A48,0,MINA($C48*$E48,$C48-SUM($G48:CG48)))</f>
        <v>0</v>
      </c>
      <c r="CI48" s="43">
        <f>IF(CI$5&lt;$A48,0,MINA($C48*$E48,$C48-SUM($G48:CH48)))</f>
        <v>0</v>
      </c>
      <c r="CJ48" s="43">
        <f>IF(CJ$5&lt;$A48,0,MINA($C48*$E48,$C48-SUM($G48:CI48)))</f>
        <v>0</v>
      </c>
      <c r="CK48" s="43">
        <f>IF(CK$5&lt;$A48,0,MINA($C48*$E48,$C48-SUM($G48:CJ48)))</f>
        <v>0</v>
      </c>
      <c r="CL48" s="43">
        <f>IF(CL$5&lt;$A48,0,MINA($C48*$E48,$C48-SUM($G48:CK48)))</f>
        <v>0</v>
      </c>
      <c r="CM48" s="43">
        <f>IF(CM$5&lt;$A48,0,MINA($C48*$E48,$C48-SUM($G48:CL48)))</f>
        <v>0</v>
      </c>
      <c r="CN48" s="43">
        <f>IF(CN$5&lt;$A48,0,MINA($C48*$E48,$C48-SUM($G48:CM48)))</f>
        <v>0</v>
      </c>
      <c r="CO48" s="43">
        <f>IF(CO$5&lt;$A48,0,MINA($C48*$E48,$C48-SUM($G48:CN48)))</f>
        <v>0</v>
      </c>
      <c r="CP48" s="43">
        <f>IF(CP$5&lt;$A48,0,MINA($C48*$E48,$C48-SUM($G48:CO48)))</f>
        <v>0</v>
      </c>
      <c r="CQ48" s="43">
        <f>IF(CQ$5&lt;$A48,0,MINA($C48*$E48,$C48-SUM($G48:CP48)))</f>
        <v>0</v>
      </c>
      <c r="CR48" s="43">
        <f>IF(CR$5&lt;$A48,0,MINA($C48*$E48,$C48-SUM($G48:CQ48)))</f>
        <v>0</v>
      </c>
      <c r="CS48" s="43">
        <f>IF(CS$5&lt;$A48,0,MINA($C48*$E48,$C48-SUM($G48:CR48)))</f>
        <v>0</v>
      </c>
      <c r="CT48" s="43">
        <f>IF(CT$5&lt;$A48,0,MINA($C48*$E48,$C48-SUM($G48:CS48)))</f>
        <v>0</v>
      </c>
      <c r="CU48" s="43">
        <f>IF(CU$5&lt;$A48,0,MINA($C48*$E48,$C48-SUM($G48:CT48)))</f>
        <v>0</v>
      </c>
      <c r="CV48" s="43">
        <f>IF(CV$5&lt;$A48,0,MINA($C48*$E48,$C48-SUM($G48:CU48)))</f>
        <v>0</v>
      </c>
      <c r="CW48" s="43">
        <f>IF(CW$5&lt;$A48,0,MINA($C48*$E48,$C48-SUM($G48:CV48)))</f>
        <v>0</v>
      </c>
      <c r="CX48" s="43">
        <f>IF(CX$5&lt;$A48,0,MINA($C48*$E48,$C48-SUM($G48:CW48)))</f>
        <v>0</v>
      </c>
      <c r="CY48" s="43">
        <f>IF(CY$5&lt;$A48,0,MINA($C48*$E48,$C48-SUM($G48:CX48)))</f>
        <v>0</v>
      </c>
      <c r="CZ48" s="43">
        <f>IF(CZ$5&lt;$A48,0,MINA($C48*$E48,$C48-SUM($G48:CY48)))</f>
        <v>0</v>
      </c>
      <c r="DA48" s="43">
        <f>IF(DA$5&lt;$A48,0,MINA($C48*$E48,$C48-SUM($G48:CZ48)))</f>
        <v>0</v>
      </c>
      <c r="DB48" s="43">
        <f>IF(DB$5&lt;$A48,0,MINA($C48*$E48,$C48-SUM($G48:DA48)))</f>
        <v>0</v>
      </c>
      <c r="DC48" s="43">
        <f>IF(DC$5&lt;$A48,0,MINA($C48*$E48,$C48-SUM($G48:DB48)))</f>
        <v>0</v>
      </c>
      <c r="DD48" s="43">
        <f>IF(DD$5&lt;$A48,0,MINA($C48*$E48,$C48-SUM($G48:DC48)))</f>
        <v>0</v>
      </c>
      <c r="DE48" s="43">
        <f>IF(DE$5&lt;$A48,0,MINA($C48*$E48,$C48-SUM($G48:DD48)))</f>
        <v>0</v>
      </c>
      <c r="DF48" s="43">
        <f>IF(DF$5&lt;$A48,0,MINA($C48*$E48,$C48-SUM($G48:DE48)))</f>
        <v>0</v>
      </c>
      <c r="DG48" s="43">
        <f>IF(DG$5&lt;$A48,0,MINA($C48*$E48,$C48-SUM($G48:DF48)))</f>
        <v>0</v>
      </c>
      <c r="DH48" s="43">
        <f>IF(DH$5&lt;$A48,0,MINA($C48*$E48,$C48-SUM($G48:DG48)))</f>
        <v>0</v>
      </c>
      <c r="DI48" s="43">
        <f>IF(DI$5&lt;$A48,0,MINA($C48*$E48,$C48-SUM($G48:DH48)))</f>
        <v>0</v>
      </c>
      <c r="DJ48" s="43">
        <f>IF(DJ$5&lt;$A48,0,MINA($C48*$E48,$C48-SUM($G48:DI48)))</f>
        <v>0</v>
      </c>
      <c r="DK48" s="43">
        <f>IF(DK$5&lt;$A48,0,MINA($C48*$E48,$C48-SUM($G48:DJ48)))</f>
        <v>0</v>
      </c>
      <c r="DL48" s="43">
        <f>IF(DL$5&lt;$A48,0,MINA($C48*$E48,$C48-SUM($G48:DK48)))</f>
        <v>0</v>
      </c>
      <c r="DM48" s="43">
        <f>IF(DM$5&lt;$A48,0,MINA($C48*$E48,$C48-SUM($G48:DL48)))</f>
        <v>0</v>
      </c>
      <c r="DN48" s="43">
        <f>IF(DN$5&lt;$A48,0,MINA($C48*$E48,$C48-SUM($G48:DM48)))</f>
        <v>0</v>
      </c>
      <c r="DO48" s="43">
        <f>IF(DO$5&lt;$A48,0,MINA($C48*$E48,$C48-SUM($G48:DN48)))</f>
        <v>0</v>
      </c>
      <c r="DP48" s="43">
        <f>IF(DP$5&lt;$A48,0,MINA($C48*$E48,$C48-SUM($G48:DO48)))</f>
        <v>0</v>
      </c>
      <c r="DQ48" s="43">
        <f>IF(DQ$5&lt;$A48,0,MINA($C48*$E48,$C48-SUM($G48:DP48)))</f>
        <v>0</v>
      </c>
      <c r="DR48" s="43">
        <f>IF(DR$5&lt;$A48,0,MINA($C48*$E48,$C48-SUM($G48:DQ48)))</f>
        <v>0</v>
      </c>
      <c r="DS48" s="43">
        <f>IF(DS$5&lt;$A48,0,MINA($C48*$E48,$C48-SUM($G48:DR48)))</f>
        <v>0</v>
      </c>
      <c r="DT48" s="43">
        <f>IF(DT$5&lt;$A48,0,MINA($C48*$E48,$C48-SUM($G48:DS48)))</f>
        <v>0</v>
      </c>
      <c r="DU48" s="43">
        <f>IF(DU$5&lt;$A48,0,MINA($C48*$E48,$C48-SUM($G48:DT48)))</f>
        <v>0</v>
      </c>
      <c r="DV48" s="43">
        <f>IF(DV$5&lt;$A48,0,MINA($C48*$E48,$C48-SUM($G48:DU48)))</f>
        <v>0</v>
      </c>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row>
    <row r="49" spans="1:162" ht="18" customHeight="1" x14ac:dyDescent="0.2">
      <c r="A49" s="46">
        <f t="shared" si="32"/>
        <v>35</v>
      </c>
      <c r="B49" s="38"/>
      <c r="C49" s="45">
        <v>0</v>
      </c>
      <c r="D49" s="38"/>
      <c r="E49" s="44">
        <f t="shared" si="30"/>
        <v>1.6666666666666666E-2</v>
      </c>
      <c r="G49" s="43">
        <f t="shared" si="31"/>
        <v>0</v>
      </c>
      <c r="H49" s="43">
        <f>IF(H$5&lt;$A49,0,MINA($C49*$E49,$C49-SUM($G49:G49)))</f>
        <v>0</v>
      </c>
      <c r="I49" s="43">
        <f>IF(I$5&lt;$A49,0,MINA($C49*$E49,$C49-SUM($G49:H49)))</f>
        <v>0</v>
      </c>
      <c r="J49" s="43">
        <f>IF(J$5&lt;$A49,0,MINA($C49*$E49,$C49-SUM($G49:I49)))</f>
        <v>0</v>
      </c>
      <c r="K49" s="43">
        <f>IF(K$5&lt;$A49,0,MINA($C49*$E49,$C49-SUM($G49:J49)))</f>
        <v>0</v>
      </c>
      <c r="L49" s="43">
        <f>IF(L$5&lt;$A49,0,MINA($C49*$E49,$C49-SUM($G49:K49)))</f>
        <v>0</v>
      </c>
      <c r="M49" s="43">
        <f>IF(M$5&lt;$A49,0,MINA($C49*$E49,$C49-SUM($G49:L49)))</f>
        <v>0</v>
      </c>
      <c r="N49" s="43">
        <f>IF(N$5&lt;$A49,0,MINA($C49*$E49,$C49-SUM($G49:M49)))</f>
        <v>0</v>
      </c>
      <c r="O49" s="43">
        <f>IF(O$5&lt;$A49,0,MINA($C49*$E49,$C49-SUM($G49:N49)))</f>
        <v>0</v>
      </c>
      <c r="P49" s="43">
        <f>IF(P$5&lt;$A49,0,MINA($C49*$E49,$C49-SUM($G49:O49)))</f>
        <v>0</v>
      </c>
      <c r="Q49" s="43">
        <f>IF(Q$5&lt;$A49,0,MINA($C49*$E49,$C49-SUM($G49:P49)))</f>
        <v>0</v>
      </c>
      <c r="R49" s="43">
        <f>IF(R$5&lt;$A49,0,MINA($C49*$E49,$C49-SUM($G49:Q49)))</f>
        <v>0</v>
      </c>
      <c r="S49" s="43">
        <f>IF(S$5&lt;$A49,0,MINA($C49*$E49,$C49-SUM($G49:R49)))</f>
        <v>0</v>
      </c>
      <c r="T49" s="43">
        <f>IF(T$5&lt;$A49,0,MINA($C49*$E49,$C49-SUM($G49:S49)))</f>
        <v>0</v>
      </c>
      <c r="U49" s="43">
        <f>IF(U$5&lt;$A49,0,MINA($C49*$E49,$C49-SUM($G49:T49)))</f>
        <v>0</v>
      </c>
      <c r="V49" s="43">
        <f>IF(V$5&lt;$A49,0,MINA($C49*$E49,$C49-SUM($G49:U49)))</f>
        <v>0</v>
      </c>
      <c r="W49" s="43">
        <f>IF(W$5&lt;$A49,0,MINA($C49*$E49,$C49-SUM($G49:V49)))</f>
        <v>0</v>
      </c>
      <c r="X49" s="43">
        <f>IF(X$5&lt;$A49,0,MINA($C49*$E49,$C49-SUM($G49:W49)))</f>
        <v>0</v>
      </c>
      <c r="Y49" s="43">
        <f>IF(Y$5&lt;$A49,0,MINA($C49*$E49,$C49-SUM($G49:X49)))</f>
        <v>0</v>
      </c>
      <c r="Z49" s="43">
        <f>IF(Z$5&lt;$A49,0,MINA($C49*$E49,$C49-SUM($G49:Y49)))</f>
        <v>0</v>
      </c>
      <c r="AA49" s="43">
        <f>IF(AA$5&lt;$A49,0,MINA($C49*$E49,$C49-SUM($G49:Z49)))</f>
        <v>0</v>
      </c>
      <c r="AB49" s="43">
        <f>IF(AB$5&lt;$A49,0,MINA($C49*$E49,$C49-SUM($G49:AA49)))</f>
        <v>0</v>
      </c>
      <c r="AC49" s="43">
        <f>IF(AC$5&lt;$A49,0,MINA($C49*$E49,$C49-SUM($G49:AB49)))</f>
        <v>0</v>
      </c>
      <c r="AD49" s="43">
        <f>IF(AD$5&lt;$A49,0,MINA($C49*$E49,$C49-SUM($G49:AC49)))</f>
        <v>0</v>
      </c>
      <c r="AE49" s="43">
        <f>IF(AE$5&lt;$A49,0,MINA($C49*$E49,$C49-SUM($G49:AD49)))</f>
        <v>0</v>
      </c>
      <c r="AF49" s="43">
        <f>IF(AF$5&lt;$A49,0,MINA($C49*$E49,$C49-SUM($G49:AE49)))</f>
        <v>0</v>
      </c>
      <c r="AG49" s="43">
        <f>IF(AG$5&lt;$A49,0,MINA($C49*$E49,$C49-SUM($G49:AF49)))</f>
        <v>0</v>
      </c>
      <c r="AH49" s="43">
        <f>IF(AH$5&lt;$A49,0,MINA($C49*$E49,$C49-SUM($G49:AG49)))</f>
        <v>0</v>
      </c>
      <c r="AI49" s="43">
        <f>IF(AI$5&lt;$A49,0,MINA($C49*$E49,$C49-SUM($G49:AH49)))</f>
        <v>0</v>
      </c>
      <c r="AJ49" s="43">
        <f>IF(AJ$5&lt;$A49,0,MINA($C49*$E49,$C49-SUM($G49:AI49)))</f>
        <v>0</v>
      </c>
      <c r="AK49" s="43">
        <f>IF(AK$5&lt;$A49,0,MINA($C49*$E49,$C49-SUM($G49:AJ49)))</f>
        <v>0</v>
      </c>
      <c r="AL49" s="43">
        <f>IF(AL$5&lt;$A49,0,MINA($C49*$E49,$C49-SUM($G49:AK49)))</f>
        <v>0</v>
      </c>
      <c r="AM49" s="43">
        <f>IF(AM$5&lt;$A49,0,MINA($C49*$E49,$C49-SUM($G49:AL49)))</f>
        <v>0</v>
      </c>
      <c r="AN49" s="43">
        <f>IF(AN$5&lt;$A49,0,MINA($C49*$E49,$C49-SUM($G49:AM49)))</f>
        <v>0</v>
      </c>
      <c r="AO49" s="43">
        <f>IF(AO$5&lt;$A49,0,MINA($C49*$E49,$C49-SUM($G49:AN49)))</f>
        <v>0</v>
      </c>
      <c r="AP49" s="43">
        <f>IF(AP$5&lt;$A49,0,MINA($C49*$E49,$C49-SUM($G49:AO49)))</f>
        <v>0</v>
      </c>
      <c r="AQ49" s="43">
        <f>IF(AQ$5&lt;$A49,0,MINA($C49*$E49,$C49-SUM($G49:AP49)))</f>
        <v>0</v>
      </c>
      <c r="AR49" s="43">
        <f>IF(AR$5&lt;$A49,0,MINA($C49*$E49,$C49-SUM($G49:AQ49)))</f>
        <v>0</v>
      </c>
      <c r="AS49" s="43">
        <f>IF(AS$5&lt;$A49,0,MINA($C49*$E49,$C49-SUM($G49:AR49)))</f>
        <v>0</v>
      </c>
      <c r="AT49" s="43">
        <f>IF(AT$5&lt;$A49,0,MINA($C49*$E49,$C49-SUM($G49:AS49)))</f>
        <v>0</v>
      </c>
      <c r="AU49" s="43">
        <f>IF(AU$5&lt;$A49,0,MINA($C49*$E49,$C49-SUM($G49:AT49)))</f>
        <v>0</v>
      </c>
      <c r="AV49" s="43">
        <f>IF(AV$5&lt;$A49,0,MINA($C49*$E49,$C49-SUM($G49:AU49)))</f>
        <v>0</v>
      </c>
      <c r="AW49" s="43">
        <f>IF(AW$5&lt;$A49,0,MINA($C49*$E49,$C49-SUM($G49:AV49)))</f>
        <v>0</v>
      </c>
      <c r="AX49" s="43">
        <f>IF(AX$5&lt;$A49,0,MINA($C49*$E49,$C49-SUM($G49:AW49)))</f>
        <v>0</v>
      </c>
      <c r="AY49" s="43">
        <f>IF(AY$5&lt;$A49,0,MINA($C49*$E49,$C49-SUM($G49:AX49)))</f>
        <v>0</v>
      </c>
      <c r="AZ49" s="43">
        <f>IF(AZ$5&lt;$A49,0,MINA($C49*$E49,$C49-SUM($G49:AY49)))</f>
        <v>0</v>
      </c>
      <c r="BA49" s="43">
        <f>IF(BA$5&lt;$A49,0,MINA($C49*$E49,$C49-SUM($G49:AZ49)))</f>
        <v>0</v>
      </c>
      <c r="BB49" s="43">
        <f>IF(BB$5&lt;$A49,0,MINA($C49*$E49,$C49-SUM($G49:BA49)))</f>
        <v>0</v>
      </c>
      <c r="BC49" s="43">
        <f>IF(BC$5&lt;$A49,0,MINA($C49*$E49,$C49-SUM($G49:BB49)))</f>
        <v>0</v>
      </c>
      <c r="BD49" s="43">
        <f>IF(BD$5&lt;$A49,0,MINA($C49*$E49,$C49-SUM($G49:BC49)))</f>
        <v>0</v>
      </c>
      <c r="BE49" s="43">
        <f>IF(BE$5&lt;$A49,0,MINA($C49*$E49,$C49-SUM($G49:BD49)))</f>
        <v>0</v>
      </c>
      <c r="BF49" s="43">
        <f>IF(BF$5&lt;$A49,0,MINA($C49*$E49,$C49-SUM($G49:BE49)))</f>
        <v>0</v>
      </c>
      <c r="BG49" s="43">
        <f>IF(BG$5&lt;$A49,0,MINA($C49*$E49,$C49-SUM($G49:BF49)))</f>
        <v>0</v>
      </c>
      <c r="BH49" s="43">
        <f>IF(BH$5&lt;$A49,0,MINA($C49*$E49,$C49-SUM($G49:BG49)))</f>
        <v>0</v>
      </c>
      <c r="BI49" s="43">
        <f>IF(BI$5&lt;$A49,0,MINA($C49*$E49,$C49-SUM($G49:BH49)))</f>
        <v>0</v>
      </c>
      <c r="BJ49" s="43">
        <f>IF(BJ$5&lt;$A49,0,MINA($C49*$E49,$C49-SUM($G49:BI49)))</f>
        <v>0</v>
      </c>
      <c r="BK49" s="43">
        <f>IF(BK$5&lt;$A49,0,MINA($C49*$E49,$C49-SUM($G49:BJ49)))</f>
        <v>0</v>
      </c>
      <c r="BL49" s="43">
        <f>IF(BL$5&lt;$A49,0,MINA($C49*$E49,$C49-SUM($G49:BK49)))</f>
        <v>0</v>
      </c>
      <c r="BM49" s="43">
        <f>IF(BM$5&lt;$A49,0,MINA($C49*$E49,$C49-SUM($G49:BL49)))</f>
        <v>0</v>
      </c>
      <c r="BN49" s="43">
        <f>IF(BN$5&lt;$A49,0,MINA($C49*$E49,$C49-SUM($G49:BM49)))</f>
        <v>0</v>
      </c>
      <c r="BO49" s="43">
        <f>IF(BO$5&lt;$A49,0,MINA($C49*$E49,$C49-SUM($G49:BN49)))</f>
        <v>0</v>
      </c>
      <c r="BP49" s="43">
        <f>IF(BP$5&lt;$A49,0,MINA($C49*$E49,$C49-SUM($G49:BO49)))</f>
        <v>0</v>
      </c>
      <c r="BQ49" s="43">
        <f>IF(BQ$5&lt;$A49,0,MINA($C49*$E49,$C49-SUM($G49:BP49)))</f>
        <v>0</v>
      </c>
      <c r="BR49" s="43">
        <f>IF(BR$5&lt;$A49,0,MINA($C49*$E49,$C49-SUM($G49:BQ49)))</f>
        <v>0</v>
      </c>
      <c r="BS49" s="43">
        <f>IF(BS$5&lt;$A49,0,MINA($C49*$E49,$C49-SUM($G49:BR49)))</f>
        <v>0</v>
      </c>
      <c r="BT49" s="43">
        <f>IF(BT$5&lt;$A49,0,MINA($C49*$E49,$C49-SUM($G49:BS49)))</f>
        <v>0</v>
      </c>
      <c r="BU49" s="43">
        <f>IF(BU$5&lt;$A49,0,MINA($C49*$E49,$C49-SUM($G49:BT49)))</f>
        <v>0</v>
      </c>
      <c r="BV49" s="43">
        <f>IF(BV$5&lt;$A49,0,MINA($C49*$E49,$C49-SUM($G49:BU49)))</f>
        <v>0</v>
      </c>
      <c r="BW49" s="43">
        <f>IF(BW$5&lt;$A49,0,MINA($C49*$E49,$C49-SUM($G49:BV49)))</f>
        <v>0</v>
      </c>
      <c r="BX49" s="43">
        <f>IF(BX$5&lt;$A49,0,MINA($C49*$E49,$C49-SUM($G49:BW49)))</f>
        <v>0</v>
      </c>
      <c r="BY49" s="43">
        <f>IF(BY$5&lt;$A49,0,MINA($C49*$E49,$C49-SUM($G49:BX49)))</f>
        <v>0</v>
      </c>
      <c r="BZ49" s="43">
        <f>IF(BZ$5&lt;$A49,0,MINA($C49*$E49,$C49-SUM($G49:BY49)))</f>
        <v>0</v>
      </c>
      <c r="CA49" s="43">
        <f>IF(CA$5&lt;$A49,0,MINA($C49*$E49,$C49-SUM($G49:BZ49)))</f>
        <v>0</v>
      </c>
      <c r="CB49" s="43">
        <f>IF(CB$5&lt;$A49,0,MINA($C49*$E49,$C49-SUM($G49:CA49)))</f>
        <v>0</v>
      </c>
      <c r="CC49" s="43">
        <f>IF(CC$5&lt;$A49,0,MINA($C49*$E49,$C49-SUM($G49:CB49)))</f>
        <v>0</v>
      </c>
      <c r="CD49" s="43">
        <f>IF(CD$5&lt;$A49,0,MINA($C49*$E49,$C49-SUM($G49:CC49)))</f>
        <v>0</v>
      </c>
      <c r="CE49" s="43">
        <f>IF(CE$5&lt;$A49,0,MINA($C49*$E49,$C49-SUM($G49:CD49)))</f>
        <v>0</v>
      </c>
      <c r="CF49" s="43">
        <f>IF(CF$5&lt;$A49,0,MINA($C49*$E49,$C49-SUM($G49:CE49)))</f>
        <v>0</v>
      </c>
      <c r="CG49" s="43">
        <f>IF(CG$5&lt;$A49,0,MINA($C49*$E49,$C49-SUM($G49:CF49)))</f>
        <v>0</v>
      </c>
      <c r="CH49" s="43">
        <f>IF(CH$5&lt;$A49,0,MINA($C49*$E49,$C49-SUM($G49:CG49)))</f>
        <v>0</v>
      </c>
      <c r="CI49" s="43">
        <f>IF(CI$5&lt;$A49,0,MINA($C49*$E49,$C49-SUM($G49:CH49)))</f>
        <v>0</v>
      </c>
      <c r="CJ49" s="43">
        <f>IF(CJ$5&lt;$A49,0,MINA($C49*$E49,$C49-SUM($G49:CI49)))</f>
        <v>0</v>
      </c>
      <c r="CK49" s="43">
        <f>IF(CK$5&lt;$A49,0,MINA($C49*$E49,$C49-SUM($G49:CJ49)))</f>
        <v>0</v>
      </c>
      <c r="CL49" s="43">
        <f>IF(CL$5&lt;$A49,0,MINA($C49*$E49,$C49-SUM($G49:CK49)))</f>
        <v>0</v>
      </c>
      <c r="CM49" s="43">
        <f>IF(CM$5&lt;$A49,0,MINA($C49*$E49,$C49-SUM($G49:CL49)))</f>
        <v>0</v>
      </c>
      <c r="CN49" s="43">
        <f>IF(CN$5&lt;$A49,0,MINA($C49*$E49,$C49-SUM($G49:CM49)))</f>
        <v>0</v>
      </c>
      <c r="CO49" s="43">
        <f>IF(CO$5&lt;$A49,0,MINA($C49*$E49,$C49-SUM($G49:CN49)))</f>
        <v>0</v>
      </c>
      <c r="CP49" s="43">
        <f>IF(CP$5&lt;$A49,0,MINA($C49*$E49,$C49-SUM($G49:CO49)))</f>
        <v>0</v>
      </c>
      <c r="CQ49" s="43">
        <f>IF(CQ$5&lt;$A49,0,MINA($C49*$E49,$C49-SUM($G49:CP49)))</f>
        <v>0</v>
      </c>
      <c r="CR49" s="43">
        <f>IF(CR$5&lt;$A49,0,MINA($C49*$E49,$C49-SUM($G49:CQ49)))</f>
        <v>0</v>
      </c>
      <c r="CS49" s="43">
        <f>IF(CS$5&lt;$A49,0,MINA($C49*$E49,$C49-SUM($G49:CR49)))</f>
        <v>0</v>
      </c>
      <c r="CT49" s="43">
        <f>IF(CT$5&lt;$A49,0,MINA($C49*$E49,$C49-SUM($G49:CS49)))</f>
        <v>0</v>
      </c>
      <c r="CU49" s="43">
        <f>IF(CU$5&lt;$A49,0,MINA($C49*$E49,$C49-SUM($G49:CT49)))</f>
        <v>0</v>
      </c>
      <c r="CV49" s="43">
        <f>IF(CV$5&lt;$A49,0,MINA($C49*$E49,$C49-SUM($G49:CU49)))</f>
        <v>0</v>
      </c>
      <c r="CW49" s="43">
        <f>IF(CW$5&lt;$A49,0,MINA($C49*$E49,$C49-SUM($G49:CV49)))</f>
        <v>0</v>
      </c>
      <c r="CX49" s="43">
        <f>IF(CX$5&lt;$A49,0,MINA($C49*$E49,$C49-SUM($G49:CW49)))</f>
        <v>0</v>
      </c>
      <c r="CY49" s="43">
        <f>IF(CY$5&lt;$A49,0,MINA($C49*$E49,$C49-SUM($G49:CX49)))</f>
        <v>0</v>
      </c>
      <c r="CZ49" s="43">
        <f>IF(CZ$5&lt;$A49,0,MINA($C49*$E49,$C49-SUM($G49:CY49)))</f>
        <v>0</v>
      </c>
      <c r="DA49" s="43">
        <f>IF(DA$5&lt;$A49,0,MINA($C49*$E49,$C49-SUM($G49:CZ49)))</f>
        <v>0</v>
      </c>
      <c r="DB49" s="43">
        <f>IF(DB$5&lt;$A49,0,MINA($C49*$E49,$C49-SUM($G49:DA49)))</f>
        <v>0</v>
      </c>
      <c r="DC49" s="43">
        <f>IF(DC$5&lt;$A49,0,MINA($C49*$E49,$C49-SUM($G49:DB49)))</f>
        <v>0</v>
      </c>
      <c r="DD49" s="43">
        <f>IF(DD$5&lt;$A49,0,MINA($C49*$E49,$C49-SUM($G49:DC49)))</f>
        <v>0</v>
      </c>
      <c r="DE49" s="43">
        <f>IF(DE$5&lt;$A49,0,MINA($C49*$E49,$C49-SUM($G49:DD49)))</f>
        <v>0</v>
      </c>
      <c r="DF49" s="43">
        <f>IF(DF$5&lt;$A49,0,MINA($C49*$E49,$C49-SUM($G49:DE49)))</f>
        <v>0</v>
      </c>
      <c r="DG49" s="43">
        <f>IF(DG$5&lt;$A49,0,MINA($C49*$E49,$C49-SUM($G49:DF49)))</f>
        <v>0</v>
      </c>
      <c r="DH49" s="43">
        <f>IF(DH$5&lt;$A49,0,MINA($C49*$E49,$C49-SUM($G49:DG49)))</f>
        <v>0</v>
      </c>
      <c r="DI49" s="43">
        <f>IF(DI$5&lt;$A49,0,MINA($C49*$E49,$C49-SUM($G49:DH49)))</f>
        <v>0</v>
      </c>
      <c r="DJ49" s="43">
        <f>IF(DJ$5&lt;$A49,0,MINA($C49*$E49,$C49-SUM($G49:DI49)))</f>
        <v>0</v>
      </c>
      <c r="DK49" s="43">
        <f>IF(DK$5&lt;$A49,0,MINA($C49*$E49,$C49-SUM($G49:DJ49)))</f>
        <v>0</v>
      </c>
      <c r="DL49" s="43">
        <f>IF(DL$5&lt;$A49,0,MINA($C49*$E49,$C49-SUM($G49:DK49)))</f>
        <v>0</v>
      </c>
      <c r="DM49" s="43">
        <f>IF(DM$5&lt;$A49,0,MINA($C49*$E49,$C49-SUM($G49:DL49)))</f>
        <v>0</v>
      </c>
      <c r="DN49" s="43">
        <f>IF(DN$5&lt;$A49,0,MINA($C49*$E49,$C49-SUM($G49:DM49)))</f>
        <v>0</v>
      </c>
      <c r="DO49" s="43">
        <f>IF(DO$5&lt;$A49,0,MINA($C49*$E49,$C49-SUM($G49:DN49)))</f>
        <v>0</v>
      </c>
      <c r="DP49" s="43">
        <f>IF(DP$5&lt;$A49,0,MINA($C49*$E49,$C49-SUM($G49:DO49)))</f>
        <v>0</v>
      </c>
      <c r="DQ49" s="43">
        <f>IF(DQ$5&lt;$A49,0,MINA($C49*$E49,$C49-SUM($G49:DP49)))</f>
        <v>0</v>
      </c>
      <c r="DR49" s="43">
        <f>IF(DR$5&lt;$A49,0,MINA($C49*$E49,$C49-SUM($G49:DQ49)))</f>
        <v>0</v>
      </c>
      <c r="DS49" s="43">
        <f>IF(DS$5&lt;$A49,0,MINA($C49*$E49,$C49-SUM($G49:DR49)))</f>
        <v>0</v>
      </c>
      <c r="DT49" s="43">
        <f>IF(DT$5&lt;$A49,0,MINA($C49*$E49,$C49-SUM($G49:DS49)))</f>
        <v>0</v>
      </c>
      <c r="DU49" s="43">
        <f>IF(DU$5&lt;$A49,0,MINA($C49*$E49,$C49-SUM($G49:DT49)))</f>
        <v>0</v>
      </c>
      <c r="DV49" s="43">
        <f>IF(DV$5&lt;$A49,0,MINA($C49*$E49,$C49-SUM($G49:DU49)))</f>
        <v>0</v>
      </c>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row>
    <row r="50" spans="1:162" ht="18" customHeight="1" x14ac:dyDescent="0.2">
      <c r="A50" s="46">
        <f t="shared" si="32"/>
        <v>36</v>
      </c>
      <c r="B50" s="38"/>
      <c r="C50" s="45">
        <v>0</v>
      </c>
      <c r="D50" s="38"/>
      <c r="E50" s="44">
        <f t="shared" si="30"/>
        <v>1.6666666666666666E-2</v>
      </c>
      <c r="G50" s="43">
        <f t="shared" si="31"/>
        <v>0</v>
      </c>
      <c r="H50" s="43">
        <f>IF(H$5&lt;$A50,0,MINA($C50*$E50,$C50-SUM($G50:G50)))</f>
        <v>0</v>
      </c>
      <c r="I50" s="43">
        <f>IF(I$5&lt;$A50,0,MINA($C50*$E50,$C50-SUM($G50:H50)))</f>
        <v>0</v>
      </c>
      <c r="J50" s="43">
        <f>IF(J$5&lt;$A50,0,MINA($C50*$E50,$C50-SUM($G50:I50)))</f>
        <v>0</v>
      </c>
      <c r="K50" s="43">
        <f>IF(K$5&lt;$A50,0,MINA($C50*$E50,$C50-SUM($G50:J50)))</f>
        <v>0</v>
      </c>
      <c r="L50" s="43">
        <f>IF(L$5&lt;$A50,0,MINA($C50*$E50,$C50-SUM($G50:K50)))</f>
        <v>0</v>
      </c>
      <c r="M50" s="43">
        <f>IF(M$5&lt;$A50,0,MINA($C50*$E50,$C50-SUM($G50:L50)))</f>
        <v>0</v>
      </c>
      <c r="N50" s="43">
        <f>IF(N$5&lt;$A50,0,MINA($C50*$E50,$C50-SUM($G50:M50)))</f>
        <v>0</v>
      </c>
      <c r="O50" s="43">
        <f>IF(O$5&lt;$A50,0,MINA($C50*$E50,$C50-SUM($G50:N50)))</f>
        <v>0</v>
      </c>
      <c r="P50" s="43">
        <f>IF(P$5&lt;$A50,0,MINA($C50*$E50,$C50-SUM($G50:O50)))</f>
        <v>0</v>
      </c>
      <c r="Q50" s="43">
        <f>IF(Q$5&lt;$A50,0,MINA($C50*$E50,$C50-SUM($G50:P50)))</f>
        <v>0</v>
      </c>
      <c r="R50" s="43">
        <f>IF(R$5&lt;$A50,0,MINA($C50*$E50,$C50-SUM($G50:Q50)))</f>
        <v>0</v>
      </c>
      <c r="S50" s="43">
        <f>IF(S$5&lt;$A50,0,MINA($C50*$E50,$C50-SUM($G50:R50)))</f>
        <v>0</v>
      </c>
      <c r="T50" s="43">
        <f>IF(T$5&lt;$A50,0,MINA($C50*$E50,$C50-SUM($G50:S50)))</f>
        <v>0</v>
      </c>
      <c r="U50" s="43">
        <f>IF(U$5&lt;$A50,0,MINA($C50*$E50,$C50-SUM($G50:T50)))</f>
        <v>0</v>
      </c>
      <c r="V50" s="43">
        <f>IF(V$5&lt;$A50,0,MINA($C50*$E50,$C50-SUM($G50:U50)))</f>
        <v>0</v>
      </c>
      <c r="W50" s="43">
        <f>IF(W$5&lt;$A50,0,MINA($C50*$E50,$C50-SUM($G50:V50)))</f>
        <v>0</v>
      </c>
      <c r="X50" s="43">
        <f>IF(X$5&lt;$A50,0,MINA($C50*$E50,$C50-SUM($G50:W50)))</f>
        <v>0</v>
      </c>
      <c r="Y50" s="43">
        <f>IF(Y$5&lt;$A50,0,MINA($C50*$E50,$C50-SUM($G50:X50)))</f>
        <v>0</v>
      </c>
      <c r="Z50" s="43">
        <f>IF(Z$5&lt;$A50,0,MINA($C50*$E50,$C50-SUM($G50:Y50)))</f>
        <v>0</v>
      </c>
      <c r="AA50" s="43">
        <f>IF(AA$5&lt;$A50,0,MINA($C50*$E50,$C50-SUM($G50:Z50)))</f>
        <v>0</v>
      </c>
      <c r="AB50" s="43">
        <f>IF(AB$5&lt;$A50,0,MINA($C50*$E50,$C50-SUM($G50:AA50)))</f>
        <v>0</v>
      </c>
      <c r="AC50" s="43">
        <f>IF(AC$5&lt;$A50,0,MINA($C50*$E50,$C50-SUM($G50:AB50)))</f>
        <v>0</v>
      </c>
      <c r="AD50" s="43">
        <f>IF(AD$5&lt;$A50,0,MINA($C50*$E50,$C50-SUM($G50:AC50)))</f>
        <v>0</v>
      </c>
      <c r="AE50" s="43">
        <f>IF(AE$5&lt;$A50,0,MINA($C50*$E50,$C50-SUM($G50:AD50)))</f>
        <v>0</v>
      </c>
      <c r="AF50" s="43">
        <f>IF(AF$5&lt;$A50,0,MINA($C50*$E50,$C50-SUM($G50:AE50)))</f>
        <v>0</v>
      </c>
      <c r="AG50" s="43">
        <f>IF(AG$5&lt;$A50,0,MINA($C50*$E50,$C50-SUM($G50:AF50)))</f>
        <v>0</v>
      </c>
      <c r="AH50" s="43">
        <f>IF(AH$5&lt;$A50,0,MINA($C50*$E50,$C50-SUM($G50:AG50)))</f>
        <v>0</v>
      </c>
      <c r="AI50" s="43">
        <f>IF(AI$5&lt;$A50,0,MINA($C50*$E50,$C50-SUM($G50:AH50)))</f>
        <v>0</v>
      </c>
      <c r="AJ50" s="43">
        <f>IF(AJ$5&lt;$A50,0,MINA($C50*$E50,$C50-SUM($G50:AI50)))</f>
        <v>0</v>
      </c>
      <c r="AK50" s="43">
        <f>IF(AK$5&lt;$A50,0,MINA($C50*$E50,$C50-SUM($G50:AJ50)))</f>
        <v>0</v>
      </c>
      <c r="AL50" s="43">
        <f>IF(AL$5&lt;$A50,0,MINA($C50*$E50,$C50-SUM($G50:AK50)))</f>
        <v>0</v>
      </c>
      <c r="AM50" s="43">
        <f>IF(AM$5&lt;$A50,0,MINA($C50*$E50,$C50-SUM($G50:AL50)))</f>
        <v>0</v>
      </c>
      <c r="AN50" s="43">
        <f>IF(AN$5&lt;$A50,0,MINA($C50*$E50,$C50-SUM($G50:AM50)))</f>
        <v>0</v>
      </c>
      <c r="AO50" s="43">
        <f>IF(AO$5&lt;$A50,0,MINA($C50*$E50,$C50-SUM($G50:AN50)))</f>
        <v>0</v>
      </c>
      <c r="AP50" s="43">
        <f>IF(AP$5&lt;$A50,0,MINA($C50*$E50,$C50-SUM($G50:AO50)))</f>
        <v>0</v>
      </c>
      <c r="AQ50" s="43">
        <f>IF(AQ$5&lt;$A50,0,MINA($C50*$E50,$C50-SUM($G50:AP50)))</f>
        <v>0</v>
      </c>
      <c r="AR50" s="43">
        <f>IF(AR$5&lt;$A50,0,MINA($C50*$E50,$C50-SUM($G50:AQ50)))</f>
        <v>0</v>
      </c>
      <c r="AS50" s="43">
        <f>IF(AS$5&lt;$A50,0,MINA($C50*$E50,$C50-SUM($G50:AR50)))</f>
        <v>0</v>
      </c>
      <c r="AT50" s="43">
        <f>IF(AT$5&lt;$A50,0,MINA($C50*$E50,$C50-SUM($G50:AS50)))</f>
        <v>0</v>
      </c>
      <c r="AU50" s="43">
        <f>IF(AU$5&lt;$A50,0,MINA($C50*$E50,$C50-SUM($G50:AT50)))</f>
        <v>0</v>
      </c>
      <c r="AV50" s="43">
        <f>IF(AV$5&lt;$A50,0,MINA($C50*$E50,$C50-SUM($G50:AU50)))</f>
        <v>0</v>
      </c>
      <c r="AW50" s="43">
        <f>IF(AW$5&lt;$A50,0,MINA($C50*$E50,$C50-SUM($G50:AV50)))</f>
        <v>0</v>
      </c>
      <c r="AX50" s="43">
        <f>IF(AX$5&lt;$A50,0,MINA($C50*$E50,$C50-SUM($G50:AW50)))</f>
        <v>0</v>
      </c>
      <c r="AY50" s="43">
        <f>IF(AY$5&lt;$A50,0,MINA($C50*$E50,$C50-SUM($G50:AX50)))</f>
        <v>0</v>
      </c>
      <c r="AZ50" s="43">
        <f>IF(AZ$5&lt;$A50,0,MINA($C50*$E50,$C50-SUM($G50:AY50)))</f>
        <v>0</v>
      </c>
      <c r="BA50" s="43">
        <f>IF(BA$5&lt;$A50,0,MINA($C50*$E50,$C50-SUM($G50:AZ50)))</f>
        <v>0</v>
      </c>
      <c r="BB50" s="43">
        <f>IF(BB$5&lt;$A50,0,MINA($C50*$E50,$C50-SUM($G50:BA50)))</f>
        <v>0</v>
      </c>
      <c r="BC50" s="43">
        <f>IF(BC$5&lt;$A50,0,MINA($C50*$E50,$C50-SUM($G50:BB50)))</f>
        <v>0</v>
      </c>
      <c r="BD50" s="43">
        <f>IF(BD$5&lt;$A50,0,MINA($C50*$E50,$C50-SUM($G50:BC50)))</f>
        <v>0</v>
      </c>
      <c r="BE50" s="43">
        <f>IF(BE$5&lt;$A50,0,MINA($C50*$E50,$C50-SUM($G50:BD50)))</f>
        <v>0</v>
      </c>
      <c r="BF50" s="43">
        <f>IF(BF$5&lt;$A50,0,MINA($C50*$E50,$C50-SUM($G50:BE50)))</f>
        <v>0</v>
      </c>
      <c r="BG50" s="43">
        <f>IF(BG$5&lt;$A50,0,MINA($C50*$E50,$C50-SUM($G50:BF50)))</f>
        <v>0</v>
      </c>
      <c r="BH50" s="43">
        <f>IF(BH$5&lt;$A50,0,MINA($C50*$E50,$C50-SUM($G50:BG50)))</f>
        <v>0</v>
      </c>
      <c r="BI50" s="43">
        <f>IF(BI$5&lt;$A50,0,MINA($C50*$E50,$C50-SUM($G50:BH50)))</f>
        <v>0</v>
      </c>
      <c r="BJ50" s="43">
        <f>IF(BJ$5&lt;$A50,0,MINA($C50*$E50,$C50-SUM($G50:BI50)))</f>
        <v>0</v>
      </c>
      <c r="BK50" s="43">
        <f>IF(BK$5&lt;$A50,0,MINA($C50*$E50,$C50-SUM($G50:BJ50)))</f>
        <v>0</v>
      </c>
      <c r="BL50" s="43">
        <f>IF(BL$5&lt;$A50,0,MINA($C50*$E50,$C50-SUM($G50:BK50)))</f>
        <v>0</v>
      </c>
      <c r="BM50" s="43">
        <f>IF(BM$5&lt;$A50,0,MINA($C50*$E50,$C50-SUM($G50:BL50)))</f>
        <v>0</v>
      </c>
      <c r="BN50" s="43">
        <f>IF(BN$5&lt;$A50,0,MINA($C50*$E50,$C50-SUM($G50:BM50)))</f>
        <v>0</v>
      </c>
      <c r="BO50" s="43">
        <f>IF(BO$5&lt;$A50,0,MINA($C50*$E50,$C50-SUM($G50:BN50)))</f>
        <v>0</v>
      </c>
      <c r="BP50" s="43">
        <f>IF(BP$5&lt;$A50,0,MINA($C50*$E50,$C50-SUM($G50:BO50)))</f>
        <v>0</v>
      </c>
      <c r="BQ50" s="43">
        <f>IF(BQ$5&lt;$A50,0,MINA($C50*$E50,$C50-SUM($G50:BP50)))</f>
        <v>0</v>
      </c>
      <c r="BR50" s="43">
        <f>IF(BR$5&lt;$A50,0,MINA($C50*$E50,$C50-SUM($G50:BQ50)))</f>
        <v>0</v>
      </c>
      <c r="BS50" s="43">
        <f>IF(BS$5&lt;$A50,0,MINA($C50*$E50,$C50-SUM($G50:BR50)))</f>
        <v>0</v>
      </c>
      <c r="BT50" s="43">
        <f>IF(BT$5&lt;$A50,0,MINA($C50*$E50,$C50-SUM($G50:BS50)))</f>
        <v>0</v>
      </c>
      <c r="BU50" s="43">
        <f>IF(BU$5&lt;$A50,0,MINA($C50*$E50,$C50-SUM($G50:BT50)))</f>
        <v>0</v>
      </c>
      <c r="BV50" s="43">
        <f>IF(BV$5&lt;$A50,0,MINA($C50*$E50,$C50-SUM($G50:BU50)))</f>
        <v>0</v>
      </c>
      <c r="BW50" s="43">
        <f>IF(BW$5&lt;$A50,0,MINA($C50*$E50,$C50-SUM($G50:BV50)))</f>
        <v>0</v>
      </c>
      <c r="BX50" s="43">
        <f>IF(BX$5&lt;$A50,0,MINA($C50*$E50,$C50-SUM($G50:BW50)))</f>
        <v>0</v>
      </c>
      <c r="BY50" s="43">
        <f>IF(BY$5&lt;$A50,0,MINA($C50*$E50,$C50-SUM($G50:BX50)))</f>
        <v>0</v>
      </c>
      <c r="BZ50" s="43">
        <f>IF(BZ$5&lt;$A50,0,MINA($C50*$E50,$C50-SUM($G50:BY50)))</f>
        <v>0</v>
      </c>
      <c r="CA50" s="43">
        <f>IF(CA$5&lt;$A50,0,MINA($C50*$E50,$C50-SUM($G50:BZ50)))</f>
        <v>0</v>
      </c>
      <c r="CB50" s="43">
        <f>IF(CB$5&lt;$A50,0,MINA($C50*$E50,$C50-SUM($G50:CA50)))</f>
        <v>0</v>
      </c>
      <c r="CC50" s="43">
        <f>IF(CC$5&lt;$A50,0,MINA($C50*$E50,$C50-SUM($G50:CB50)))</f>
        <v>0</v>
      </c>
      <c r="CD50" s="43">
        <f>IF(CD$5&lt;$A50,0,MINA($C50*$E50,$C50-SUM($G50:CC50)))</f>
        <v>0</v>
      </c>
      <c r="CE50" s="43">
        <f>IF(CE$5&lt;$A50,0,MINA($C50*$E50,$C50-SUM($G50:CD50)))</f>
        <v>0</v>
      </c>
      <c r="CF50" s="43">
        <f>IF(CF$5&lt;$A50,0,MINA($C50*$E50,$C50-SUM($G50:CE50)))</f>
        <v>0</v>
      </c>
      <c r="CG50" s="43">
        <f>IF(CG$5&lt;$A50,0,MINA($C50*$E50,$C50-SUM($G50:CF50)))</f>
        <v>0</v>
      </c>
      <c r="CH50" s="43">
        <f>IF(CH$5&lt;$A50,0,MINA($C50*$E50,$C50-SUM($G50:CG50)))</f>
        <v>0</v>
      </c>
      <c r="CI50" s="43">
        <f>IF(CI$5&lt;$A50,0,MINA($C50*$E50,$C50-SUM($G50:CH50)))</f>
        <v>0</v>
      </c>
      <c r="CJ50" s="43">
        <f>IF(CJ$5&lt;$A50,0,MINA($C50*$E50,$C50-SUM($G50:CI50)))</f>
        <v>0</v>
      </c>
      <c r="CK50" s="43">
        <f>IF(CK$5&lt;$A50,0,MINA($C50*$E50,$C50-SUM($G50:CJ50)))</f>
        <v>0</v>
      </c>
      <c r="CL50" s="43">
        <f>IF(CL$5&lt;$A50,0,MINA($C50*$E50,$C50-SUM($G50:CK50)))</f>
        <v>0</v>
      </c>
      <c r="CM50" s="43">
        <f>IF(CM$5&lt;$A50,0,MINA($C50*$E50,$C50-SUM($G50:CL50)))</f>
        <v>0</v>
      </c>
      <c r="CN50" s="43">
        <f>IF(CN$5&lt;$A50,0,MINA($C50*$E50,$C50-SUM($G50:CM50)))</f>
        <v>0</v>
      </c>
      <c r="CO50" s="43">
        <f>IF(CO$5&lt;$A50,0,MINA($C50*$E50,$C50-SUM($G50:CN50)))</f>
        <v>0</v>
      </c>
      <c r="CP50" s="43">
        <f>IF(CP$5&lt;$A50,0,MINA($C50*$E50,$C50-SUM($G50:CO50)))</f>
        <v>0</v>
      </c>
      <c r="CQ50" s="43">
        <f>IF(CQ$5&lt;$A50,0,MINA($C50*$E50,$C50-SUM($G50:CP50)))</f>
        <v>0</v>
      </c>
      <c r="CR50" s="43">
        <f>IF(CR$5&lt;$A50,0,MINA($C50*$E50,$C50-SUM($G50:CQ50)))</f>
        <v>0</v>
      </c>
      <c r="CS50" s="43">
        <f>IF(CS$5&lt;$A50,0,MINA($C50*$E50,$C50-SUM($G50:CR50)))</f>
        <v>0</v>
      </c>
      <c r="CT50" s="43">
        <f>IF(CT$5&lt;$A50,0,MINA($C50*$E50,$C50-SUM($G50:CS50)))</f>
        <v>0</v>
      </c>
      <c r="CU50" s="43">
        <f>IF(CU$5&lt;$A50,0,MINA($C50*$E50,$C50-SUM($G50:CT50)))</f>
        <v>0</v>
      </c>
      <c r="CV50" s="43">
        <f>IF(CV$5&lt;$A50,0,MINA($C50*$E50,$C50-SUM($G50:CU50)))</f>
        <v>0</v>
      </c>
      <c r="CW50" s="43">
        <f>IF(CW$5&lt;$A50,0,MINA($C50*$E50,$C50-SUM($G50:CV50)))</f>
        <v>0</v>
      </c>
      <c r="CX50" s="43">
        <f>IF(CX$5&lt;$A50,0,MINA($C50*$E50,$C50-SUM($G50:CW50)))</f>
        <v>0</v>
      </c>
      <c r="CY50" s="43">
        <f>IF(CY$5&lt;$A50,0,MINA($C50*$E50,$C50-SUM($G50:CX50)))</f>
        <v>0</v>
      </c>
      <c r="CZ50" s="43">
        <f>IF(CZ$5&lt;$A50,0,MINA($C50*$E50,$C50-SUM($G50:CY50)))</f>
        <v>0</v>
      </c>
      <c r="DA50" s="43">
        <f>IF(DA$5&lt;$A50,0,MINA($C50*$E50,$C50-SUM($G50:CZ50)))</f>
        <v>0</v>
      </c>
      <c r="DB50" s="43">
        <f>IF(DB$5&lt;$A50,0,MINA($C50*$E50,$C50-SUM($G50:DA50)))</f>
        <v>0</v>
      </c>
      <c r="DC50" s="43">
        <f>IF(DC$5&lt;$A50,0,MINA($C50*$E50,$C50-SUM($G50:DB50)))</f>
        <v>0</v>
      </c>
      <c r="DD50" s="43">
        <f>IF(DD$5&lt;$A50,0,MINA($C50*$E50,$C50-SUM($G50:DC50)))</f>
        <v>0</v>
      </c>
      <c r="DE50" s="43">
        <f>IF(DE$5&lt;$A50,0,MINA($C50*$E50,$C50-SUM($G50:DD50)))</f>
        <v>0</v>
      </c>
      <c r="DF50" s="43">
        <f>IF(DF$5&lt;$A50,0,MINA($C50*$E50,$C50-SUM($G50:DE50)))</f>
        <v>0</v>
      </c>
      <c r="DG50" s="43">
        <f>IF(DG$5&lt;$A50,0,MINA($C50*$E50,$C50-SUM($G50:DF50)))</f>
        <v>0</v>
      </c>
      <c r="DH50" s="43">
        <f>IF(DH$5&lt;$A50,0,MINA($C50*$E50,$C50-SUM($G50:DG50)))</f>
        <v>0</v>
      </c>
      <c r="DI50" s="43">
        <f>IF(DI$5&lt;$A50,0,MINA($C50*$E50,$C50-SUM($G50:DH50)))</f>
        <v>0</v>
      </c>
      <c r="DJ50" s="43">
        <f>IF(DJ$5&lt;$A50,0,MINA($C50*$E50,$C50-SUM($G50:DI50)))</f>
        <v>0</v>
      </c>
      <c r="DK50" s="43">
        <f>IF(DK$5&lt;$A50,0,MINA($C50*$E50,$C50-SUM($G50:DJ50)))</f>
        <v>0</v>
      </c>
      <c r="DL50" s="43">
        <f>IF(DL$5&lt;$A50,0,MINA($C50*$E50,$C50-SUM($G50:DK50)))</f>
        <v>0</v>
      </c>
      <c r="DM50" s="43">
        <f>IF(DM$5&lt;$A50,0,MINA($C50*$E50,$C50-SUM($G50:DL50)))</f>
        <v>0</v>
      </c>
      <c r="DN50" s="43">
        <f>IF(DN$5&lt;$A50,0,MINA($C50*$E50,$C50-SUM($G50:DM50)))</f>
        <v>0</v>
      </c>
      <c r="DO50" s="43">
        <f>IF(DO$5&lt;$A50,0,MINA($C50*$E50,$C50-SUM($G50:DN50)))</f>
        <v>0</v>
      </c>
      <c r="DP50" s="43">
        <f>IF(DP$5&lt;$A50,0,MINA($C50*$E50,$C50-SUM($G50:DO50)))</f>
        <v>0</v>
      </c>
      <c r="DQ50" s="43">
        <f>IF(DQ$5&lt;$A50,0,MINA($C50*$E50,$C50-SUM($G50:DP50)))</f>
        <v>0</v>
      </c>
      <c r="DR50" s="43">
        <f>IF(DR$5&lt;$A50,0,MINA($C50*$E50,$C50-SUM($G50:DQ50)))</f>
        <v>0</v>
      </c>
      <c r="DS50" s="43">
        <f>IF(DS$5&lt;$A50,0,MINA($C50*$E50,$C50-SUM($G50:DR50)))</f>
        <v>0</v>
      </c>
      <c r="DT50" s="43">
        <f>IF(DT$5&lt;$A50,0,MINA($C50*$E50,$C50-SUM($G50:DS50)))</f>
        <v>0</v>
      </c>
      <c r="DU50" s="43">
        <f>IF(DU$5&lt;$A50,0,MINA($C50*$E50,$C50-SUM($G50:DT50)))</f>
        <v>0</v>
      </c>
      <c r="DV50" s="43">
        <f>IF(DV$5&lt;$A50,0,MINA($C50*$E50,$C50-SUM($G50:DU50)))</f>
        <v>0</v>
      </c>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row>
    <row r="51" spans="1:162" ht="18" customHeight="1" x14ac:dyDescent="0.2">
      <c r="A51" s="46">
        <f t="shared" si="32"/>
        <v>37</v>
      </c>
      <c r="B51" s="38"/>
      <c r="C51" s="45">
        <v>0</v>
      </c>
      <c r="D51" s="38"/>
      <c r="E51" s="44">
        <f t="shared" si="30"/>
        <v>1.6666666666666666E-2</v>
      </c>
      <c r="G51" s="43">
        <f t="shared" si="31"/>
        <v>0</v>
      </c>
      <c r="H51" s="43">
        <f>IF(H$5&lt;$A51,0,MINA($C51*$E51,$C51-SUM($G51:G51)))</f>
        <v>0</v>
      </c>
      <c r="I51" s="43">
        <f>IF(I$5&lt;$A51,0,MINA($C51*$E51,$C51-SUM($G51:H51)))</f>
        <v>0</v>
      </c>
      <c r="J51" s="43">
        <f>IF(J$5&lt;$A51,0,MINA($C51*$E51,$C51-SUM($G51:I51)))</f>
        <v>0</v>
      </c>
      <c r="K51" s="43">
        <f>IF(K$5&lt;$A51,0,MINA($C51*$E51,$C51-SUM($G51:J51)))</f>
        <v>0</v>
      </c>
      <c r="L51" s="43">
        <f>IF(L$5&lt;$A51,0,MINA($C51*$E51,$C51-SUM($G51:K51)))</f>
        <v>0</v>
      </c>
      <c r="M51" s="43">
        <f>IF(M$5&lt;$A51,0,MINA($C51*$E51,$C51-SUM($G51:L51)))</f>
        <v>0</v>
      </c>
      <c r="N51" s="43">
        <f>IF(N$5&lt;$A51,0,MINA($C51*$E51,$C51-SUM($G51:M51)))</f>
        <v>0</v>
      </c>
      <c r="O51" s="43">
        <f>IF(O$5&lt;$A51,0,MINA($C51*$E51,$C51-SUM($G51:N51)))</f>
        <v>0</v>
      </c>
      <c r="P51" s="43">
        <f>IF(P$5&lt;$A51,0,MINA($C51*$E51,$C51-SUM($G51:O51)))</f>
        <v>0</v>
      </c>
      <c r="Q51" s="43">
        <f>IF(Q$5&lt;$A51,0,MINA($C51*$E51,$C51-SUM($G51:P51)))</f>
        <v>0</v>
      </c>
      <c r="R51" s="43">
        <f>IF(R$5&lt;$A51,0,MINA($C51*$E51,$C51-SUM($G51:Q51)))</f>
        <v>0</v>
      </c>
      <c r="S51" s="43">
        <f>IF(S$5&lt;$A51,0,MINA($C51*$E51,$C51-SUM($G51:R51)))</f>
        <v>0</v>
      </c>
      <c r="T51" s="43">
        <f>IF(T$5&lt;$A51,0,MINA($C51*$E51,$C51-SUM($G51:S51)))</f>
        <v>0</v>
      </c>
      <c r="U51" s="43">
        <f>IF(U$5&lt;$A51,0,MINA($C51*$E51,$C51-SUM($G51:T51)))</f>
        <v>0</v>
      </c>
      <c r="V51" s="43">
        <f>IF(V$5&lt;$A51,0,MINA($C51*$E51,$C51-SUM($G51:U51)))</f>
        <v>0</v>
      </c>
      <c r="W51" s="43">
        <f>IF(W$5&lt;$A51,0,MINA($C51*$E51,$C51-SUM($G51:V51)))</f>
        <v>0</v>
      </c>
      <c r="X51" s="43">
        <f>IF(X$5&lt;$A51,0,MINA($C51*$E51,$C51-SUM($G51:W51)))</f>
        <v>0</v>
      </c>
      <c r="Y51" s="43">
        <f>IF(Y$5&lt;$A51,0,MINA($C51*$E51,$C51-SUM($G51:X51)))</f>
        <v>0</v>
      </c>
      <c r="Z51" s="43">
        <f>IF(Z$5&lt;$A51,0,MINA($C51*$E51,$C51-SUM($G51:Y51)))</f>
        <v>0</v>
      </c>
      <c r="AA51" s="43">
        <f>IF(AA$5&lt;$A51,0,MINA($C51*$E51,$C51-SUM($G51:Z51)))</f>
        <v>0</v>
      </c>
      <c r="AB51" s="43">
        <f>IF(AB$5&lt;$A51,0,MINA($C51*$E51,$C51-SUM($G51:AA51)))</f>
        <v>0</v>
      </c>
      <c r="AC51" s="43">
        <f>IF(AC$5&lt;$A51,0,MINA($C51*$E51,$C51-SUM($G51:AB51)))</f>
        <v>0</v>
      </c>
      <c r="AD51" s="43">
        <f>IF(AD$5&lt;$A51,0,MINA($C51*$E51,$C51-SUM($G51:AC51)))</f>
        <v>0</v>
      </c>
      <c r="AE51" s="43">
        <f>IF(AE$5&lt;$A51,0,MINA($C51*$E51,$C51-SUM($G51:AD51)))</f>
        <v>0</v>
      </c>
      <c r="AF51" s="43">
        <f>IF(AF$5&lt;$A51,0,MINA($C51*$E51,$C51-SUM($G51:AE51)))</f>
        <v>0</v>
      </c>
      <c r="AG51" s="43">
        <f>IF(AG$5&lt;$A51,0,MINA($C51*$E51,$C51-SUM($G51:AF51)))</f>
        <v>0</v>
      </c>
      <c r="AH51" s="43">
        <f>IF(AH$5&lt;$A51,0,MINA($C51*$E51,$C51-SUM($G51:AG51)))</f>
        <v>0</v>
      </c>
      <c r="AI51" s="43">
        <f>IF(AI$5&lt;$A51,0,MINA($C51*$E51,$C51-SUM($G51:AH51)))</f>
        <v>0</v>
      </c>
      <c r="AJ51" s="43">
        <f>IF(AJ$5&lt;$A51,0,MINA($C51*$E51,$C51-SUM($G51:AI51)))</f>
        <v>0</v>
      </c>
      <c r="AK51" s="43">
        <f>IF(AK$5&lt;$A51,0,MINA($C51*$E51,$C51-SUM($G51:AJ51)))</f>
        <v>0</v>
      </c>
      <c r="AL51" s="43">
        <f>IF(AL$5&lt;$A51,0,MINA($C51*$E51,$C51-SUM($G51:AK51)))</f>
        <v>0</v>
      </c>
      <c r="AM51" s="43">
        <f>IF(AM$5&lt;$A51,0,MINA($C51*$E51,$C51-SUM($G51:AL51)))</f>
        <v>0</v>
      </c>
      <c r="AN51" s="43">
        <f>IF(AN$5&lt;$A51,0,MINA($C51*$E51,$C51-SUM($G51:AM51)))</f>
        <v>0</v>
      </c>
      <c r="AO51" s="43">
        <f>IF(AO$5&lt;$A51,0,MINA($C51*$E51,$C51-SUM($G51:AN51)))</f>
        <v>0</v>
      </c>
      <c r="AP51" s="43">
        <f>IF(AP$5&lt;$A51,0,MINA($C51*$E51,$C51-SUM($G51:AO51)))</f>
        <v>0</v>
      </c>
      <c r="AQ51" s="43">
        <f>IF(AQ$5&lt;$A51,0,MINA($C51*$E51,$C51-SUM($G51:AP51)))</f>
        <v>0</v>
      </c>
      <c r="AR51" s="43">
        <f>IF(AR$5&lt;$A51,0,MINA($C51*$E51,$C51-SUM($G51:AQ51)))</f>
        <v>0</v>
      </c>
      <c r="AS51" s="43">
        <f>IF(AS$5&lt;$A51,0,MINA($C51*$E51,$C51-SUM($G51:AR51)))</f>
        <v>0</v>
      </c>
      <c r="AT51" s="43">
        <f>IF(AT$5&lt;$A51,0,MINA($C51*$E51,$C51-SUM($G51:AS51)))</f>
        <v>0</v>
      </c>
      <c r="AU51" s="43">
        <f>IF(AU$5&lt;$A51,0,MINA($C51*$E51,$C51-SUM($G51:AT51)))</f>
        <v>0</v>
      </c>
      <c r="AV51" s="43">
        <f>IF(AV$5&lt;$A51,0,MINA($C51*$E51,$C51-SUM($G51:AU51)))</f>
        <v>0</v>
      </c>
      <c r="AW51" s="43">
        <f>IF(AW$5&lt;$A51,0,MINA($C51*$E51,$C51-SUM($G51:AV51)))</f>
        <v>0</v>
      </c>
      <c r="AX51" s="43">
        <f>IF(AX$5&lt;$A51,0,MINA($C51*$E51,$C51-SUM($G51:AW51)))</f>
        <v>0</v>
      </c>
      <c r="AY51" s="43">
        <f>IF(AY$5&lt;$A51,0,MINA($C51*$E51,$C51-SUM($G51:AX51)))</f>
        <v>0</v>
      </c>
      <c r="AZ51" s="43">
        <f>IF(AZ$5&lt;$A51,0,MINA($C51*$E51,$C51-SUM($G51:AY51)))</f>
        <v>0</v>
      </c>
      <c r="BA51" s="43">
        <f>IF(BA$5&lt;$A51,0,MINA($C51*$E51,$C51-SUM($G51:AZ51)))</f>
        <v>0</v>
      </c>
      <c r="BB51" s="43">
        <f>IF(BB$5&lt;$A51,0,MINA($C51*$E51,$C51-SUM($G51:BA51)))</f>
        <v>0</v>
      </c>
      <c r="BC51" s="43">
        <f>IF(BC$5&lt;$A51,0,MINA($C51*$E51,$C51-SUM($G51:BB51)))</f>
        <v>0</v>
      </c>
      <c r="BD51" s="43">
        <f>IF(BD$5&lt;$A51,0,MINA($C51*$E51,$C51-SUM($G51:BC51)))</f>
        <v>0</v>
      </c>
      <c r="BE51" s="43">
        <f>IF(BE$5&lt;$A51,0,MINA($C51*$E51,$C51-SUM($G51:BD51)))</f>
        <v>0</v>
      </c>
      <c r="BF51" s="43">
        <f>IF(BF$5&lt;$A51,0,MINA($C51*$E51,$C51-SUM($G51:BE51)))</f>
        <v>0</v>
      </c>
      <c r="BG51" s="43">
        <f>IF(BG$5&lt;$A51,0,MINA($C51*$E51,$C51-SUM($G51:BF51)))</f>
        <v>0</v>
      </c>
      <c r="BH51" s="43">
        <f>IF(BH$5&lt;$A51,0,MINA($C51*$E51,$C51-SUM($G51:BG51)))</f>
        <v>0</v>
      </c>
      <c r="BI51" s="43">
        <f>IF(BI$5&lt;$A51,0,MINA($C51*$E51,$C51-SUM($G51:BH51)))</f>
        <v>0</v>
      </c>
      <c r="BJ51" s="43">
        <f>IF(BJ$5&lt;$A51,0,MINA($C51*$E51,$C51-SUM($G51:BI51)))</f>
        <v>0</v>
      </c>
      <c r="BK51" s="43">
        <f>IF(BK$5&lt;$A51,0,MINA($C51*$E51,$C51-SUM($G51:BJ51)))</f>
        <v>0</v>
      </c>
      <c r="BL51" s="43">
        <f>IF(BL$5&lt;$A51,0,MINA($C51*$E51,$C51-SUM($G51:BK51)))</f>
        <v>0</v>
      </c>
      <c r="BM51" s="43">
        <f>IF(BM$5&lt;$A51,0,MINA($C51*$E51,$C51-SUM($G51:BL51)))</f>
        <v>0</v>
      </c>
      <c r="BN51" s="43">
        <f>IF(BN$5&lt;$A51,0,MINA($C51*$E51,$C51-SUM($G51:BM51)))</f>
        <v>0</v>
      </c>
      <c r="BO51" s="43">
        <f>IF(BO$5&lt;$A51,0,MINA($C51*$E51,$C51-SUM($G51:BN51)))</f>
        <v>0</v>
      </c>
      <c r="BP51" s="43">
        <f>IF(BP$5&lt;$A51,0,MINA($C51*$E51,$C51-SUM($G51:BO51)))</f>
        <v>0</v>
      </c>
      <c r="BQ51" s="43">
        <f>IF(BQ$5&lt;$A51,0,MINA($C51*$E51,$C51-SUM($G51:BP51)))</f>
        <v>0</v>
      </c>
      <c r="BR51" s="43">
        <f>IF(BR$5&lt;$A51,0,MINA($C51*$E51,$C51-SUM($G51:BQ51)))</f>
        <v>0</v>
      </c>
      <c r="BS51" s="43">
        <f>IF(BS$5&lt;$A51,0,MINA($C51*$E51,$C51-SUM($G51:BR51)))</f>
        <v>0</v>
      </c>
      <c r="BT51" s="43">
        <f>IF(BT$5&lt;$A51,0,MINA($C51*$E51,$C51-SUM($G51:BS51)))</f>
        <v>0</v>
      </c>
      <c r="BU51" s="43">
        <f>IF(BU$5&lt;$A51,0,MINA($C51*$E51,$C51-SUM($G51:BT51)))</f>
        <v>0</v>
      </c>
      <c r="BV51" s="43">
        <f>IF(BV$5&lt;$A51,0,MINA($C51*$E51,$C51-SUM($G51:BU51)))</f>
        <v>0</v>
      </c>
      <c r="BW51" s="43">
        <f>IF(BW$5&lt;$A51,0,MINA($C51*$E51,$C51-SUM($G51:BV51)))</f>
        <v>0</v>
      </c>
      <c r="BX51" s="43">
        <f>IF(BX$5&lt;$A51,0,MINA($C51*$E51,$C51-SUM($G51:BW51)))</f>
        <v>0</v>
      </c>
      <c r="BY51" s="43">
        <f>IF(BY$5&lt;$A51,0,MINA($C51*$E51,$C51-SUM($G51:BX51)))</f>
        <v>0</v>
      </c>
      <c r="BZ51" s="43">
        <f>IF(BZ$5&lt;$A51,0,MINA($C51*$E51,$C51-SUM($G51:BY51)))</f>
        <v>0</v>
      </c>
      <c r="CA51" s="43">
        <f>IF(CA$5&lt;$A51,0,MINA($C51*$E51,$C51-SUM($G51:BZ51)))</f>
        <v>0</v>
      </c>
      <c r="CB51" s="43">
        <f>IF(CB$5&lt;$A51,0,MINA($C51*$E51,$C51-SUM($G51:CA51)))</f>
        <v>0</v>
      </c>
      <c r="CC51" s="43">
        <f>IF(CC$5&lt;$A51,0,MINA($C51*$E51,$C51-SUM($G51:CB51)))</f>
        <v>0</v>
      </c>
      <c r="CD51" s="43">
        <f>IF(CD$5&lt;$A51,0,MINA($C51*$E51,$C51-SUM($G51:CC51)))</f>
        <v>0</v>
      </c>
      <c r="CE51" s="43">
        <f>IF(CE$5&lt;$A51,0,MINA($C51*$E51,$C51-SUM($G51:CD51)))</f>
        <v>0</v>
      </c>
      <c r="CF51" s="43">
        <f>IF(CF$5&lt;$A51,0,MINA($C51*$E51,$C51-SUM($G51:CE51)))</f>
        <v>0</v>
      </c>
      <c r="CG51" s="43">
        <f>IF(CG$5&lt;$A51,0,MINA($C51*$E51,$C51-SUM($G51:CF51)))</f>
        <v>0</v>
      </c>
      <c r="CH51" s="43">
        <f>IF(CH$5&lt;$A51,0,MINA($C51*$E51,$C51-SUM($G51:CG51)))</f>
        <v>0</v>
      </c>
      <c r="CI51" s="43">
        <f>IF(CI$5&lt;$A51,0,MINA($C51*$E51,$C51-SUM($G51:CH51)))</f>
        <v>0</v>
      </c>
      <c r="CJ51" s="43">
        <f>IF(CJ$5&lt;$A51,0,MINA($C51*$E51,$C51-SUM($G51:CI51)))</f>
        <v>0</v>
      </c>
      <c r="CK51" s="43">
        <f>IF(CK$5&lt;$A51,0,MINA($C51*$E51,$C51-SUM($G51:CJ51)))</f>
        <v>0</v>
      </c>
      <c r="CL51" s="43">
        <f>IF(CL$5&lt;$A51,0,MINA($C51*$E51,$C51-SUM($G51:CK51)))</f>
        <v>0</v>
      </c>
      <c r="CM51" s="43">
        <f>IF(CM$5&lt;$A51,0,MINA($C51*$E51,$C51-SUM($G51:CL51)))</f>
        <v>0</v>
      </c>
      <c r="CN51" s="43">
        <f>IF(CN$5&lt;$A51,0,MINA($C51*$E51,$C51-SUM($G51:CM51)))</f>
        <v>0</v>
      </c>
      <c r="CO51" s="43">
        <f>IF(CO$5&lt;$A51,0,MINA($C51*$E51,$C51-SUM($G51:CN51)))</f>
        <v>0</v>
      </c>
      <c r="CP51" s="43">
        <f>IF(CP$5&lt;$A51,0,MINA($C51*$E51,$C51-SUM($G51:CO51)))</f>
        <v>0</v>
      </c>
      <c r="CQ51" s="43">
        <f>IF(CQ$5&lt;$A51,0,MINA($C51*$E51,$C51-SUM($G51:CP51)))</f>
        <v>0</v>
      </c>
      <c r="CR51" s="43">
        <f>IF(CR$5&lt;$A51,0,MINA($C51*$E51,$C51-SUM($G51:CQ51)))</f>
        <v>0</v>
      </c>
      <c r="CS51" s="43">
        <f>IF(CS$5&lt;$A51,0,MINA($C51*$E51,$C51-SUM($G51:CR51)))</f>
        <v>0</v>
      </c>
      <c r="CT51" s="43">
        <f>IF(CT$5&lt;$A51,0,MINA($C51*$E51,$C51-SUM($G51:CS51)))</f>
        <v>0</v>
      </c>
      <c r="CU51" s="43">
        <f>IF(CU$5&lt;$A51,0,MINA($C51*$E51,$C51-SUM($G51:CT51)))</f>
        <v>0</v>
      </c>
      <c r="CV51" s="43">
        <f>IF(CV$5&lt;$A51,0,MINA($C51*$E51,$C51-SUM($G51:CU51)))</f>
        <v>0</v>
      </c>
      <c r="CW51" s="43">
        <f>IF(CW$5&lt;$A51,0,MINA($C51*$E51,$C51-SUM($G51:CV51)))</f>
        <v>0</v>
      </c>
      <c r="CX51" s="43">
        <f>IF(CX$5&lt;$A51,0,MINA($C51*$E51,$C51-SUM($G51:CW51)))</f>
        <v>0</v>
      </c>
      <c r="CY51" s="43">
        <f>IF(CY$5&lt;$A51,0,MINA($C51*$E51,$C51-SUM($G51:CX51)))</f>
        <v>0</v>
      </c>
      <c r="CZ51" s="43">
        <f>IF(CZ$5&lt;$A51,0,MINA($C51*$E51,$C51-SUM($G51:CY51)))</f>
        <v>0</v>
      </c>
      <c r="DA51" s="43">
        <f>IF(DA$5&lt;$A51,0,MINA($C51*$E51,$C51-SUM($G51:CZ51)))</f>
        <v>0</v>
      </c>
      <c r="DB51" s="43">
        <f>IF(DB$5&lt;$A51,0,MINA($C51*$E51,$C51-SUM($G51:DA51)))</f>
        <v>0</v>
      </c>
      <c r="DC51" s="43">
        <f>IF(DC$5&lt;$A51,0,MINA($C51*$E51,$C51-SUM($G51:DB51)))</f>
        <v>0</v>
      </c>
      <c r="DD51" s="43">
        <f>IF(DD$5&lt;$A51,0,MINA($C51*$E51,$C51-SUM($G51:DC51)))</f>
        <v>0</v>
      </c>
      <c r="DE51" s="43">
        <f>IF(DE$5&lt;$A51,0,MINA($C51*$E51,$C51-SUM($G51:DD51)))</f>
        <v>0</v>
      </c>
      <c r="DF51" s="43">
        <f>IF(DF$5&lt;$A51,0,MINA($C51*$E51,$C51-SUM($G51:DE51)))</f>
        <v>0</v>
      </c>
      <c r="DG51" s="43">
        <f>IF(DG$5&lt;$A51,0,MINA($C51*$E51,$C51-SUM($G51:DF51)))</f>
        <v>0</v>
      </c>
      <c r="DH51" s="43">
        <f>IF(DH$5&lt;$A51,0,MINA($C51*$E51,$C51-SUM($G51:DG51)))</f>
        <v>0</v>
      </c>
      <c r="DI51" s="43">
        <f>IF(DI$5&lt;$A51,0,MINA($C51*$E51,$C51-SUM($G51:DH51)))</f>
        <v>0</v>
      </c>
      <c r="DJ51" s="43">
        <f>IF(DJ$5&lt;$A51,0,MINA($C51*$E51,$C51-SUM($G51:DI51)))</f>
        <v>0</v>
      </c>
      <c r="DK51" s="43">
        <f>IF(DK$5&lt;$A51,0,MINA($C51*$E51,$C51-SUM($G51:DJ51)))</f>
        <v>0</v>
      </c>
      <c r="DL51" s="43">
        <f>IF(DL$5&lt;$A51,0,MINA($C51*$E51,$C51-SUM($G51:DK51)))</f>
        <v>0</v>
      </c>
      <c r="DM51" s="43">
        <f>IF(DM$5&lt;$A51,0,MINA($C51*$E51,$C51-SUM($G51:DL51)))</f>
        <v>0</v>
      </c>
      <c r="DN51" s="43">
        <f>IF(DN$5&lt;$A51,0,MINA($C51*$E51,$C51-SUM($G51:DM51)))</f>
        <v>0</v>
      </c>
      <c r="DO51" s="43">
        <f>IF(DO$5&lt;$A51,0,MINA($C51*$E51,$C51-SUM($G51:DN51)))</f>
        <v>0</v>
      </c>
      <c r="DP51" s="43">
        <f>IF(DP$5&lt;$A51,0,MINA($C51*$E51,$C51-SUM($G51:DO51)))</f>
        <v>0</v>
      </c>
      <c r="DQ51" s="43">
        <f>IF(DQ$5&lt;$A51,0,MINA($C51*$E51,$C51-SUM($G51:DP51)))</f>
        <v>0</v>
      </c>
      <c r="DR51" s="43">
        <f>IF(DR$5&lt;$A51,0,MINA($C51*$E51,$C51-SUM($G51:DQ51)))</f>
        <v>0</v>
      </c>
      <c r="DS51" s="43">
        <f>IF(DS$5&lt;$A51,0,MINA($C51*$E51,$C51-SUM($G51:DR51)))</f>
        <v>0</v>
      </c>
      <c r="DT51" s="43">
        <f>IF(DT$5&lt;$A51,0,MINA($C51*$E51,$C51-SUM($G51:DS51)))</f>
        <v>0</v>
      </c>
      <c r="DU51" s="43">
        <f>IF(DU$5&lt;$A51,0,MINA($C51*$E51,$C51-SUM($G51:DT51)))</f>
        <v>0</v>
      </c>
      <c r="DV51" s="43">
        <f>IF(DV$5&lt;$A51,0,MINA($C51*$E51,$C51-SUM($G51:DU51)))</f>
        <v>0</v>
      </c>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row>
    <row r="52" spans="1:162" ht="18" customHeight="1" x14ac:dyDescent="0.2">
      <c r="A52" s="46">
        <f t="shared" si="32"/>
        <v>38</v>
      </c>
      <c r="B52" s="38"/>
      <c r="C52" s="45">
        <v>0</v>
      </c>
      <c r="D52" s="38"/>
      <c r="E52" s="44">
        <f t="shared" si="30"/>
        <v>1.6666666666666666E-2</v>
      </c>
      <c r="G52" s="43">
        <f t="shared" si="31"/>
        <v>0</v>
      </c>
      <c r="H52" s="43">
        <f>IF(H$5&lt;$A52,0,MINA($C52*$E52,$C52-SUM($G52:G52)))</f>
        <v>0</v>
      </c>
      <c r="I52" s="43">
        <f>IF(I$5&lt;$A52,0,MINA($C52*$E52,$C52-SUM($G52:H52)))</f>
        <v>0</v>
      </c>
      <c r="J52" s="43">
        <f>IF(J$5&lt;$A52,0,MINA($C52*$E52,$C52-SUM($G52:I52)))</f>
        <v>0</v>
      </c>
      <c r="K52" s="43">
        <f>IF(K$5&lt;$A52,0,MINA($C52*$E52,$C52-SUM($G52:J52)))</f>
        <v>0</v>
      </c>
      <c r="L52" s="43">
        <f>IF(L$5&lt;$A52,0,MINA($C52*$E52,$C52-SUM($G52:K52)))</f>
        <v>0</v>
      </c>
      <c r="M52" s="43">
        <f>IF(M$5&lt;$A52,0,MINA($C52*$E52,$C52-SUM($G52:L52)))</f>
        <v>0</v>
      </c>
      <c r="N52" s="43">
        <f>IF(N$5&lt;$A52,0,MINA($C52*$E52,$C52-SUM($G52:M52)))</f>
        <v>0</v>
      </c>
      <c r="O52" s="43">
        <f>IF(O$5&lt;$A52,0,MINA($C52*$E52,$C52-SUM($G52:N52)))</f>
        <v>0</v>
      </c>
      <c r="P52" s="43">
        <f>IF(P$5&lt;$A52,0,MINA($C52*$E52,$C52-SUM($G52:O52)))</f>
        <v>0</v>
      </c>
      <c r="Q52" s="43">
        <f>IF(Q$5&lt;$A52,0,MINA($C52*$E52,$C52-SUM($G52:P52)))</f>
        <v>0</v>
      </c>
      <c r="R52" s="43">
        <f>IF(R$5&lt;$A52,0,MINA($C52*$E52,$C52-SUM($G52:Q52)))</f>
        <v>0</v>
      </c>
      <c r="S52" s="43">
        <f>IF(S$5&lt;$A52,0,MINA($C52*$E52,$C52-SUM($G52:R52)))</f>
        <v>0</v>
      </c>
      <c r="T52" s="43">
        <f>IF(T$5&lt;$A52,0,MINA($C52*$E52,$C52-SUM($G52:S52)))</f>
        <v>0</v>
      </c>
      <c r="U52" s="43">
        <f>IF(U$5&lt;$A52,0,MINA($C52*$E52,$C52-SUM($G52:T52)))</f>
        <v>0</v>
      </c>
      <c r="V52" s="43">
        <f>IF(V$5&lt;$A52,0,MINA($C52*$E52,$C52-SUM($G52:U52)))</f>
        <v>0</v>
      </c>
      <c r="W52" s="43">
        <f>IF(W$5&lt;$A52,0,MINA($C52*$E52,$C52-SUM($G52:V52)))</f>
        <v>0</v>
      </c>
      <c r="X52" s="43">
        <f>IF(X$5&lt;$A52,0,MINA($C52*$E52,$C52-SUM($G52:W52)))</f>
        <v>0</v>
      </c>
      <c r="Y52" s="43">
        <f>IF(Y$5&lt;$A52,0,MINA($C52*$E52,$C52-SUM($G52:X52)))</f>
        <v>0</v>
      </c>
      <c r="Z52" s="43">
        <f>IF(Z$5&lt;$A52,0,MINA($C52*$E52,$C52-SUM($G52:Y52)))</f>
        <v>0</v>
      </c>
      <c r="AA52" s="43">
        <f>IF(AA$5&lt;$A52,0,MINA($C52*$E52,$C52-SUM($G52:Z52)))</f>
        <v>0</v>
      </c>
      <c r="AB52" s="43">
        <f>IF(AB$5&lt;$A52,0,MINA($C52*$E52,$C52-SUM($G52:AA52)))</f>
        <v>0</v>
      </c>
      <c r="AC52" s="43">
        <f>IF(AC$5&lt;$A52,0,MINA($C52*$E52,$C52-SUM($G52:AB52)))</f>
        <v>0</v>
      </c>
      <c r="AD52" s="43">
        <f>IF(AD$5&lt;$A52,0,MINA($C52*$E52,$C52-SUM($G52:AC52)))</f>
        <v>0</v>
      </c>
      <c r="AE52" s="43">
        <f>IF(AE$5&lt;$A52,0,MINA($C52*$E52,$C52-SUM($G52:AD52)))</f>
        <v>0</v>
      </c>
      <c r="AF52" s="43">
        <f>IF(AF$5&lt;$A52,0,MINA($C52*$E52,$C52-SUM($G52:AE52)))</f>
        <v>0</v>
      </c>
      <c r="AG52" s="43">
        <f>IF(AG$5&lt;$A52,0,MINA($C52*$E52,$C52-SUM($G52:AF52)))</f>
        <v>0</v>
      </c>
      <c r="AH52" s="43">
        <f>IF(AH$5&lt;$A52,0,MINA($C52*$E52,$C52-SUM($G52:AG52)))</f>
        <v>0</v>
      </c>
      <c r="AI52" s="43">
        <f>IF(AI$5&lt;$A52,0,MINA($C52*$E52,$C52-SUM($G52:AH52)))</f>
        <v>0</v>
      </c>
      <c r="AJ52" s="43">
        <f>IF(AJ$5&lt;$A52,0,MINA($C52*$E52,$C52-SUM($G52:AI52)))</f>
        <v>0</v>
      </c>
      <c r="AK52" s="43">
        <f>IF(AK$5&lt;$A52,0,MINA($C52*$E52,$C52-SUM($G52:AJ52)))</f>
        <v>0</v>
      </c>
      <c r="AL52" s="43">
        <f>IF(AL$5&lt;$A52,0,MINA($C52*$E52,$C52-SUM($G52:AK52)))</f>
        <v>0</v>
      </c>
      <c r="AM52" s="43">
        <f>IF(AM$5&lt;$A52,0,MINA($C52*$E52,$C52-SUM($G52:AL52)))</f>
        <v>0</v>
      </c>
      <c r="AN52" s="43">
        <f>IF(AN$5&lt;$A52,0,MINA($C52*$E52,$C52-SUM($G52:AM52)))</f>
        <v>0</v>
      </c>
      <c r="AO52" s="43">
        <f>IF(AO$5&lt;$A52,0,MINA($C52*$E52,$C52-SUM($G52:AN52)))</f>
        <v>0</v>
      </c>
      <c r="AP52" s="43">
        <f>IF(AP$5&lt;$A52,0,MINA($C52*$E52,$C52-SUM($G52:AO52)))</f>
        <v>0</v>
      </c>
      <c r="AQ52" s="43">
        <f>IF(AQ$5&lt;$A52,0,MINA($C52*$E52,$C52-SUM($G52:AP52)))</f>
        <v>0</v>
      </c>
      <c r="AR52" s="43">
        <f>IF(AR$5&lt;$A52,0,MINA($C52*$E52,$C52-SUM($G52:AQ52)))</f>
        <v>0</v>
      </c>
      <c r="AS52" s="43">
        <f>IF(AS$5&lt;$A52,0,MINA($C52*$E52,$C52-SUM($G52:AR52)))</f>
        <v>0</v>
      </c>
      <c r="AT52" s="43">
        <f>IF(AT$5&lt;$A52,0,MINA($C52*$E52,$C52-SUM($G52:AS52)))</f>
        <v>0</v>
      </c>
      <c r="AU52" s="43">
        <f>IF(AU$5&lt;$A52,0,MINA($C52*$E52,$C52-SUM($G52:AT52)))</f>
        <v>0</v>
      </c>
      <c r="AV52" s="43">
        <f>IF(AV$5&lt;$A52,0,MINA($C52*$E52,$C52-SUM($G52:AU52)))</f>
        <v>0</v>
      </c>
      <c r="AW52" s="43">
        <f>IF(AW$5&lt;$A52,0,MINA($C52*$E52,$C52-SUM($G52:AV52)))</f>
        <v>0</v>
      </c>
      <c r="AX52" s="43">
        <f>IF(AX$5&lt;$A52,0,MINA($C52*$E52,$C52-SUM($G52:AW52)))</f>
        <v>0</v>
      </c>
      <c r="AY52" s="43">
        <f>IF(AY$5&lt;$A52,0,MINA($C52*$E52,$C52-SUM($G52:AX52)))</f>
        <v>0</v>
      </c>
      <c r="AZ52" s="43">
        <f>IF(AZ$5&lt;$A52,0,MINA($C52*$E52,$C52-SUM($G52:AY52)))</f>
        <v>0</v>
      </c>
      <c r="BA52" s="43">
        <f>IF(BA$5&lt;$A52,0,MINA($C52*$E52,$C52-SUM($G52:AZ52)))</f>
        <v>0</v>
      </c>
      <c r="BB52" s="43">
        <f>IF(BB$5&lt;$A52,0,MINA($C52*$E52,$C52-SUM($G52:BA52)))</f>
        <v>0</v>
      </c>
      <c r="BC52" s="43">
        <f>IF(BC$5&lt;$A52,0,MINA($C52*$E52,$C52-SUM($G52:BB52)))</f>
        <v>0</v>
      </c>
      <c r="BD52" s="43">
        <f>IF(BD$5&lt;$A52,0,MINA($C52*$E52,$C52-SUM($G52:BC52)))</f>
        <v>0</v>
      </c>
      <c r="BE52" s="43">
        <f>IF(BE$5&lt;$A52,0,MINA($C52*$E52,$C52-SUM($G52:BD52)))</f>
        <v>0</v>
      </c>
      <c r="BF52" s="43">
        <f>IF(BF$5&lt;$A52,0,MINA($C52*$E52,$C52-SUM($G52:BE52)))</f>
        <v>0</v>
      </c>
      <c r="BG52" s="43">
        <f>IF(BG$5&lt;$A52,0,MINA($C52*$E52,$C52-SUM($G52:BF52)))</f>
        <v>0</v>
      </c>
      <c r="BH52" s="43">
        <f>IF(BH$5&lt;$A52,0,MINA($C52*$E52,$C52-SUM($G52:BG52)))</f>
        <v>0</v>
      </c>
      <c r="BI52" s="43">
        <f>IF(BI$5&lt;$A52,0,MINA($C52*$E52,$C52-SUM($G52:BH52)))</f>
        <v>0</v>
      </c>
      <c r="BJ52" s="43">
        <f>IF(BJ$5&lt;$A52,0,MINA($C52*$E52,$C52-SUM($G52:BI52)))</f>
        <v>0</v>
      </c>
      <c r="BK52" s="43">
        <f>IF(BK$5&lt;$A52,0,MINA($C52*$E52,$C52-SUM($G52:BJ52)))</f>
        <v>0</v>
      </c>
      <c r="BL52" s="43">
        <f>IF(BL$5&lt;$A52,0,MINA($C52*$E52,$C52-SUM($G52:BK52)))</f>
        <v>0</v>
      </c>
      <c r="BM52" s="43">
        <f>IF(BM$5&lt;$A52,0,MINA($C52*$E52,$C52-SUM($G52:BL52)))</f>
        <v>0</v>
      </c>
      <c r="BN52" s="43">
        <f>IF(BN$5&lt;$A52,0,MINA($C52*$E52,$C52-SUM($G52:BM52)))</f>
        <v>0</v>
      </c>
      <c r="BO52" s="43">
        <f>IF(BO$5&lt;$A52,0,MINA($C52*$E52,$C52-SUM($G52:BN52)))</f>
        <v>0</v>
      </c>
      <c r="BP52" s="43">
        <f>IF(BP$5&lt;$A52,0,MINA($C52*$E52,$C52-SUM($G52:BO52)))</f>
        <v>0</v>
      </c>
      <c r="BQ52" s="43">
        <f>IF(BQ$5&lt;$A52,0,MINA($C52*$E52,$C52-SUM($G52:BP52)))</f>
        <v>0</v>
      </c>
      <c r="BR52" s="43">
        <f>IF(BR$5&lt;$A52,0,MINA($C52*$E52,$C52-SUM($G52:BQ52)))</f>
        <v>0</v>
      </c>
      <c r="BS52" s="43">
        <f>IF(BS$5&lt;$A52,0,MINA($C52*$E52,$C52-SUM($G52:BR52)))</f>
        <v>0</v>
      </c>
      <c r="BT52" s="43">
        <f>IF(BT$5&lt;$A52,0,MINA($C52*$E52,$C52-SUM($G52:BS52)))</f>
        <v>0</v>
      </c>
      <c r="BU52" s="43">
        <f>IF(BU$5&lt;$A52,0,MINA($C52*$E52,$C52-SUM($G52:BT52)))</f>
        <v>0</v>
      </c>
      <c r="BV52" s="43">
        <f>IF(BV$5&lt;$A52,0,MINA($C52*$E52,$C52-SUM($G52:BU52)))</f>
        <v>0</v>
      </c>
      <c r="BW52" s="43">
        <f>IF(BW$5&lt;$A52,0,MINA($C52*$E52,$C52-SUM($G52:BV52)))</f>
        <v>0</v>
      </c>
      <c r="BX52" s="43">
        <f>IF(BX$5&lt;$A52,0,MINA($C52*$E52,$C52-SUM($G52:BW52)))</f>
        <v>0</v>
      </c>
      <c r="BY52" s="43">
        <f>IF(BY$5&lt;$A52,0,MINA($C52*$E52,$C52-SUM($G52:BX52)))</f>
        <v>0</v>
      </c>
      <c r="BZ52" s="43">
        <f>IF(BZ$5&lt;$A52,0,MINA($C52*$E52,$C52-SUM($G52:BY52)))</f>
        <v>0</v>
      </c>
      <c r="CA52" s="43">
        <f>IF(CA$5&lt;$A52,0,MINA($C52*$E52,$C52-SUM($G52:BZ52)))</f>
        <v>0</v>
      </c>
      <c r="CB52" s="43">
        <f>IF(CB$5&lt;$A52,0,MINA($C52*$E52,$C52-SUM($G52:CA52)))</f>
        <v>0</v>
      </c>
      <c r="CC52" s="43">
        <f>IF(CC$5&lt;$A52,0,MINA($C52*$E52,$C52-SUM($G52:CB52)))</f>
        <v>0</v>
      </c>
      <c r="CD52" s="43">
        <f>IF(CD$5&lt;$A52,0,MINA($C52*$E52,$C52-SUM($G52:CC52)))</f>
        <v>0</v>
      </c>
      <c r="CE52" s="43">
        <f>IF(CE$5&lt;$A52,0,MINA($C52*$E52,$C52-SUM($G52:CD52)))</f>
        <v>0</v>
      </c>
      <c r="CF52" s="43">
        <f>IF(CF$5&lt;$A52,0,MINA($C52*$E52,$C52-SUM($G52:CE52)))</f>
        <v>0</v>
      </c>
      <c r="CG52" s="43">
        <f>IF(CG$5&lt;$A52,0,MINA($C52*$E52,$C52-SUM($G52:CF52)))</f>
        <v>0</v>
      </c>
      <c r="CH52" s="43">
        <f>IF(CH$5&lt;$A52,0,MINA($C52*$E52,$C52-SUM($G52:CG52)))</f>
        <v>0</v>
      </c>
      <c r="CI52" s="43">
        <f>IF(CI$5&lt;$A52,0,MINA($C52*$E52,$C52-SUM($G52:CH52)))</f>
        <v>0</v>
      </c>
      <c r="CJ52" s="43">
        <f>IF(CJ$5&lt;$A52,0,MINA($C52*$E52,$C52-SUM($G52:CI52)))</f>
        <v>0</v>
      </c>
      <c r="CK52" s="43">
        <f>IF(CK$5&lt;$A52,0,MINA($C52*$E52,$C52-SUM($G52:CJ52)))</f>
        <v>0</v>
      </c>
      <c r="CL52" s="43">
        <f>IF(CL$5&lt;$A52,0,MINA($C52*$E52,$C52-SUM($G52:CK52)))</f>
        <v>0</v>
      </c>
      <c r="CM52" s="43">
        <f>IF(CM$5&lt;$A52,0,MINA($C52*$E52,$C52-SUM($G52:CL52)))</f>
        <v>0</v>
      </c>
      <c r="CN52" s="43">
        <f>IF(CN$5&lt;$A52,0,MINA($C52*$E52,$C52-SUM($G52:CM52)))</f>
        <v>0</v>
      </c>
      <c r="CO52" s="43">
        <f>IF(CO$5&lt;$A52,0,MINA($C52*$E52,$C52-SUM($G52:CN52)))</f>
        <v>0</v>
      </c>
      <c r="CP52" s="43">
        <f>IF(CP$5&lt;$A52,0,MINA($C52*$E52,$C52-SUM($G52:CO52)))</f>
        <v>0</v>
      </c>
      <c r="CQ52" s="43">
        <f>IF(CQ$5&lt;$A52,0,MINA($C52*$E52,$C52-SUM($G52:CP52)))</f>
        <v>0</v>
      </c>
      <c r="CR52" s="43">
        <f>IF(CR$5&lt;$A52,0,MINA($C52*$E52,$C52-SUM($G52:CQ52)))</f>
        <v>0</v>
      </c>
      <c r="CS52" s="43">
        <f>IF(CS$5&lt;$A52,0,MINA($C52*$E52,$C52-SUM($G52:CR52)))</f>
        <v>0</v>
      </c>
      <c r="CT52" s="43">
        <f>IF(CT$5&lt;$A52,0,MINA($C52*$E52,$C52-SUM($G52:CS52)))</f>
        <v>0</v>
      </c>
      <c r="CU52" s="43">
        <f>IF(CU$5&lt;$A52,0,MINA($C52*$E52,$C52-SUM($G52:CT52)))</f>
        <v>0</v>
      </c>
      <c r="CV52" s="43">
        <f>IF(CV$5&lt;$A52,0,MINA($C52*$E52,$C52-SUM($G52:CU52)))</f>
        <v>0</v>
      </c>
      <c r="CW52" s="43">
        <f>IF(CW$5&lt;$A52,0,MINA($C52*$E52,$C52-SUM($G52:CV52)))</f>
        <v>0</v>
      </c>
      <c r="CX52" s="43">
        <f>IF(CX$5&lt;$A52,0,MINA($C52*$E52,$C52-SUM($G52:CW52)))</f>
        <v>0</v>
      </c>
      <c r="CY52" s="43">
        <f>IF(CY$5&lt;$A52,0,MINA($C52*$E52,$C52-SUM($G52:CX52)))</f>
        <v>0</v>
      </c>
      <c r="CZ52" s="43">
        <f>IF(CZ$5&lt;$A52,0,MINA($C52*$E52,$C52-SUM($G52:CY52)))</f>
        <v>0</v>
      </c>
      <c r="DA52" s="43">
        <f>IF(DA$5&lt;$A52,0,MINA($C52*$E52,$C52-SUM($G52:CZ52)))</f>
        <v>0</v>
      </c>
      <c r="DB52" s="43">
        <f>IF(DB$5&lt;$A52,0,MINA($C52*$E52,$C52-SUM($G52:DA52)))</f>
        <v>0</v>
      </c>
      <c r="DC52" s="43">
        <f>IF(DC$5&lt;$A52,0,MINA($C52*$E52,$C52-SUM($G52:DB52)))</f>
        <v>0</v>
      </c>
      <c r="DD52" s="43">
        <f>IF(DD$5&lt;$A52,0,MINA($C52*$E52,$C52-SUM($G52:DC52)))</f>
        <v>0</v>
      </c>
      <c r="DE52" s="43">
        <f>IF(DE$5&lt;$A52,0,MINA($C52*$E52,$C52-SUM($G52:DD52)))</f>
        <v>0</v>
      </c>
      <c r="DF52" s="43">
        <f>IF(DF$5&lt;$A52,0,MINA($C52*$E52,$C52-SUM($G52:DE52)))</f>
        <v>0</v>
      </c>
      <c r="DG52" s="43">
        <f>IF(DG$5&lt;$A52,0,MINA($C52*$E52,$C52-SUM($G52:DF52)))</f>
        <v>0</v>
      </c>
      <c r="DH52" s="43">
        <f>IF(DH$5&lt;$A52,0,MINA($C52*$E52,$C52-SUM($G52:DG52)))</f>
        <v>0</v>
      </c>
      <c r="DI52" s="43">
        <f>IF(DI$5&lt;$A52,0,MINA($C52*$E52,$C52-SUM($G52:DH52)))</f>
        <v>0</v>
      </c>
      <c r="DJ52" s="43">
        <f>IF(DJ$5&lt;$A52,0,MINA($C52*$E52,$C52-SUM($G52:DI52)))</f>
        <v>0</v>
      </c>
      <c r="DK52" s="43">
        <f>IF(DK$5&lt;$A52,0,MINA($C52*$E52,$C52-SUM($G52:DJ52)))</f>
        <v>0</v>
      </c>
      <c r="DL52" s="43">
        <f>IF(DL$5&lt;$A52,0,MINA($C52*$E52,$C52-SUM($G52:DK52)))</f>
        <v>0</v>
      </c>
      <c r="DM52" s="43">
        <f>IF(DM$5&lt;$A52,0,MINA($C52*$E52,$C52-SUM($G52:DL52)))</f>
        <v>0</v>
      </c>
      <c r="DN52" s="43">
        <f>IF(DN$5&lt;$A52,0,MINA($C52*$E52,$C52-SUM($G52:DM52)))</f>
        <v>0</v>
      </c>
      <c r="DO52" s="43">
        <f>IF(DO$5&lt;$A52,0,MINA($C52*$E52,$C52-SUM($G52:DN52)))</f>
        <v>0</v>
      </c>
      <c r="DP52" s="43">
        <f>IF(DP$5&lt;$A52,0,MINA($C52*$E52,$C52-SUM($G52:DO52)))</f>
        <v>0</v>
      </c>
      <c r="DQ52" s="43">
        <f>IF(DQ$5&lt;$A52,0,MINA($C52*$E52,$C52-SUM($G52:DP52)))</f>
        <v>0</v>
      </c>
      <c r="DR52" s="43">
        <f>IF(DR$5&lt;$A52,0,MINA($C52*$E52,$C52-SUM($G52:DQ52)))</f>
        <v>0</v>
      </c>
      <c r="DS52" s="43">
        <f>IF(DS$5&lt;$A52,0,MINA($C52*$E52,$C52-SUM($G52:DR52)))</f>
        <v>0</v>
      </c>
      <c r="DT52" s="43">
        <f>IF(DT$5&lt;$A52,0,MINA($C52*$E52,$C52-SUM($G52:DS52)))</f>
        <v>0</v>
      </c>
      <c r="DU52" s="43">
        <f>IF(DU$5&lt;$A52,0,MINA($C52*$E52,$C52-SUM($G52:DT52)))</f>
        <v>0</v>
      </c>
      <c r="DV52" s="43">
        <f>IF(DV$5&lt;$A52,0,MINA($C52*$E52,$C52-SUM($G52:DU52)))</f>
        <v>0</v>
      </c>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row>
    <row r="53" spans="1:162" ht="18" customHeight="1" x14ac:dyDescent="0.2">
      <c r="A53" s="46">
        <f t="shared" si="32"/>
        <v>39</v>
      </c>
      <c r="B53" s="38"/>
      <c r="C53" s="45">
        <v>0</v>
      </c>
      <c r="D53" s="38"/>
      <c r="E53" s="44">
        <f t="shared" si="30"/>
        <v>1.6666666666666666E-2</v>
      </c>
      <c r="G53" s="43">
        <f t="shared" si="31"/>
        <v>0</v>
      </c>
      <c r="H53" s="43">
        <f>IF(H$5&lt;$A53,0,MINA($C53*$E53,$C53-SUM($G53:G53)))</f>
        <v>0</v>
      </c>
      <c r="I53" s="43">
        <f>IF(I$5&lt;$A53,0,MINA($C53*$E53,$C53-SUM($G53:H53)))</f>
        <v>0</v>
      </c>
      <c r="J53" s="43">
        <f>IF(J$5&lt;$A53,0,MINA($C53*$E53,$C53-SUM($G53:I53)))</f>
        <v>0</v>
      </c>
      <c r="K53" s="43">
        <f>IF(K$5&lt;$A53,0,MINA($C53*$E53,$C53-SUM($G53:J53)))</f>
        <v>0</v>
      </c>
      <c r="L53" s="43">
        <f>IF(L$5&lt;$A53,0,MINA($C53*$E53,$C53-SUM($G53:K53)))</f>
        <v>0</v>
      </c>
      <c r="M53" s="43">
        <f>IF(M$5&lt;$A53,0,MINA($C53*$E53,$C53-SUM($G53:L53)))</f>
        <v>0</v>
      </c>
      <c r="N53" s="43">
        <f>IF(N$5&lt;$A53,0,MINA($C53*$E53,$C53-SUM($G53:M53)))</f>
        <v>0</v>
      </c>
      <c r="O53" s="43">
        <f>IF(O$5&lt;$A53,0,MINA($C53*$E53,$C53-SUM($G53:N53)))</f>
        <v>0</v>
      </c>
      <c r="P53" s="43">
        <f>IF(P$5&lt;$A53,0,MINA($C53*$E53,$C53-SUM($G53:O53)))</f>
        <v>0</v>
      </c>
      <c r="Q53" s="43">
        <f>IF(Q$5&lt;$A53,0,MINA($C53*$E53,$C53-SUM($G53:P53)))</f>
        <v>0</v>
      </c>
      <c r="R53" s="43">
        <f>IF(R$5&lt;$A53,0,MINA($C53*$E53,$C53-SUM($G53:Q53)))</f>
        <v>0</v>
      </c>
      <c r="S53" s="43">
        <f>IF(S$5&lt;$A53,0,MINA($C53*$E53,$C53-SUM($G53:R53)))</f>
        <v>0</v>
      </c>
      <c r="T53" s="43">
        <f>IF(T$5&lt;$A53,0,MINA($C53*$E53,$C53-SUM($G53:S53)))</f>
        <v>0</v>
      </c>
      <c r="U53" s="43">
        <f>IF(U$5&lt;$A53,0,MINA($C53*$E53,$C53-SUM($G53:T53)))</f>
        <v>0</v>
      </c>
      <c r="V53" s="43">
        <f>IF(V$5&lt;$A53,0,MINA($C53*$E53,$C53-SUM($G53:U53)))</f>
        <v>0</v>
      </c>
      <c r="W53" s="43">
        <f>IF(W$5&lt;$A53,0,MINA($C53*$E53,$C53-SUM($G53:V53)))</f>
        <v>0</v>
      </c>
      <c r="X53" s="43">
        <f>IF(X$5&lt;$A53,0,MINA($C53*$E53,$C53-SUM($G53:W53)))</f>
        <v>0</v>
      </c>
      <c r="Y53" s="43">
        <f>IF(Y$5&lt;$A53,0,MINA($C53*$E53,$C53-SUM($G53:X53)))</f>
        <v>0</v>
      </c>
      <c r="Z53" s="43">
        <f>IF(Z$5&lt;$A53,0,MINA($C53*$E53,$C53-SUM($G53:Y53)))</f>
        <v>0</v>
      </c>
      <c r="AA53" s="43">
        <f>IF(AA$5&lt;$A53,0,MINA($C53*$E53,$C53-SUM($G53:Z53)))</f>
        <v>0</v>
      </c>
      <c r="AB53" s="43">
        <f>IF(AB$5&lt;$A53,0,MINA($C53*$E53,$C53-SUM($G53:AA53)))</f>
        <v>0</v>
      </c>
      <c r="AC53" s="43">
        <f>IF(AC$5&lt;$A53,0,MINA($C53*$E53,$C53-SUM($G53:AB53)))</f>
        <v>0</v>
      </c>
      <c r="AD53" s="43">
        <f>IF(AD$5&lt;$A53,0,MINA($C53*$E53,$C53-SUM($G53:AC53)))</f>
        <v>0</v>
      </c>
      <c r="AE53" s="43">
        <f>IF(AE$5&lt;$A53,0,MINA($C53*$E53,$C53-SUM($G53:AD53)))</f>
        <v>0</v>
      </c>
      <c r="AF53" s="43">
        <f>IF(AF$5&lt;$A53,0,MINA($C53*$E53,$C53-SUM($G53:AE53)))</f>
        <v>0</v>
      </c>
      <c r="AG53" s="43">
        <f>IF(AG$5&lt;$A53,0,MINA($C53*$E53,$C53-SUM($G53:AF53)))</f>
        <v>0</v>
      </c>
      <c r="AH53" s="43">
        <f>IF(AH$5&lt;$A53,0,MINA($C53*$E53,$C53-SUM($G53:AG53)))</f>
        <v>0</v>
      </c>
      <c r="AI53" s="43">
        <f>IF(AI$5&lt;$A53,0,MINA($C53*$E53,$C53-SUM($G53:AH53)))</f>
        <v>0</v>
      </c>
      <c r="AJ53" s="43">
        <f>IF(AJ$5&lt;$A53,0,MINA($C53*$E53,$C53-SUM($G53:AI53)))</f>
        <v>0</v>
      </c>
      <c r="AK53" s="43">
        <f>IF(AK$5&lt;$A53,0,MINA($C53*$E53,$C53-SUM($G53:AJ53)))</f>
        <v>0</v>
      </c>
      <c r="AL53" s="43">
        <f>IF(AL$5&lt;$A53,0,MINA($C53*$E53,$C53-SUM($G53:AK53)))</f>
        <v>0</v>
      </c>
      <c r="AM53" s="43">
        <f>IF(AM$5&lt;$A53,0,MINA($C53*$E53,$C53-SUM($G53:AL53)))</f>
        <v>0</v>
      </c>
      <c r="AN53" s="43">
        <f>IF(AN$5&lt;$A53,0,MINA($C53*$E53,$C53-SUM($G53:AM53)))</f>
        <v>0</v>
      </c>
      <c r="AO53" s="43">
        <f>IF(AO$5&lt;$A53,0,MINA($C53*$E53,$C53-SUM($G53:AN53)))</f>
        <v>0</v>
      </c>
      <c r="AP53" s="43">
        <f>IF(AP$5&lt;$A53,0,MINA($C53*$E53,$C53-SUM($G53:AO53)))</f>
        <v>0</v>
      </c>
      <c r="AQ53" s="43">
        <f>IF(AQ$5&lt;$A53,0,MINA($C53*$E53,$C53-SUM($G53:AP53)))</f>
        <v>0</v>
      </c>
      <c r="AR53" s="43">
        <f>IF(AR$5&lt;$A53,0,MINA($C53*$E53,$C53-SUM($G53:AQ53)))</f>
        <v>0</v>
      </c>
      <c r="AS53" s="43">
        <f>IF(AS$5&lt;$A53,0,MINA($C53*$E53,$C53-SUM($G53:AR53)))</f>
        <v>0</v>
      </c>
      <c r="AT53" s="43">
        <f>IF(AT$5&lt;$A53,0,MINA($C53*$E53,$C53-SUM($G53:AS53)))</f>
        <v>0</v>
      </c>
      <c r="AU53" s="43">
        <f>IF(AU$5&lt;$A53,0,MINA($C53*$E53,$C53-SUM($G53:AT53)))</f>
        <v>0</v>
      </c>
      <c r="AV53" s="43">
        <f>IF(AV$5&lt;$A53,0,MINA($C53*$E53,$C53-SUM($G53:AU53)))</f>
        <v>0</v>
      </c>
      <c r="AW53" s="43">
        <f>IF(AW$5&lt;$A53,0,MINA($C53*$E53,$C53-SUM($G53:AV53)))</f>
        <v>0</v>
      </c>
      <c r="AX53" s="43">
        <f>IF(AX$5&lt;$A53,0,MINA($C53*$E53,$C53-SUM($G53:AW53)))</f>
        <v>0</v>
      </c>
      <c r="AY53" s="43">
        <f>IF(AY$5&lt;$A53,0,MINA($C53*$E53,$C53-SUM($G53:AX53)))</f>
        <v>0</v>
      </c>
      <c r="AZ53" s="43">
        <f>IF(AZ$5&lt;$A53,0,MINA($C53*$E53,$C53-SUM($G53:AY53)))</f>
        <v>0</v>
      </c>
      <c r="BA53" s="43">
        <f>IF(BA$5&lt;$A53,0,MINA($C53*$E53,$C53-SUM($G53:AZ53)))</f>
        <v>0</v>
      </c>
      <c r="BB53" s="43">
        <f>IF(BB$5&lt;$A53,0,MINA($C53*$E53,$C53-SUM($G53:BA53)))</f>
        <v>0</v>
      </c>
      <c r="BC53" s="43">
        <f>IF(BC$5&lt;$A53,0,MINA($C53*$E53,$C53-SUM($G53:BB53)))</f>
        <v>0</v>
      </c>
      <c r="BD53" s="43">
        <f>IF(BD$5&lt;$A53,0,MINA($C53*$E53,$C53-SUM($G53:BC53)))</f>
        <v>0</v>
      </c>
      <c r="BE53" s="43">
        <f>IF(BE$5&lt;$A53,0,MINA($C53*$E53,$C53-SUM($G53:BD53)))</f>
        <v>0</v>
      </c>
      <c r="BF53" s="43">
        <f>IF(BF$5&lt;$A53,0,MINA($C53*$E53,$C53-SUM($G53:BE53)))</f>
        <v>0</v>
      </c>
      <c r="BG53" s="43">
        <f>IF(BG$5&lt;$A53,0,MINA($C53*$E53,$C53-SUM($G53:BF53)))</f>
        <v>0</v>
      </c>
      <c r="BH53" s="43">
        <f>IF(BH$5&lt;$A53,0,MINA($C53*$E53,$C53-SUM($G53:BG53)))</f>
        <v>0</v>
      </c>
      <c r="BI53" s="43">
        <f>IF(BI$5&lt;$A53,0,MINA($C53*$E53,$C53-SUM($G53:BH53)))</f>
        <v>0</v>
      </c>
      <c r="BJ53" s="43">
        <f>IF(BJ$5&lt;$A53,0,MINA($C53*$E53,$C53-SUM($G53:BI53)))</f>
        <v>0</v>
      </c>
      <c r="BK53" s="43">
        <f>IF(BK$5&lt;$A53,0,MINA($C53*$E53,$C53-SUM($G53:BJ53)))</f>
        <v>0</v>
      </c>
      <c r="BL53" s="43">
        <f>IF(BL$5&lt;$A53,0,MINA($C53*$E53,$C53-SUM($G53:BK53)))</f>
        <v>0</v>
      </c>
      <c r="BM53" s="43">
        <f>IF(BM$5&lt;$A53,0,MINA($C53*$E53,$C53-SUM($G53:BL53)))</f>
        <v>0</v>
      </c>
      <c r="BN53" s="43">
        <f>IF(BN$5&lt;$A53,0,MINA($C53*$E53,$C53-SUM($G53:BM53)))</f>
        <v>0</v>
      </c>
      <c r="BO53" s="43">
        <f>IF(BO$5&lt;$A53,0,MINA($C53*$E53,$C53-SUM($G53:BN53)))</f>
        <v>0</v>
      </c>
      <c r="BP53" s="43">
        <f>IF(BP$5&lt;$A53,0,MINA($C53*$E53,$C53-SUM($G53:BO53)))</f>
        <v>0</v>
      </c>
      <c r="BQ53" s="43">
        <f>IF(BQ$5&lt;$A53,0,MINA($C53*$E53,$C53-SUM($G53:BP53)))</f>
        <v>0</v>
      </c>
      <c r="BR53" s="43">
        <f>IF(BR$5&lt;$A53,0,MINA($C53*$E53,$C53-SUM($G53:BQ53)))</f>
        <v>0</v>
      </c>
      <c r="BS53" s="43">
        <f>IF(BS$5&lt;$A53,0,MINA($C53*$E53,$C53-SUM($G53:BR53)))</f>
        <v>0</v>
      </c>
      <c r="BT53" s="43">
        <f>IF(BT$5&lt;$A53,0,MINA($C53*$E53,$C53-SUM($G53:BS53)))</f>
        <v>0</v>
      </c>
      <c r="BU53" s="43">
        <f>IF(BU$5&lt;$A53,0,MINA($C53*$E53,$C53-SUM($G53:BT53)))</f>
        <v>0</v>
      </c>
      <c r="BV53" s="43">
        <f>IF(BV$5&lt;$A53,0,MINA($C53*$E53,$C53-SUM($G53:BU53)))</f>
        <v>0</v>
      </c>
      <c r="BW53" s="43">
        <f>IF(BW$5&lt;$A53,0,MINA($C53*$E53,$C53-SUM($G53:BV53)))</f>
        <v>0</v>
      </c>
      <c r="BX53" s="43">
        <f>IF(BX$5&lt;$A53,0,MINA($C53*$E53,$C53-SUM($G53:BW53)))</f>
        <v>0</v>
      </c>
      <c r="BY53" s="43">
        <f>IF(BY$5&lt;$A53,0,MINA($C53*$E53,$C53-SUM($G53:BX53)))</f>
        <v>0</v>
      </c>
      <c r="BZ53" s="43">
        <f>IF(BZ$5&lt;$A53,0,MINA($C53*$E53,$C53-SUM($G53:BY53)))</f>
        <v>0</v>
      </c>
      <c r="CA53" s="43">
        <f>IF(CA$5&lt;$A53,0,MINA($C53*$E53,$C53-SUM($G53:BZ53)))</f>
        <v>0</v>
      </c>
      <c r="CB53" s="43">
        <f>IF(CB$5&lt;$A53,0,MINA($C53*$E53,$C53-SUM($G53:CA53)))</f>
        <v>0</v>
      </c>
      <c r="CC53" s="43">
        <f>IF(CC$5&lt;$A53,0,MINA($C53*$E53,$C53-SUM($G53:CB53)))</f>
        <v>0</v>
      </c>
      <c r="CD53" s="43">
        <f>IF(CD$5&lt;$A53,0,MINA($C53*$E53,$C53-SUM($G53:CC53)))</f>
        <v>0</v>
      </c>
      <c r="CE53" s="43">
        <f>IF(CE$5&lt;$A53,0,MINA($C53*$E53,$C53-SUM($G53:CD53)))</f>
        <v>0</v>
      </c>
      <c r="CF53" s="43">
        <f>IF(CF$5&lt;$A53,0,MINA($C53*$E53,$C53-SUM($G53:CE53)))</f>
        <v>0</v>
      </c>
      <c r="CG53" s="43">
        <f>IF(CG$5&lt;$A53,0,MINA($C53*$E53,$C53-SUM($G53:CF53)))</f>
        <v>0</v>
      </c>
      <c r="CH53" s="43">
        <f>IF(CH$5&lt;$A53,0,MINA($C53*$E53,$C53-SUM($G53:CG53)))</f>
        <v>0</v>
      </c>
      <c r="CI53" s="43">
        <f>IF(CI$5&lt;$A53,0,MINA($C53*$E53,$C53-SUM($G53:CH53)))</f>
        <v>0</v>
      </c>
      <c r="CJ53" s="43">
        <f>IF(CJ$5&lt;$A53,0,MINA($C53*$E53,$C53-SUM($G53:CI53)))</f>
        <v>0</v>
      </c>
      <c r="CK53" s="43">
        <f>IF(CK$5&lt;$A53,0,MINA($C53*$E53,$C53-SUM($G53:CJ53)))</f>
        <v>0</v>
      </c>
      <c r="CL53" s="43">
        <f>IF(CL$5&lt;$A53,0,MINA($C53*$E53,$C53-SUM($G53:CK53)))</f>
        <v>0</v>
      </c>
      <c r="CM53" s="43">
        <f>IF(CM$5&lt;$A53,0,MINA($C53*$E53,$C53-SUM($G53:CL53)))</f>
        <v>0</v>
      </c>
      <c r="CN53" s="43">
        <f>IF(CN$5&lt;$A53,0,MINA($C53*$E53,$C53-SUM($G53:CM53)))</f>
        <v>0</v>
      </c>
      <c r="CO53" s="43">
        <f>IF(CO$5&lt;$A53,0,MINA($C53*$E53,$C53-SUM($G53:CN53)))</f>
        <v>0</v>
      </c>
      <c r="CP53" s="43">
        <f>IF(CP$5&lt;$A53,0,MINA($C53*$E53,$C53-SUM($G53:CO53)))</f>
        <v>0</v>
      </c>
      <c r="CQ53" s="43">
        <f>IF(CQ$5&lt;$A53,0,MINA($C53*$E53,$C53-SUM($G53:CP53)))</f>
        <v>0</v>
      </c>
      <c r="CR53" s="43">
        <f>IF(CR$5&lt;$A53,0,MINA($C53*$E53,$C53-SUM($G53:CQ53)))</f>
        <v>0</v>
      </c>
      <c r="CS53" s="43">
        <f>IF(CS$5&lt;$A53,0,MINA($C53*$E53,$C53-SUM($G53:CR53)))</f>
        <v>0</v>
      </c>
      <c r="CT53" s="43">
        <f>IF(CT$5&lt;$A53,0,MINA($C53*$E53,$C53-SUM($G53:CS53)))</f>
        <v>0</v>
      </c>
      <c r="CU53" s="43">
        <f>IF(CU$5&lt;$A53,0,MINA($C53*$E53,$C53-SUM($G53:CT53)))</f>
        <v>0</v>
      </c>
      <c r="CV53" s="43">
        <f>IF(CV$5&lt;$A53,0,MINA($C53*$E53,$C53-SUM($G53:CU53)))</f>
        <v>0</v>
      </c>
      <c r="CW53" s="43">
        <f>IF(CW$5&lt;$A53,0,MINA($C53*$E53,$C53-SUM($G53:CV53)))</f>
        <v>0</v>
      </c>
      <c r="CX53" s="43">
        <f>IF(CX$5&lt;$A53,0,MINA($C53*$E53,$C53-SUM($G53:CW53)))</f>
        <v>0</v>
      </c>
      <c r="CY53" s="43">
        <f>IF(CY$5&lt;$A53,0,MINA($C53*$E53,$C53-SUM($G53:CX53)))</f>
        <v>0</v>
      </c>
      <c r="CZ53" s="43">
        <f>IF(CZ$5&lt;$A53,0,MINA($C53*$E53,$C53-SUM($G53:CY53)))</f>
        <v>0</v>
      </c>
      <c r="DA53" s="43">
        <f>IF(DA$5&lt;$A53,0,MINA($C53*$E53,$C53-SUM($G53:CZ53)))</f>
        <v>0</v>
      </c>
      <c r="DB53" s="43">
        <f>IF(DB$5&lt;$A53,0,MINA($C53*$E53,$C53-SUM($G53:DA53)))</f>
        <v>0</v>
      </c>
      <c r="DC53" s="43">
        <f>IF(DC$5&lt;$A53,0,MINA($C53*$E53,$C53-SUM($G53:DB53)))</f>
        <v>0</v>
      </c>
      <c r="DD53" s="43">
        <f>IF(DD$5&lt;$A53,0,MINA($C53*$E53,$C53-SUM($G53:DC53)))</f>
        <v>0</v>
      </c>
      <c r="DE53" s="43">
        <f>IF(DE$5&lt;$A53,0,MINA($C53*$E53,$C53-SUM($G53:DD53)))</f>
        <v>0</v>
      </c>
      <c r="DF53" s="43">
        <f>IF(DF$5&lt;$A53,0,MINA($C53*$E53,$C53-SUM($G53:DE53)))</f>
        <v>0</v>
      </c>
      <c r="DG53" s="43">
        <f>IF(DG$5&lt;$A53,0,MINA($C53*$E53,$C53-SUM($G53:DF53)))</f>
        <v>0</v>
      </c>
      <c r="DH53" s="43">
        <f>IF(DH$5&lt;$A53,0,MINA($C53*$E53,$C53-SUM($G53:DG53)))</f>
        <v>0</v>
      </c>
      <c r="DI53" s="43">
        <f>IF(DI$5&lt;$A53,0,MINA($C53*$E53,$C53-SUM($G53:DH53)))</f>
        <v>0</v>
      </c>
      <c r="DJ53" s="43">
        <f>IF(DJ$5&lt;$A53,0,MINA($C53*$E53,$C53-SUM($G53:DI53)))</f>
        <v>0</v>
      </c>
      <c r="DK53" s="43">
        <f>IF(DK$5&lt;$A53,0,MINA($C53*$E53,$C53-SUM($G53:DJ53)))</f>
        <v>0</v>
      </c>
      <c r="DL53" s="43">
        <f>IF(DL$5&lt;$A53,0,MINA($C53*$E53,$C53-SUM($G53:DK53)))</f>
        <v>0</v>
      </c>
      <c r="DM53" s="43">
        <f>IF(DM$5&lt;$A53,0,MINA($C53*$E53,$C53-SUM($G53:DL53)))</f>
        <v>0</v>
      </c>
      <c r="DN53" s="43">
        <f>IF(DN$5&lt;$A53,0,MINA($C53*$E53,$C53-SUM($G53:DM53)))</f>
        <v>0</v>
      </c>
      <c r="DO53" s="43">
        <f>IF(DO$5&lt;$A53,0,MINA($C53*$E53,$C53-SUM($G53:DN53)))</f>
        <v>0</v>
      </c>
      <c r="DP53" s="43">
        <f>IF(DP$5&lt;$A53,0,MINA($C53*$E53,$C53-SUM($G53:DO53)))</f>
        <v>0</v>
      </c>
      <c r="DQ53" s="43">
        <f>IF(DQ$5&lt;$A53,0,MINA($C53*$E53,$C53-SUM($G53:DP53)))</f>
        <v>0</v>
      </c>
      <c r="DR53" s="43">
        <f>IF(DR$5&lt;$A53,0,MINA($C53*$E53,$C53-SUM($G53:DQ53)))</f>
        <v>0</v>
      </c>
      <c r="DS53" s="43">
        <f>IF(DS$5&lt;$A53,0,MINA($C53*$E53,$C53-SUM($G53:DR53)))</f>
        <v>0</v>
      </c>
      <c r="DT53" s="43">
        <f>IF(DT$5&lt;$A53,0,MINA($C53*$E53,$C53-SUM($G53:DS53)))</f>
        <v>0</v>
      </c>
      <c r="DU53" s="43">
        <f>IF(DU$5&lt;$A53,0,MINA($C53*$E53,$C53-SUM($G53:DT53)))</f>
        <v>0</v>
      </c>
      <c r="DV53" s="43">
        <f>IF(DV$5&lt;$A53,0,MINA($C53*$E53,$C53-SUM($G53:DU53)))</f>
        <v>0</v>
      </c>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row>
    <row r="54" spans="1:162" ht="18" customHeight="1" x14ac:dyDescent="0.2">
      <c r="A54" s="46">
        <f t="shared" si="32"/>
        <v>40</v>
      </c>
      <c r="B54" s="38"/>
      <c r="C54" s="45">
        <v>0</v>
      </c>
      <c r="D54" s="38"/>
      <c r="E54" s="44">
        <f t="shared" si="30"/>
        <v>1.6666666666666666E-2</v>
      </c>
      <c r="G54" s="43">
        <f t="shared" si="31"/>
        <v>0</v>
      </c>
      <c r="H54" s="43">
        <f>IF(H$5&lt;$A54,0,MINA($C54*$E54,$C54-SUM($G54:G54)))</f>
        <v>0</v>
      </c>
      <c r="I54" s="43">
        <f>IF(I$5&lt;$A54,0,MINA($C54*$E54,$C54-SUM($G54:H54)))</f>
        <v>0</v>
      </c>
      <c r="J54" s="43">
        <f>IF(J$5&lt;$A54,0,MINA($C54*$E54,$C54-SUM($G54:I54)))</f>
        <v>0</v>
      </c>
      <c r="K54" s="43">
        <f>IF(K$5&lt;$A54,0,MINA($C54*$E54,$C54-SUM($G54:J54)))</f>
        <v>0</v>
      </c>
      <c r="L54" s="43">
        <f>IF(L$5&lt;$A54,0,MINA($C54*$E54,$C54-SUM($G54:K54)))</f>
        <v>0</v>
      </c>
      <c r="M54" s="43">
        <f>IF(M$5&lt;$A54,0,MINA($C54*$E54,$C54-SUM($G54:L54)))</f>
        <v>0</v>
      </c>
      <c r="N54" s="43">
        <f>IF(N$5&lt;$A54,0,MINA($C54*$E54,$C54-SUM($G54:M54)))</f>
        <v>0</v>
      </c>
      <c r="O54" s="43">
        <f>IF(O$5&lt;$A54,0,MINA($C54*$E54,$C54-SUM($G54:N54)))</f>
        <v>0</v>
      </c>
      <c r="P54" s="43">
        <f>IF(P$5&lt;$A54,0,MINA($C54*$E54,$C54-SUM($G54:O54)))</f>
        <v>0</v>
      </c>
      <c r="Q54" s="43">
        <f>IF(Q$5&lt;$A54,0,MINA($C54*$E54,$C54-SUM($G54:P54)))</f>
        <v>0</v>
      </c>
      <c r="R54" s="43">
        <f>IF(R$5&lt;$A54,0,MINA($C54*$E54,$C54-SUM($G54:Q54)))</f>
        <v>0</v>
      </c>
      <c r="S54" s="43">
        <f>IF(S$5&lt;$A54,0,MINA($C54*$E54,$C54-SUM($G54:R54)))</f>
        <v>0</v>
      </c>
      <c r="T54" s="43">
        <f>IF(T$5&lt;$A54,0,MINA($C54*$E54,$C54-SUM($G54:S54)))</f>
        <v>0</v>
      </c>
      <c r="U54" s="43">
        <f>IF(U$5&lt;$A54,0,MINA($C54*$E54,$C54-SUM($G54:T54)))</f>
        <v>0</v>
      </c>
      <c r="V54" s="43">
        <f>IF(V$5&lt;$A54,0,MINA($C54*$E54,$C54-SUM($G54:U54)))</f>
        <v>0</v>
      </c>
      <c r="W54" s="43">
        <f>IF(W$5&lt;$A54,0,MINA($C54*$E54,$C54-SUM($G54:V54)))</f>
        <v>0</v>
      </c>
      <c r="X54" s="43">
        <f>IF(X$5&lt;$A54,0,MINA($C54*$E54,$C54-SUM($G54:W54)))</f>
        <v>0</v>
      </c>
      <c r="Y54" s="43">
        <f>IF(Y$5&lt;$A54,0,MINA($C54*$E54,$C54-SUM($G54:X54)))</f>
        <v>0</v>
      </c>
      <c r="Z54" s="43">
        <f>IF(Z$5&lt;$A54,0,MINA($C54*$E54,$C54-SUM($G54:Y54)))</f>
        <v>0</v>
      </c>
      <c r="AA54" s="43">
        <f>IF(AA$5&lt;$A54,0,MINA($C54*$E54,$C54-SUM($G54:Z54)))</f>
        <v>0</v>
      </c>
      <c r="AB54" s="43">
        <f>IF(AB$5&lt;$A54,0,MINA($C54*$E54,$C54-SUM($G54:AA54)))</f>
        <v>0</v>
      </c>
      <c r="AC54" s="43">
        <f>IF(AC$5&lt;$A54,0,MINA($C54*$E54,$C54-SUM($G54:AB54)))</f>
        <v>0</v>
      </c>
      <c r="AD54" s="43">
        <f>IF(AD$5&lt;$A54,0,MINA($C54*$E54,$C54-SUM($G54:AC54)))</f>
        <v>0</v>
      </c>
      <c r="AE54" s="43">
        <f>IF(AE$5&lt;$A54,0,MINA($C54*$E54,$C54-SUM($G54:AD54)))</f>
        <v>0</v>
      </c>
      <c r="AF54" s="43">
        <f>IF(AF$5&lt;$A54,0,MINA($C54*$E54,$C54-SUM($G54:AE54)))</f>
        <v>0</v>
      </c>
      <c r="AG54" s="43">
        <f>IF(AG$5&lt;$A54,0,MINA($C54*$E54,$C54-SUM($G54:AF54)))</f>
        <v>0</v>
      </c>
      <c r="AH54" s="43">
        <f>IF(AH$5&lt;$A54,0,MINA($C54*$E54,$C54-SUM($G54:AG54)))</f>
        <v>0</v>
      </c>
      <c r="AI54" s="43">
        <f>IF(AI$5&lt;$A54,0,MINA($C54*$E54,$C54-SUM($G54:AH54)))</f>
        <v>0</v>
      </c>
      <c r="AJ54" s="43">
        <f>IF(AJ$5&lt;$A54,0,MINA($C54*$E54,$C54-SUM($G54:AI54)))</f>
        <v>0</v>
      </c>
      <c r="AK54" s="43">
        <f>IF(AK$5&lt;$A54,0,MINA($C54*$E54,$C54-SUM($G54:AJ54)))</f>
        <v>0</v>
      </c>
      <c r="AL54" s="43">
        <f>IF(AL$5&lt;$A54,0,MINA($C54*$E54,$C54-SUM($G54:AK54)))</f>
        <v>0</v>
      </c>
      <c r="AM54" s="43">
        <f>IF(AM$5&lt;$A54,0,MINA($C54*$E54,$C54-SUM($G54:AL54)))</f>
        <v>0</v>
      </c>
      <c r="AN54" s="43">
        <f>IF(AN$5&lt;$A54,0,MINA($C54*$E54,$C54-SUM($G54:AM54)))</f>
        <v>0</v>
      </c>
      <c r="AO54" s="43">
        <f>IF(AO$5&lt;$A54,0,MINA($C54*$E54,$C54-SUM($G54:AN54)))</f>
        <v>0</v>
      </c>
      <c r="AP54" s="43">
        <f>IF(AP$5&lt;$A54,0,MINA($C54*$E54,$C54-SUM($G54:AO54)))</f>
        <v>0</v>
      </c>
      <c r="AQ54" s="43">
        <f>IF(AQ$5&lt;$A54,0,MINA($C54*$E54,$C54-SUM($G54:AP54)))</f>
        <v>0</v>
      </c>
      <c r="AR54" s="43">
        <f>IF(AR$5&lt;$A54,0,MINA($C54*$E54,$C54-SUM($G54:AQ54)))</f>
        <v>0</v>
      </c>
      <c r="AS54" s="43">
        <f>IF(AS$5&lt;$A54,0,MINA($C54*$E54,$C54-SUM($G54:AR54)))</f>
        <v>0</v>
      </c>
      <c r="AT54" s="43">
        <f>IF(AT$5&lt;$A54,0,MINA($C54*$E54,$C54-SUM($G54:AS54)))</f>
        <v>0</v>
      </c>
      <c r="AU54" s="43">
        <f>IF(AU$5&lt;$A54,0,MINA($C54*$E54,$C54-SUM($G54:AT54)))</f>
        <v>0</v>
      </c>
      <c r="AV54" s="43">
        <f>IF(AV$5&lt;$A54,0,MINA($C54*$E54,$C54-SUM($G54:AU54)))</f>
        <v>0</v>
      </c>
      <c r="AW54" s="43">
        <f>IF(AW$5&lt;$A54,0,MINA($C54*$E54,$C54-SUM($G54:AV54)))</f>
        <v>0</v>
      </c>
      <c r="AX54" s="43">
        <f>IF(AX$5&lt;$A54,0,MINA($C54*$E54,$C54-SUM($G54:AW54)))</f>
        <v>0</v>
      </c>
      <c r="AY54" s="43">
        <f>IF(AY$5&lt;$A54,0,MINA($C54*$E54,$C54-SUM($G54:AX54)))</f>
        <v>0</v>
      </c>
      <c r="AZ54" s="43">
        <f>IF(AZ$5&lt;$A54,0,MINA($C54*$E54,$C54-SUM($G54:AY54)))</f>
        <v>0</v>
      </c>
      <c r="BA54" s="43">
        <f>IF(BA$5&lt;$A54,0,MINA($C54*$E54,$C54-SUM($G54:AZ54)))</f>
        <v>0</v>
      </c>
      <c r="BB54" s="43">
        <f>IF(BB$5&lt;$A54,0,MINA($C54*$E54,$C54-SUM($G54:BA54)))</f>
        <v>0</v>
      </c>
      <c r="BC54" s="43">
        <f>IF(BC$5&lt;$A54,0,MINA($C54*$E54,$C54-SUM($G54:BB54)))</f>
        <v>0</v>
      </c>
      <c r="BD54" s="43">
        <f>IF(BD$5&lt;$A54,0,MINA($C54*$E54,$C54-SUM($G54:BC54)))</f>
        <v>0</v>
      </c>
      <c r="BE54" s="43">
        <f>IF(BE$5&lt;$A54,0,MINA($C54*$E54,$C54-SUM($G54:BD54)))</f>
        <v>0</v>
      </c>
      <c r="BF54" s="43">
        <f>IF(BF$5&lt;$A54,0,MINA($C54*$E54,$C54-SUM($G54:BE54)))</f>
        <v>0</v>
      </c>
      <c r="BG54" s="43">
        <f>IF(BG$5&lt;$A54,0,MINA($C54*$E54,$C54-SUM($G54:BF54)))</f>
        <v>0</v>
      </c>
      <c r="BH54" s="43">
        <f>IF(BH$5&lt;$A54,0,MINA($C54*$E54,$C54-SUM($G54:BG54)))</f>
        <v>0</v>
      </c>
      <c r="BI54" s="43">
        <f>IF(BI$5&lt;$A54,0,MINA($C54*$E54,$C54-SUM($G54:BH54)))</f>
        <v>0</v>
      </c>
      <c r="BJ54" s="43">
        <f>IF(BJ$5&lt;$A54,0,MINA($C54*$E54,$C54-SUM($G54:BI54)))</f>
        <v>0</v>
      </c>
      <c r="BK54" s="43">
        <f>IF(BK$5&lt;$A54,0,MINA($C54*$E54,$C54-SUM($G54:BJ54)))</f>
        <v>0</v>
      </c>
      <c r="BL54" s="43">
        <f>IF(BL$5&lt;$A54,0,MINA($C54*$E54,$C54-SUM($G54:BK54)))</f>
        <v>0</v>
      </c>
      <c r="BM54" s="43">
        <f>IF(BM$5&lt;$A54,0,MINA($C54*$E54,$C54-SUM($G54:BL54)))</f>
        <v>0</v>
      </c>
      <c r="BN54" s="43">
        <f>IF(BN$5&lt;$A54,0,MINA($C54*$E54,$C54-SUM($G54:BM54)))</f>
        <v>0</v>
      </c>
      <c r="BO54" s="43">
        <f>IF(BO$5&lt;$A54,0,MINA($C54*$E54,$C54-SUM($G54:BN54)))</f>
        <v>0</v>
      </c>
      <c r="BP54" s="43">
        <f>IF(BP$5&lt;$A54,0,MINA($C54*$E54,$C54-SUM($G54:BO54)))</f>
        <v>0</v>
      </c>
      <c r="BQ54" s="43">
        <f>IF(BQ$5&lt;$A54,0,MINA($C54*$E54,$C54-SUM($G54:BP54)))</f>
        <v>0</v>
      </c>
      <c r="BR54" s="43">
        <f>IF(BR$5&lt;$A54,0,MINA($C54*$E54,$C54-SUM($G54:BQ54)))</f>
        <v>0</v>
      </c>
      <c r="BS54" s="43">
        <f>IF(BS$5&lt;$A54,0,MINA($C54*$E54,$C54-SUM($G54:BR54)))</f>
        <v>0</v>
      </c>
      <c r="BT54" s="43">
        <f>IF(BT$5&lt;$A54,0,MINA($C54*$E54,$C54-SUM($G54:BS54)))</f>
        <v>0</v>
      </c>
      <c r="BU54" s="43">
        <f>IF(BU$5&lt;$A54,0,MINA($C54*$E54,$C54-SUM($G54:BT54)))</f>
        <v>0</v>
      </c>
      <c r="BV54" s="43">
        <f>IF(BV$5&lt;$A54,0,MINA($C54*$E54,$C54-SUM($G54:BU54)))</f>
        <v>0</v>
      </c>
      <c r="BW54" s="43">
        <f>IF(BW$5&lt;$A54,0,MINA($C54*$E54,$C54-SUM($G54:BV54)))</f>
        <v>0</v>
      </c>
      <c r="BX54" s="43">
        <f>IF(BX$5&lt;$A54,0,MINA($C54*$E54,$C54-SUM($G54:BW54)))</f>
        <v>0</v>
      </c>
      <c r="BY54" s="43">
        <f>IF(BY$5&lt;$A54,0,MINA($C54*$E54,$C54-SUM($G54:BX54)))</f>
        <v>0</v>
      </c>
      <c r="BZ54" s="43">
        <f>IF(BZ$5&lt;$A54,0,MINA($C54*$E54,$C54-SUM($G54:BY54)))</f>
        <v>0</v>
      </c>
      <c r="CA54" s="43">
        <f>IF(CA$5&lt;$A54,0,MINA($C54*$E54,$C54-SUM($G54:BZ54)))</f>
        <v>0</v>
      </c>
      <c r="CB54" s="43">
        <f>IF(CB$5&lt;$A54,0,MINA($C54*$E54,$C54-SUM($G54:CA54)))</f>
        <v>0</v>
      </c>
      <c r="CC54" s="43">
        <f>IF(CC$5&lt;$A54,0,MINA($C54*$E54,$C54-SUM($G54:CB54)))</f>
        <v>0</v>
      </c>
      <c r="CD54" s="43">
        <f>IF(CD$5&lt;$A54,0,MINA($C54*$E54,$C54-SUM($G54:CC54)))</f>
        <v>0</v>
      </c>
      <c r="CE54" s="43">
        <f>IF(CE$5&lt;$A54,0,MINA($C54*$E54,$C54-SUM($G54:CD54)))</f>
        <v>0</v>
      </c>
      <c r="CF54" s="43">
        <f>IF(CF$5&lt;$A54,0,MINA($C54*$E54,$C54-SUM($G54:CE54)))</f>
        <v>0</v>
      </c>
      <c r="CG54" s="43">
        <f>IF(CG$5&lt;$A54,0,MINA($C54*$E54,$C54-SUM($G54:CF54)))</f>
        <v>0</v>
      </c>
      <c r="CH54" s="43">
        <f>IF(CH$5&lt;$A54,0,MINA($C54*$E54,$C54-SUM($G54:CG54)))</f>
        <v>0</v>
      </c>
      <c r="CI54" s="43">
        <f>IF(CI$5&lt;$A54,0,MINA($C54*$E54,$C54-SUM($G54:CH54)))</f>
        <v>0</v>
      </c>
      <c r="CJ54" s="43">
        <f>IF(CJ$5&lt;$A54,0,MINA($C54*$E54,$C54-SUM($G54:CI54)))</f>
        <v>0</v>
      </c>
      <c r="CK54" s="43">
        <f>IF(CK$5&lt;$A54,0,MINA($C54*$E54,$C54-SUM($G54:CJ54)))</f>
        <v>0</v>
      </c>
      <c r="CL54" s="43">
        <f>IF(CL$5&lt;$A54,0,MINA($C54*$E54,$C54-SUM($G54:CK54)))</f>
        <v>0</v>
      </c>
      <c r="CM54" s="43">
        <f>IF(CM$5&lt;$A54,0,MINA($C54*$E54,$C54-SUM($G54:CL54)))</f>
        <v>0</v>
      </c>
      <c r="CN54" s="43">
        <f>IF(CN$5&lt;$A54,0,MINA($C54*$E54,$C54-SUM($G54:CM54)))</f>
        <v>0</v>
      </c>
      <c r="CO54" s="43">
        <f>IF(CO$5&lt;$A54,0,MINA($C54*$E54,$C54-SUM($G54:CN54)))</f>
        <v>0</v>
      </c>
      <c r="CP54" s="43">
        <f>IF(CP$5&lt;$A54,0,MINA($C54*$E54,$C54-SUM($G54:CO54)))</f>
        <v>0</v>
      </c>
      <c r="CQ54" s="43">
        <f>IF(CQ$5&lt;$A54,0,MINA($C54*$E54,$C54-SUM($G54:CP54)))</f>
        <v>0</v>
      </c>
      <c r="CR54" s="43">
        <f>IF(CR$5&lt;$A54,0,MINA($C54*$E54,$C54-SUM($G54:CQ54)))</f>
        <v>0</v>
      </c>
      <c r="CS54" s="43">
        <f>IF(CS$5&lt;$A54,0,MINA($C54*$E54,$C54-SUM($G54:CR54)))</f>
        <v>0</v>
      </c>
      <c r="CT54" s="43">
        <f>IF(CT$5&lt;$A54,0,MINA($C54*$E54,$C54-SUM($G54:CS54)))</f>
        <v>0</v>
      </c>
      <c r="CU54" s="43">
        <f>IF(CU$5&lt;$A54,0,MINA($C54*$E54,$C54-SUM($G54:CT54)))</f>
        <v>0</v>
      </c>
      <c r="CV54" s="43">
        <f>IF(CV$5&lt;$A54,0,MINA($C54*$E54,$C54-SUM($G54:CU54)))</f>
        <v>0</v>
      </c>
      <c r="CW54" s="43">
        <f>IF(CW$5&lt;$A54,0,MINA($C54*$E54,$C54-SUM($G54:CV54)))</f>
        <v>0</v>
      </c>
      <c r="CX54" s="43">
        <f>IF(CX$5&lt;$A54,0,MINA($C54*$E54,$C54-SUM($G54:CW54)))</f>
        <v>0</v>
      </c>
      <c r="CY54" s="43">
        <f>IF(CY$5&lt;$A54,0,MINA($C54*$E54,$C54-SUM($G54:CX54)))</f>
        <v>0</v>
      </c>
      <c r="CZ54" s="43">
        <f>IF(CZ$5&lt;$A54,0,MINA($C54*$E54,$C54-SUM($G54:CY54)))</f>
        <v>0</v>
      </c>
      <c r="DA54" s="43">
        <f>IF(DA$5&lt;$A54,0,MINA($C54*$E54,$C54-SUM($G54:CZ54)))</f>
        <v>0</v>
      </c>
      <c r="DB54" s="43">
        <f>IF(DB$5&lt;$A54,0,MINA($C54*$E54,$C54-SUM($G54:DA54)))</f>
        <v>0</v>
      </c>
      <c r="DC54" s="43">
        <f>IF(DC$5&lt;$A54,0,MINA($C54*$E54,$C54-SUM($G54:DB54)))</f>
        <v>0</v>
      </c>
      <c r="DD54" s="43">
        <f>IF(DD$5&lt;$A54,0,MINA($C54*$E54,$C54-SUM($G54:DC54)))</f>
        <v>0</v>
      </c>
      <c r="DE54" s="43">
        <f>IF(DE$5&lt;$A54,0,MINA($C54*$E54,$C54-SUM($G54:DD54)))</f>
        <v>0</v>
      </c>
      <c r="DF54" s="43">
        <f>IF(DF$5&lt;$A54,0,MINA($C54*$E54,$C54-SUM($G54:DE54)))</f>
        <v>0</v>
      </c>
      <c r="DG54" s="43">
        <f>IF(DG$5&lt;$A54,0,MINA($C54*$E54,$C54-SUM($G54:DF54)))</f>
        <v>0</v>
      </c>
      <c r="DH54" s="43">
        <f>IF(DH$5&lt;$A54,0,MINA($C54*$E54,$C54-SUM($G54:DG54)))</f>
        <v>0</v>
      </c>
      <c r="DI54" s="43">
        <f>IF(DI$5&lt;$A54,0,MINA($C54*$E54,$C54-SUM($G54:DH54)))</f>
        <v>0</v>
      </c>
      <c r="DJ54" s="43">
        <f>IF(DJ$5&lt;$A54,0,MINA($C54*$E54,$C54-SUM($G54:DI54)))</f>
        <v>0</v>
      </c>
      <c r="DK54" s="43">
        <f>IF(DK$5&lt;$A54,0,MINA($C54*$E54,$C54-SUM($G54:DJ54)))</f>
        <v>0</v>
      </c>
      <c r="DL54" s="43">
        <f>IF(DL$5&lt;$A54,0,MINA($C54*$E54,$C54-SUM($G54:DK54)))</f>
        <v>0</v>
      </c>
      <c r="DM54" s="43">
        <f>IF(DM$5&lt;$A54,0,MINA($C54*$E54,$C54-SUM($G54:DL54)))</f>
        <v>0</v>
      </c>
      <c r="DN54" s="43">
        <f>IF(DN$5&lt;$A54,0,MINA($C54*$E54,$C54-SUM($G54:DM54)))</f>
        <v>0</v>
      </c>
      <c r="DO54" s="43">
        <f>IF(DO$5&lt;$A54,0,MINA($C54*$E54,$C54-SUM($G54:DN54)))</f>
        <v>0</v>
      </c>
      <c r="DP54" s="43">
        <f>IF(DP$5&lt;$A54,0,MINA($C54*$E54,$C54-SUM($G54:DO54)))</f>
        <v>0</v>
      </c>
      <c r="DQ54" s="43">
        <f>IF(DQ$5&lt;$A54,0,MINA($C54*$E54,$C54-SUM($G54:DP54)))</f>
        <v>0</v>
      </c>
      <c r="DR54" s="43">
        <f>IF(DR$5&lt;$A54,0,MINA($C54*$E54,$C54-SUM($G54:DQ54)))</f>
        <v>0</v>
      </c>
      <c r="DS54" s="43">
        <f>IF(DS$5&lt;$A54,0,MINA($C54*$E54,$C54-SUM($G54:DR54)))</f>
        <v>0</v>
      </c>
      <c r="DT54" s="43">
        <f>IF(DT$5&lt;$A54,0,MINA($C54*$E54,$C54-SUM($G54:DS54)))</f>
        <v>0</v>
      </c>
      <c r="DU54" s="43">
        <f>IF(DU$5&lt;$A54,0,MINA($C54*$E54,$C54-SUM($G54:DT54)))</f>
        <v>0</v>
      </c>
      <c r="DV54" s="43">
        <f>IF(DV$5&lt;$A54,0,MINA($C54*$E54,$C54-SUM($G54:DU54)))</f>
        <v>0</v>
      </c>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row>
    <row r="55" spans="1:162" ht="18" customHeight="1" x14ac:dyDescent="0.2">
      <c r="A55" s="46">
        <f t="shared" si="32"/>
        <v>41</v>
      </c>
      <c r="B55" s="38"/>
      <c r="C55" s="45">
        <v>0</v>
      </c>
      <c r="D55" s="38"/>
      <c r="E55" s="44">
        <f t="shared" si="30"/>
        <v>1.6666666666666666E-2</v>
      </c>
      <c r="G55" s="43">
        <f t="shared" si="31"/>
        <v>0</v>
      </c>
      <c r="H55" s="43">
        <f>IF(H$5&lt;$A55,0,MINA($C55*$E55,$C55-SUM($G55:G55)))</f>
        <v>0</v>
      </c>
      <c r="I55" s="43">
        <f>IF(I$5&lt;$A55,0,MINA($C55*$E55,$C55-SUM($G55:H55)))</f>
        <v>0</v>
      </c>
      <c r="J55" s="43">
        <f>IF(J$5&lt;$A55,0,MINA($C55*$E55,$C55-SUM($G55:I55)))</f>
        <v>0</v>
      </c>
      <c r="K55" s="43">
        <f>IF(K$5&lt;$A55,0,MINA($C55*$E55,$C55-SUM($G55:J55)))</f>
        <v>0</v>
      </c>
      <c r="L55" s="43">
        <f>IF(L$5&lt;$A55,0,MINA($C55*$E55,$C55-SUM($G55:K55)))</f>
        <v>0</v>
      </c>
      <c r="M55" s="43">
        <f>IF(M$5&lt;$A55,0,MINA($C55*$E55,$C55-SUM($G55:L55)))</f>
        <v>0</v>
      </c>
      <c r="N55" s="43">
        <f>IF(N$5&lt;$A55,0,MINA($C55*$E55,$C55-SUM($G55:M55)))</f>
        <v>0</v>
      </c>
      <c r="O55" s="43">
        <f>IF(O$5&lt;$A55,0,MINA($C55*$E55,$C55-SUM($G55:N55)))</f>
        <v>0</v>
      </c>
      <c r="P55" s="43">
        <f>IF(P$5&lt;$A55,0,MINA($C55*$E55,$C55-SUM($G55:O55)))</f>
        <v>0</v>
      </c>
      <c r="Q55" s="43">
        <f>IF(Q$5&lt;$A55,0,MINA($C55*$E55,$C55-SUM($G55:P55)))</f>
        <v>0</v>
      </c>
      <c r="R55" s="43">
        <f>IF(R$5&lt;$A55,0,MINA($C55*$E55,$C55-SUM($G55:Q55)))</f>
        <v>0</v>
      </c>
      <c r="S55" s="43">
        <f>IF(S$5&lt;$A55,0,MINA($C55*$E55,$C55-SUM($G55:R55)))</f>
        <v>0</v>
      </c>
      <c r="T55" s="43">
        <f>IF(T$5&lt;$A55,0,MINA($C55*$E55,$C55-SUM($G55:S55)))</f>
        <v>0</v>
      </c>
      <c r="U55" s="43">
        <f>IF(U$5&lt;$A55,0,MINA($C55*$E55,$C55-SUM($G55:T55)))</f>
        <v>0</v>
      </c>
      <c r="V55" s="43">
        <f>IF(V$5&lt;$A55,0,MINA($C55*$E55,$C55-SUM($G55:U55)))</f>
        <v>0</v>
      </c>
      <c r="W55" s="43">
        <f>IF(W$5&lt;$A55,0,MINA($C55*$E55,$C55-SUM($G55:V55)))</f>
        <v>0</v>
      </c>
      <c r="X55" s="43">
        <f>IF(X$5&lt;$A55,0,MINA($C55*$E55,$C55-SUM($G55:W55)))</f>
        <v>0</v>
      </c>
      <c r="Y55" s="43">
        <f>IF(Y$5&lt;$A55,0,MINA($C55*$E55,$C55-SUM($G55:X55)))</f>
        <v>0</v>
      </c>
      <c r="Z55" s="43">
        <f>IF(Z$5&lt;$A55,0,MINA($C55*$E55,$C55-SUM($G55:Y55)))</f>
        <v>0</v>
      </c>
      <c r="AA55" s="43">
        <f>IF(AA$5&lt;$A55,0,MINA($C55*$E55,$C55-SUM($G55:Z55)))</f>
        <v>0</v>
      </c>
      <c r="AB55" s="43">
        <f>IF(AB$5&lt;$A55,0,MINA($C55*$E55,$C55-SUM($G55:AA55)))</f>
        <v>0</v>
      </c>
      <c r="AC55" s="43">
        <f>IF(AC$5&lt;$A55,0,MINA($C55*$E55,$C55-SUM($G55:AB55)))</f>
        <v>0</v>
      </c>
      <c r="AD55" s="43">
        <f>IF(AD$5&lt;$A55,0,MINA($C55*$E55,$C55-SUM($G55:AC55)))</f>
        <v>0</v>
      </c>
      <c r="AE55" s="43">
        <f>IF(AE$5&lt;$A55,0,MINA($C55*$E55,$C55-SUM($G55:AD55)))</f>
        <v>0</v>
      </c>
      <c r="AF55" s="43">
        <f>IF(AF$5&lt;$A55,0,MINA($C55*$E55,$C55-SUM($G55:AE55)))</f>
        <v>0</v>
      </c>
      <c r="AG55" s="43">
        <f>IF(AG$5&lt;$A55,0,MINA($C55*$E55,$C55-SUM($G55:AF55)))</f>
        <v>0</v>
      </c>
      <c r="AH55" s="43">
        <f>IF(AH$5&lt;$A55,0,MINA($C55*$E55,$C55-SUM($G55:AG55)))</f>
        <v>0</v>
      </c>
      <c r="AI55" s="43">
        <f>IF(AI$5&lt;$A55,0,MINA($C55*$E55,$C55-SUM($G55:AH55)))</f>
        <v>0</v>
      </c>
      <c r="AJ55" s="43">
        <f>IF(AJ$5&lt;$A55,0,MINA($C55*$E55,$C55-SUM($G55:AI55)))</f>
        <v>0</v>
      </c>
      <c r="AK55" s="43">
        <f>IF(AK$5&lt;$A55,0,MINA($C55*$E55,$C55-SUM($G55:AJ55)))</f>
        <v>0</v>
      </c>
      <c r="AL55" s="43">
        <f>IF(AL$5&lt;$A55,0,MINA($C55*$E55,$C55-SUM($G55:AK55)))</f>
        <v>0</v>
      </c>
      <c r="AM55" s="43">
        <f>IF(AM$5&lt;$A55,0,MINA($C55*$E55,$C55-SUM($G55:AL55)))</f>
        <v>0</v>
      </c>
      <c r="AN55" s="43">
        <f>IF(AN$5&lt;$A55,0,MINA($C55*$E55,$C55-SUM($G55:AM55)))</f>
        <v>0</v>
      </c>
      <c r="AO55" s="43">
        <f>IF(AO$5&lt;$A55,0,MINA($C55*$E55,$C55-SUM($G55:AN55)))</f>
        <v>0</v>
      </c>
      <c r="AP55" s="43">
        <f>IF(AP$5&lt;$A55,0,MINA($C55*$E55,$C55-SUM($G55:AO55)))</f>
        <v>0</v>
      </c>
      <c r="AQ55" s="43">
        <f>IF(AQ$5&lt;$A55,0,MINA($C55*$E55,$C55-SUM($G55:AP55)))</f>
        <v>0</v>
      </c>
      <c r="AR55" s="43">
        <f>IF(AR$5&lt;$A55,0,MINA($C55*$E55,$C55-SUM($G55:AQ55)))</f>
        <v>0</v>
      </c>
      <c r="AS55" s="43">
        <f>IF(AS$5&lt;$A55,0,MINA($C55*$E55,$C55-SUM($G55:AR55)))</f>
        <v>0</v>
      </c>
      <c r="AT55" s="43">
        <f>IF(AT$5&lt;$A55,0,MINA($C55*$E55,$C55-SUM($G55:AS55)))</f>
        <v>0</v>
      </c>
      <c r="AU55" s="43">
        <f>IF(AU$5&lt;$A55,0,MINA($C55*$E55,$C55-SUM($G55:AT55)))</f>
        <v>0</v>
      </c>
      <c r="AV55" s="43">
        <f>IF(AV$5&lt;$A55,0,MINA($C55*$E55,$C55-SUM($G55:AU55)))</f>
        <v>0</v>
      </c>
      <c r="AW55" s="43">
        <f>IF(AW$5&lt;$A55,0,MINA($C55*$E55,$C55-SUM($G55:AV55)))</f>
        <v>0</v>
      </c>
      <c r="AX55" s="43">
        <f>IF(AX$5&lt;$A55,0,MINA($C55*$E55,$C55-SUM($G55:AW55)))</f>
        <v>0</v>
      </c>
      <c r="AY55" s="43">
        <f>IF(AY$5&lt;$A55,0,MINA($C55*$E55,$C55-SUM($G55:AX55)))</f>
        <v>0</v>
      </c>
      <c r="AZ55" s="43">
        <f>IF(AZ$5&lt;$A55,0,MINA($C55*$E55,$C55-SUM($G55:AY55)))</f>
        <v>0</v>
      </c>
      <c r="BA55" s="43">
        <f>IF(BA$5&lt;$A55,0,MINA($C55*$E55,$C55-SUM($G55:AZ55)))</f>
        <v>0</v>
      </c>
      <c r="BB55" s="43">
        <f>IF(BB$5&lt;$A55,0,MINA($C55*$E55,$C55-SUM($G55:BA55)))</f>
        <v>0</v>
      </c>
      <c r="BC55" s="43">
        <f>IF(BC$5&lt;$A55,0,MINA($C55*$E55,$C55-SUM($G55:BB55)))</f>
        <v>0</v>
      </c>
      <c r="BD55" s="43">
        <f>IF(BD$5&lt;$A55,0,MINA($C55*$E55,$C55-SUM($G55:BC55)))</f>
        <v>0</v>
      </c>
      <c r="BE55" s="43">
        <f>IF(BE$5&lt;$A55,0,MINA($C55*$E55,$C55-SUM($G55:BD55)))</f>
        <v>0</v>
      </c>
      <c r="BF55" s="43">
        <f>IF(BF$5&lt;$A55,0,MINA($C55*$E55,$C55-SUM($G55:BE55)))</f>
        <v>0</v>
      </c>
      <c r="BG55" s="43">
        <f>IF(BG$5&lt;$A55,0,MINA($C55*$E55,$C55-SUM($G55:BF55)))</f>
        <v>0</v>
      </c>
      <c r="BH55" s="43">
        <f>IF(BH$5&lt;$A55,0,MINA($C55*$E55,$C55-SUM($G55:BG55)))</f>
        <v>0</v>
      </c>
      <c r="BI55" s="43">
        <f>IF(BI$5&lt;$A55,0,MINA($C55*$E55,$C55-SUM($G55:BH55)))</f>
        <v>0</v>
      </c>
      <c r="BJ55" s="43">
        <f>IF(BJ$5&lt;$A55,0,MINA($C55*$E55,$C55-SUM($G55:BI55)))</f>
        <v>0</v>
      </c>
      <c r="BK55" s="43">
        <f>IF(BK$5&lt;$A55,0,MINA($C55*$E55,$C55-SUM($G55:BJ55)))</f>
        <v>0</v>
      </c>
      <c r="BL55" s="43">
        <f>IF(BL$5&lt;$A55,0,MINA($C55*$E55,$C55-SUM($G55:BK55)))</f>
        <v>0</v>
      </c>
      <c r="BM55" s="43">
        <f>IF(BM$5&lt;$A55,0,MINA($C55*$E55,$C55-SUM($G55:BL55)))</f>
        <v>0</v>
      </c>
      <c r="BN55" s="43">
        <f>IF(BN$5&lt;$A55,0,MINA($C55*$E55,$C55-SUM($G55:BM55)))</f>
        <v>0</v>
      </c>
      <c r="BO55" s="43">
        <f>IF(BO$5&lt;$A55,0,MINA($C55*$E55,$C55-SUM($G55:BN55)))</f>
        <v>0</v>
      </c>
      <c r="BP55" s="43">
        <f>IF(BP$5&lt;$A55,0,MINA($C55*$E55,$C55-SUM($G55:BO55)))</f>
        <v>0</v>
      </c>
      <c r="BQ55" s="43">
        <f>IF(BQ$5&lt;$A55,0,MINA($C55*$E55,$C55-SUM($G55:BP55)))</f>
        <v>0</v>
      </c>
      <c r="BR55" s="43">
        <f>IF(BR$5&lt;$A55,0,MINA($C55*$E55,$C55-SUM($G55:BQ55)))</f>
        <v>0</v>
      </c>
      <c r="BS55" s="43">
        <f>IF(BS$5&lt;$A55,0,MINA($C55*$E55,$C55-SUM($G55:BR55)))</f>
        <v>0</v>
      </c>
      <c r="BT55" s="43">
        <f>IF(BT$5&lt;$A55,0,MINA($C55*$E55,$C55-SUM($G55:BS55)))</f>
        <v>0</v>
      </c>
      <c r="BU55" s="43">
        <f>IF(BU$5&lt;$A55,0,MINA($C55*$E55,$C55-SUM($G55:BT55)))</f>
        <v>0</v>
      </c>
      <c r="BV55" s="43">
        <f>IF(BV$5&lt;$A55,0,MINA($C55*$E55,$C55-SUM($G55:BU55)))</f>
        <v>0</v>
      </c>
      <c r="BW55" s="43">
        <f>IF(BW$5&lt;$A55,0,MINA($C55*$E55,$C55-SUM($G55:BV55)))</f>
        <v>0</v>
      </c>
      <c r="BX55" s="43">
        <f>IF(BX$5&lt;$A55,0,MINA($C55*$E55,$C55-SUM($G55:BW55)))</f>
        <v>0</v>
      </c>
      <c r="BY55" s="43">
        <f>IF(BY$5&lt;$A55,0,MINA($C55*$E55,$C55-SUM($G55:BX55)))</f>
        <v>0</v>
      </c>
      <c r="BZ55" s="43">
        <f>IF(BZ$5&lt;$A55,0,MINA($C55*$E55,$C55-SUM($G55:BY55)))</f>
        <v>0</v>
      </c>
      <c r="CA55" s="43">
        <f>IF(CA$5&lt;$A55,0,MINA($C55*$E55,$C55-SUM($G55:BZ55)))</f>
        <v>0</v>
      </c>
      <c r="CB55" s="43">
        <f>IF(CB$5&lt;$A55,0,MINA($C55*$E55,$C55-SUM($G55:CA55)))</f>
        <v>0</v>
      </c>
      <c r="CC55" s="43">
        <f>IF(CC$5&lt;$A55,0,MINA($C55*$E55,$C55-SUM($G55:CB55)))</f>
        <v>0</v>
      </c>
      <c r="CD55" s="43">
        <f>IF(CD$5&lt;$A55,0,MINA($C55*$E55,$C55-SUM($G55:CC55)))</f>
        <v>0</v>
      </c>
      <c r="CE55" s="43">
        <f>IF(CE$5&lt;$A55,0,MINA($C55*$E55,$C55-SUM($G55:CD55)))</f>
        <v>0</v>
      </c>
      <c r="CF55" s="43">
        <f>IF(CF$5&lt;$A55,0,MINA($C55*$E55,$C55-SUM($G55:CE55)))</f>
        <v>0</v>
      </c>
      <c r="CG55" s="43">
        <f>IF(CG$5&lt;$A55,0,MINA($C55*$E55,$C55-SUM($G55:CF55)))</f>
        <v>0</v>
      </c>
      <c r="CH55" s="43">
        <f>IF(CH$5&lt;$A55,0,MINA($C55*$E55,$C55-SUM($G55:CG55)))</f>
        <v>0</v>
      </c>
      <c r="CI55" s="43">
        <f>IF(CI$5&lt;$A55,0,MINA($C55*$E55,$C55-SUM($G55:CH55)))</f>
        <v>0</v>
      </c>
      <c r="CJ55" s="43">
        <f>IF(CJ$5&lt;$A55,0,MINA($C55*$E55,$C55-SUM($G55:CI55)))</f>
        <v>0</v>
      </c>
      <c r="CK55" s="43">
        <f>IF(CK$5&lt;$A55,0,MINA($C55*$E55,$C55-SUM($G55:CJ55)))</f>
        <v>0</v>
      </c>
      <c r="CL55" s="43">
        <f>IF(CL$5&lt;$A55,0,MINA($C55*$E55,$C55-SUM($G55:CK55)))</f>
        <v>0</v>
      </c>
      <c r="CM55" s="43">
        <f>IF(CM$5&lt;$A55,0,MINA($C55*$E55,$C55-SUM($G55:CL55)))</f>
        <v>0</v>
      </c>
      <c r="CN55" s="43">
        <f>IF(CN$5&lt;$A55,0,MINA($C55*$E55,$C55-SUM($G55:CM55)))</f>
        <v>0</v>
      </c>
      <c r="CO55" s="43">
        <f>IF(CO$5&lt;$A55,0,MINA($C55*$E55,$C55-SUM($G55:CN55)))</f>
        <v>0</v>
      </c>
      <c r="CP55" s="43">
        <f>IF(CP$5&lt;$A55,0,MINA($C55*$E55,$C55-SUM($G55:CO55)))</f>
        <v>0</v>
      </c>
      <c r="CQ55" s="43">
        <f>IF(CQ$5&lt;$A55,0,MINA($C55*$E55,$C55-SUM($G55:CP55)))</f>
        <v>0</v>
      </c>
      <c r="CR55" s="43">
        <f>IF(CR$5&lt;$A55,0,MINA($C55*$E55,$C55-SUM($G55:CQ55)))</f>
        <v>0</v>
      </c>
      <c r="CS55" s="43">
        <f>IF(CS$5&lt;$A55,0,MINA($C55*$E55,$C55-SUM($G55:CR55)))</f>
        <v>0</v>
      </c>
      <c r="CT55" s="43">
        <f>IF(CT$5&lt;$A55,0,MINA($C55*$E55,$C55-SUM($G55:CS55)))</f>
        <v>0</v>
      </c>
      <c r="CU55" s="43">
        <f>IF(CU$5&lt;$A55,0,MINA($C55*$E55,$C55-SUM($G55:CT55)))</f>
        <v>0</v>
      </c>
      <c r="CV55" s="43">
        <f>IF(CV$5&lt;$A55,0,MINA($C55*$E55,$C55-SUM($G55:CU55)))</f>
        <v>0</v>
      </c>
      <c r="CW55" s="43">
        <f>IF(CW$5&lt;$A55,0,MINA($C55*$E55,$C55-SUM($G55:CV55)))</f>
        <v>0</v>
      </c>
      <c r="CX55" s="43">
        <f>IF(CX$5&lt;$A55,0,MINA($C55*$E55,$C55-SUM($G55:CW55)))</f>
        <v>0</v>
      </c>
      <c r="CY55" s="43">
        <f>IF(CY$5&lt;$A55,0,MINA($C55*$E55,$C55-SUM($G55:CX55)))</f>
        <v>0</v>
      </c>
      <c r="CZ55" s="43">
        <f>IF(CZ$5&lt;$A55,0,MINA($C55*$E55,$C55-SUM($G55:CY55)))</f>
        <v>0</v>
      </c>
      <c r="DA55" s="43">
        <f>IF(DA$5&lt;$A55,0,MINA($C55*$E55,$C55-SUM($G55:CZ55)))</f>
        <v>0</v>
      </c>
      <c r="DB55" s="43">
        <f>IF(DB$5&lt;$A55,0,MINA($C55*$E55,$C55-SUM($G55:DA55)))</f>
        <v>0</v>
      </c>
      <c r="DC55" s="43">
        <f>IF(DC$5&lt;$A55,0,MINA($C55*$E55,$C55-SUM($G55:DB55)))</f>
        <v>0</v>
      </c>
      <c r="DD55" s="43">
        <f>IF(DD$5&lt;$A55,0,MINA($C55*$E55,$C55-SUM($G55:DC55)))</f>
        <v>0</v>
      </c>
      <c r="DE55" s="43">
        <f>IF(DE$5&lt;$A55,0,MINA($C55*$E55,$C55-SUM($G55:DD55)))</f>
        <v>0</v>
      </c>
      <c r="DF55" s="43">
        <f>IF(DF$5&lt;$A55,0,MINA($C55*$E55,$C55-SUM($G55:DE55)))</f>
        <v>0</v>
      </c>
      <c r="DG55" s="43">
        <f>IF(DG$5&lt;$A55,0,MINA($C55*$E55,$C55-SUM($G55:DF55)))</f>
        <v>0</v>
      </c>
      <c r="DH55" s="43">
        <f>IF(DH$5&lt;$A55,0,MINA($C55*$E55,$C55-SUM($G55:DG55)))</f>
        <v>0</v>
      </c>
      <c r="DI55" s="43">
        <f>IF(DI$5&lt;$A55,0,MINA($C55*$E55,$C55-SUM($G55:DH55)))</f>
        <v>0</v>
      </c>
      <c r="DJ55" s="43">
        <f>IF(DJ$5&lt;$A55,0,MINA($C55*$E55,$C55-SUM($G55:DI55)))</f>
        <v>0</v>
      </c>
      <c r="DK55" s="43">
        <f>IF(DK$5&lt;$A55,0,MINA($C55*$E55,$C55-SUM($G55:DJ55)))</f>
        <v>0</v>
      </c>
      <c r="DL55" s="43">
        <f>IF(DL$5&lt;$A55,0,MINA($C55*$E55,$C55-SUM($G55:DK55)))</f>
        <v>0</v>
      </c>
      <c r="DM55" s="43">
        <f>IF(DM$5&lt;$A55,0,MINA($C55*$E55,$C55-SUM($G55:DL55)))</f>
        <v>0</v>
      </c>
      <c r="DN55" s="43">
        <f>IF(DN$5&lt;$A55,0,MINA($C55*$E55,$C55-SUM($G55:DM55)))</f>
        <v>0</v>
      </c>
      <c r="DO55" s="43">
        <f>IF(DO$5&lt;$A55,0,MINA($C55*$E55,$C55-SUM($G55:DN55)))</f>
        <v>0</v>
      </c>
      <c r="DP55" s="43">
        <f>IF(DP$5&lt;$A55,0,MINA($C55*$E55,$C55-SUM($G55:DO55)))</f>
        <v>0</v>
      </c>
      <c r="DQ55" s="43">
        <f>IF(DQ$5&lt;$A55,0,MINA($C55*$E55,$C55-SUM($G55:DP55)))</f>
        <v>0</v>
      </c>
      <c r="DR55" s="43">
        <f>IF(DR$5&lt;$A55,0,MINA($C55*$E55,$C55-SUM($G55:DQ55)))</f>
        <v>0</v>
      </c>
      <c r="DS55" s="43">
        <f>IF(DS$5&lt;$A55,0,MINA($C55*$E55,$C55-SUM($G55:DR55)))</f>
        <v>0</v>
      </c>
      <c r="DT55" s="43">
        <f>IF(DT$5&lt;$A55,0,MINA($C55*$E55,$C55-SUM($G55:DS55)))</f>
        <v>0</v>
      </c>
      <c r="DU55" s="43">
        <f>IF(DU$5&lt;$A55,0,MINA($C55*$E55,$C55-SUM($G55:DT55)))</f>
        <v>0</v>
      </c>
      <c r="DV55" s="43">
        <f>IF(DV$5&lt;$A55,0,MINA($C55*$E55,$C55-SUM($G55:DU55)))</f>
        <v>0</v>
      </c>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row>
    <row r="56" spans="1:162" ht="18" customHeight="1" x14ac:dyDescent="0.2">
      <c r="A56" s="46">
        <f t="shared" si="32"/>
        <v>42</v>
      </c>
      <c r="B56" s="38"/>
      <c r="C56" s="45">
        <v>0</v>
      </c>
      <c r="D56" s="38"/>
      <c r="E56" s="44">
        <f t="shared" si="30"/>
        <v>1.6666666666666666E-2</v>
      </c>
      <c r="G56" s="43">
        <f t="shared" si="31"/>
        <v>0</v>
      </c>
      <c r="H56" s="43">
        <f>IF(H$5&lt;$A56,0,MINA($C56*$E56,$C56-SUM($G56:G56)))</f>
        <v>0</v>
      </c>
      <c r="I56" s="43">
        <f>IF(I$5&lt;$A56,0,MINA($C56*$E56,$C56-SUM($G56:H56)))</f>
        <v>0</v>
      </c>
      <c r="J56" s="43">
        <f>IF(J$5&lt;$A56,0,MINA($C56*$E56,$C56-SUM($G56:I56)))</f>
        <v>0</v>
      </c>
      <c r="K56" s="43">
        <f>IF(K$5&lt;$A56,0,MINA($C56*$E56,$C56-SUM($G56:J56)))</f>
        <v>0</v>
      </c>
      <c r="L56" s="43">
        <f>IF(L$5&lt;$A56,0,MINA($C56*$E56,$C56-SUM($G56:K56)))</f>
        <v>0</v>
      </c>
      <c r="M56" s="43">
        <f>IF(M$5&lt;$A56,0,MINA($C56*$E56,$C56-SUM($G56:L56)))</f>
        <v>0</v>
      </c>
      <c r="N56" s="43">
        <f>IF(N$5&lt;$A56,0,MINA($C56*$E56,$C56-SUM($G56:M56)))</f>
        <v>0</v>
      </c>
      <c r="O56" s="43">
        <f>IF(O$5&lt;$A56,0,MINA($C56*$E56,$C56-SUM($G56:N56)))</f>
        <v>0</v>
      </c>
      <c r="P56" s="43">
        <f>IF(P$5&lt;$A56,0,MINA($C56*$E56,$C56-SUM($G56:O56)))</f>
        <v>0</v>
      </c>
      <c r="Q56" s="43">
        <f>IF(Q$5&lt;$A56,0,MINA($C56*$E56,$C56-SUM($G56:P56)))</f>
        <v>0</v>
      </c>
      <c r="R56" s="43">
        <f>IF(R$5&lt;$A56,0,MINA($C56*$E56,$C56-SUM($G56:Q56)))</f>
        <v>0</v>
      </c>
      <c r="S56" s="43">
        <f>IF(S$5&lt;$A56,0,MINA($C56*$E56,$C56-SUM($G56:R56)))</f>
        <v>0</v>
      </c>
      <c r="T56" s="43">
        <f>IF(T$5&lt;$A56,0,MINA($C56*$E56,$C56-SUM($G56:S56)))</f>
        <v>0</v>
      </c>
      <c r="U56" s="43">
        <f>IF(U$5&lt;$A56,0,MINA($C56*$E56,$C56-SUM($G56:T56)))</f>
        <v>0</v>
      </c>
      <c r="V56" s="43">
        <f>IF(V$5&lt;$A56,0,MINA($C56*$E56,$C56-SUM($G56:U56)))</f>
        <v>0</v>
      </c>
      <c r="W56" s="43">
        <f>IF(W$5&lt;$A56,0,MINA($C56*$E56,$C56-SUM($G56:V56)))</f>
        <v>0</v>
      </c>
      <c r="X56" s="43">
        <f>IF(X$5&lt;$A56,0,MINA($C56*$E56,$C56-SUM($G56:W56)))</f>
        <v>0</v>
      </c>
      <c r="Y56" s="43">
        <f>IF(Y$5&lt;$A56,0,MINA($C56*$E56,$C56-SUM($G56:X56)))</f>
        <v>0</v>
      </c>
      <c r="Z56" s="43">
        <f>IF(Z$5&lt;$A56,0,MINA($C56*$E56,$C56-SUM($G56:Y56)))</f>
        <v>0</v>
      </c>
      <c r="AA56" s="43">
        <f>IF(AA$5&lt;$A56,0,MINA($C56*$E56,$C56-SUM($G56:Z56)))</f>
        <v>0</v>
      </c>
      <c r="AB56" s="43">
        <f>IF(AB$5&lt;$A56,0,MINA($C56*$E56,$C56-SUM($G56:AA56)))</f>
        <v>0</v>
      </c>
      <c r="AC56" s="43">
        <f>IF(AC$5&lt;$A56,0,MINA($C56*$E56,$C56-SUM($G56:AB56)))</f>
        <v>0</v>
      </c>
      <c r="AD56" s="43">
        <f>IF(AD$5&lt;$A56,0,MINA($C56*$E56,$C56-SUM($G56:AC56)))</f>
        <v>0</v>
      </c>
      <c r="AE56" s="43">
        <f>IF(AE$5&lt;$A56,0,MINA($C56*$E56,$C56-SUM($G56:AD56)))</f>
        <v>0</v>
      </c>
      <c r="AF56" s="43">
        <f>IF(AF$5&lt;$A56,0,MINA($C56*$E56,$C56-SUM($G56:AE56)))</f>
        <v>0</v>
      </c>
      <c r="AG56" s="43">
        <f>IF(AG$5&lt;$A56,0,MINA($C56*$E56,$C56-SUM($G56:AF56)))</f>
        <v>0</v>
      </c>
      <c r="AH56" s="43">
        <f>IF(AH$5&lt;$A56,0,MINA($C56*$E56,$C56-SUM($G56:AG56)))</f>
        <v>0</v>
      </c>
      <c r="AI56" s="43">
        <f>IF(AI$5&lt;$A56,0,MINA($C56*$E56,$C56-SUM($G56:AH56)))</f>
        <v>0</v>
      </c>
      <c r="AJ56" s="43">
        <f>IF(AJ$5&lt;$A56,0,MINA($C56*$E56,$C56-SUM($G56:AI56)))</f>
        <v>0</v>
      </c>
      <c r="AK56" s="43">
        <f>IF(AK$5&lt;$A56,0,MINA($C56*$E56,$C56-SUM($G56:AJ56)))</f>
        <v>0</v>
      </c>
      <c r="AL56" s="43">
        <f>IF(AL$5&lt;$A56,0,MINA($C56*$E56,$C56-SUM($G56:AK56)))</f>
        <v>0</v>
      </c>
      <c r="AM56" s="43">
        <f>IF(AM$5&lt;$A56,0,MINA($C56*$E56,$C56-SUM($G56:AL56)))</f>
        <v>0</v>
      </c>
      <c r="AN56" s="43">
        <f>IF(AN$5&lt;$A56,0,MINA($C56*$E56,$C56-SUM($G56:AM56)))</f>
        <v>0</v>
      </c>
      <c r="AO56" s="43">
        <f>IF(AO$5&lt;$A56,0,MINA($C56*$E56,$C56-SUM($G56:AN56)))</f>
        <v>0</v>
      </c>
      <c r="AP56" s="43">
        <f>IF(AP$5&lt;$A56,0,MINA($C56*$E56,$C56-SUM($G56:AO56)))</f>
        <v>0</v>
      </c>
      <c r="AQ56" s="43">
        <f>IF(AQ$5&lt;$A56,0,MINA($C56*$E56,$C56-SUM($G56:AP56)))</f>
        <v>0</v>
      </c>
      <c r="AR56" s="43">
        <f>IF(AR$5&lt;$A56,0,MINA($C56*$E56,$C56-SUM($G56:AQ56)))</f>
        <v>0</v>
      </c>
      <c r="AS56" s="43">
        <f>IF(AS$5&lt;$A56,0,MINA($C56*$E56,$C56-SUM($G56:AR56)))</f>
        <v>0</v>
      </c>
      <c r="AT56" s="43">
        <f>IF(AT$5&lt;$A56,0,MINA($C56*$E56,$C56-SUM($G56:AS56)))</f>
        <v>0</v>
      </c>
      <c r="AU56" s="43">
        <f>IF(AU$5&lt;$A56,0,MINA($C56*$E56,$C56-SUM($G56:AT56)))</f>
        <v>0</v>
      </c>
      <c r="AV56" s="43">
        <f>IF(AV$5&lt;$A56,0,MINA($C56*$E56,$C56-SUM($G56:AU56)))</f>
        <v>0</v>
      </c>
      <c r="AW56" s="43">
        <f>IF(AW$5&lt;$A56,0,MINA($C56*$E56,$C56-SUM($G56:AV56)))</f>
        <v>0</v>
      </c>
      <c r="AX56" s="43">
        <f>IF(AX$5&lt;$A56,0,MINA($C56*$E56,$C56-SUM($G56:AW56)))</f>
        <v>0</v>
      </c>
      <c r="AY56" s="43">
        <f>IF(AY$5&lt;$A56,0,MINA($C56*$E56,$C56-SUM($G56:AX56)))</f>
        <v>0</v>
      </c>
      <c r="AZ56" s="43">
        <f>IF(AZ$5&lt;$A56,0,MINA($C56*$E56,$C56-SUM($G56:AY56)))</f>
        <v>0</v>
      </c>
      <c r="BA56" s="43">
        <f>IF(BA$5&lt;$A56,0,MINA($C56*$E56,$C56-SUM($G56:AZ56)))</f>
        <v>0</v>
      </c>
      <c r="BB56" s="43">
        <f>IF(BB$5&lt;$A56,0,MINA($C56*$E56,$C56-SUM($G56:BA56)))</f>
        <v>0</v>
      </c>
      <c r="BC56" s="43">
        <f>IF(BC$5&lt;$A56,0,MINA($C56*$E56,$C56-SUM($G56:BB56)))</f>
        <v>0</v>
      </c>
      <c r="BD56" s="43">
        <f>IF(BD$5&lt;$A56,0,MINA($C56*$E56,$C56-SUM($G56:BC56)))</f>
        <v>0</v>
      </c>
      <c r="BE56" s="43">
        <f>IF(BE$5&lt;$A56,0,MINA($C56*$E56,$C56-SUM($G56:BD56)))</f>
        <v>0</v>
      </c>
      <c r="BF56" s="43">
        <f>IF(BF$5&lt;$A56,0,MINA($C56*$E56,$C56-SUM($G56:BE56)))</f>
        <v>0</v>
      </c>
      <c r="BG56" s="43">
        <f>IF(BG$5&lt;$A56,0,MINA($C56*$E56,$C56-SUM($G56:BF56)))</f>
        <v>0</v>
      </c>
      <c r="BH56" s="43">
        <f>IF(BH$5&lt;$A56,0,MINA($C56*$E56,$C56-SUM($G56:BG56)))</f>
        <v>0</v>
      </c>
      <c r="BI56" s="43">
        <f>IF(BI$5&lt;$A56,0,MINA($C56*$E56,$C56-SUM($G56:BH56)))</f>
        <v>0</v>
      </c>
      <c r="BJ56" s="43">
        <f>IF(BJ$5&lt;$A56,0,MINA($C56*$E56,$C56-SUM($G56:BI56)))</f>
        <v>0</v>
      </c>
      <c r="BK56" s="43">
        <f>IF(BK$5&lt;$A56,0,MINA($C56*$E56,$C56-SUM($G56:BJ56)))</f>
        <v>0</v>
      </c>
      <c r="BL56" s="43">
        <f>IF(BL$5&lt;$A56,0,MINA($C56*$E56,$C56-SUM($G56:BK56)))</f>
        <v>0</v>
      </c>
      <c r="BM56" s="43">
        <f>IF(BM$5&lt;$A56,0,MINA($C56*$E56,$C56-SUM($G56:BL56)))</f>
        <v>0</v>
      </c>
      <c r="BN56" s="43">
        <f>IF(BN$5&lt;$A56,0,MINA($C56*$E56,$C56-SUM($G56:BM56)))</f>
        <v>0</v>
      </c>
      <c r="BO56" s="43">
        <f>IF(BO$5&lt;$A56,0,MINA($C56*$E56,$C56-SUM($G56:BN56)))</f>
        <v>0</v>
      </c>
      <c r="BP56" s="43">
        <f>IF(BP$5&lt;$A56,0,MINA($C56*$E56,$C56-SUM($G56:BO56)))</f>
        <v>0</v>
      </c>
      <c r="BQ56" s="43">
        <f>IF(BQ$5&lt;$A56,0,MINA($C56*$E56,$C56-SUM($G56:BP56)))</f>
        <v>0</v>
      </c>
      <c r="BR56" s="43">
        <f>IF(BR$5&lt;$A56,0,MINA($C56*$E56,$C56-SUM($G56:BQ56)))</f>
        <v>0</v>
      </c>
      <c r="BS56" s="43">
        <f>IF(BS$5&lt;$A56,0,MINA($C56*$E56,$C56-SUM($G56:BR56)))</f>
        <v>0</v>
      </c>
      <c r="BT56" s="43">
        <f>IF(BT$5&lt;$A56,0,MINA($C56*$E56,$C56-SUM($G56:BS56)))</f>
        <v>0</v>
      </c>
      <c r="BU56" s="43">
        <f>IF(BU$5&lt;$A56,0,MINA($C56*$E56,$C56-SUM($G56:BT56)))</f>
        <v>0</v>
      </c>
      <c r="BV56" s="43">
        <f>IF(BV$5&lt;$A56,0,MINA($C56*$E56,$C56-SUM($G56:BU56)))</f>
        <v>0</v>
      </c>
      <c r="BW56" s="43">
        <f>IF(BW$5&lt;$A56,0,MINA($C56*$E56,$C56-SUM($G56:BV56)))</f>
        <v>0</v>
      </c>
      <c r="BX56" s="43">
        <f>IF(BX$5&lt;$A56,0,MINA($C56*$E56,$C56-SUM($G56:BW56)))</f>
        <v>0</v>
      </c>
      <c r="BY56" s="43">
        <f>IF(BY$5&lt;$A56,0,MINA($C56*$E56,$C56-SUM($G56:BX56)))</f>
        <v>0</v>
      </c>
      <c r="BZ56" s="43">
        <f>IF(BZ$5&lt;$A56,0,MINA($C56*$E56,$C56-SUM($G56:BY56)))</f>
        <v>0</v>
      </c>
      <c r="CA56" s="43">
        <f>IF(CA$5&lt;$A56,0,MINA($C56*$E56,$C56-SUM($G56:BZ56)))</f>
        <v>0</v>
      </c>
      <c r="CB56" s="43">
        <f>IF(CB$5&lt;$A56,0,MINA($C56*$E56,$C56-SUM($G56:CA56)))</f>
        <v>0</v>
      </c>
      <c r="CC56" s="43">
        <f>IF(CC$5&lt;$A56,0,MINA($C56*$E56,$C56-SUM($G56:CB56)))</f>
        <v>0</v>
      </c>
      <c r="CD56" s="43">
        <f>IF(CD$5&lt;$A56,0,MINA($C56*$E56,$C56-SUM($G56:CC56)))</f>
        <v>0</v>
      </c>
      <c r="CE56" s="43">
        <f>IF(CE$5&lt;$A56,0,MINA($C56*$E56,$C56-SUM($G56:CD56)))</f>
        <v>0</v>
      </c>
      <c r="CF56" s="43">
        <f>IF(CF$5&lt;$A56,0,MINA($C56*$E56,$C56-SUM($G56:CE56)))</f>
        <v>0</v>
      </c>
      <c r="CG56" s="43">
        <f>IF(CG$5&lt;$A56,0,MINA($C56*$E56,$C56-SUM($G56:CF56)))</f>
        <v>0</v>
      </c>
      <c r="CH56" s="43">
        <f>IF(CH$5&lt;$A56,0,MINA($C56*$E56,$C56-SUM($G56:CG56)))</f>
        <v>0</v>
      </c>
      <c r="CI56" s="43">
        <f>IF(CI$5&lt;$A56,0,MINA($C56*$E56,$C56-SUM($G56:CH56)))</f>
        <v>0</v>
      </c>
      <c r="CJ56" s="43">
        <f>IF(CJ$5&lt;$A56,0,MINA($C56*$E56,$C56-SUM($G56:CI56)))</f>
        <v>0</v>
      </c>
      <c r="CK56" s="43">
        <f>IF(CK$5&lt;$A56,0,MINA($C56*$E56,$C56-SUM($G56:CJ56)))</f>
        <v>0</v>
      </c>
      <c r="CL56" s="43">
        <f>IF(CL$5&lt;$A56,0,MINA($C56*$E56,$C56-SUM($G56:CK56)))</f>
        <v>0</v>
      </c>
      <c r="CM56" s="43">
        <f>IF(CM$5&lt;$A56,0,MINA($C56*$E56,$C56-SUM($G56:CL56)))</f>
        <v>0</v>
      </c>
      <c r="CN56" s="43">
        <f>IF(CN$5&lt;$A56,0,MINA($C56*$E56,$C56-SUM($G56:CM56)))</f>
        <v>0</v>
      </c>
      <c r="CO56" s="43">
        <f>IF(CO$5&lt;$A56,0,MINA($C56*$E56,$C56-SUM($G56:CN56)))</f>
        <v>0</v>
      </c>
      <c r="CP56" s="43">
        <f>IF(CP$5&lt;$A56,0,MINA($C56*$E56,$C56-SUM($G56:CO56)))</f>
        <v>0</v>
      </c>
      <c r="CQ56" s="43">
        <f>IF(CQ$5&lt;$A56,0,MINA($C56*$E56,$C56-SUM($G56:CP56)))</f>
        <v>0</v>
      </c>
      <c r="CR56" s="43">
        <f>IF(CR$5&lt;$A56,0,MINA($C56*$E56,$C56-SUM($G56:CQ56)))</f>
        <v>0</v>
      </c>
      <c r="CS56" s="43">
        <f>IF(CS$5&lt;$A56,0,MINA($C56*$E56,$C56-SUM($G56:CR56)))</f>
        <v>0</v>
      </c>
      <c r="CT56" s="43">
        <f>IF(CT$5&lt;$A56,0,MINA($C56*$E56,$C56-SUM($G56:CS56)))</f>
        <v>0</v>
      </c>
      <c r="CU56" s="43">
        <f>IF(CU$5&lt;$A56,0,MINA($C56*$E56,$C56-SUM($G56:CT56)))</f>
        <v>0</v>
      </c>
      <c r="CV56" s="43">
        <f>IF(CV$5&lt;$A56,0,MINA($C56*$E56,$C56-SUM($G56:CU56)))</f>
        <v>0</v>
      </c>
      <c r="CW56" s="43">
        <f>IF(CW$5&lt;$A56,0,MINA($C56*$E56,$C56-SUM($G56:CV56)))</f>
        <v>0</v>
      </c>
      <c r="CX56" s="43">
        <f>IF(CX$5&lt;$A56,0,MINA($C56*$E56,$C56-SUM($G56:CW56)))</f>
        <v>0</v>
      </c>
      <c r="CY56" s="43">
        <f>IF(CY$5&lt;$A56,0,MINA($C56*$E56,$C56-SUM($G56:CX56)))</f>
        <v>0</v>
      </c>
      <c r="CZ56" s="43">
        <f>IF(CZ$5&lt;$A56,0,MINA($C56*$E56,$C56-SUM($G56:CY56)))</f>
        <v>0</v>
      </c>
      <c r="DA56" s="43">
        <f>IF(DA$5&lt;$A56,0,MINA($C56*$E56,$C56-SUM($G56:CZ56)))</f>
        <v>0</v>
      </c>
      <c r="DB56" s="43">
        <f>IF(DB$5&lt;$A56,0,MINA($C56*$E56,$C56-SUM($G56:DA56)))</f>
        <v>0</v>
      </c>
      <c r="DC56" s="43">
        <f>IF(DC$5&lt;$A56,0,MINA($C56*$E56,$C56-SUM($G56:DB56)))</f>
        <v>0</v>
      </c>
      <c r="DD56" s="43">
        <f>IF(DD$5&lt;$A56,0,MINA($C56*$E56,$C56-SUM($G56:DC56)))</f>
        <v>0</v>
      </c>
      <c r="DE56" s="43">
        <f>IF(DE$5&lt;$A56,0,MINA($C56*$E56,$C56-SUM($G56:DD56)))</f>
        <v>0</v>
      </c>
      <c r="DF56" s="43">
        <f>IF(DF$5&lt;$A56,0,MINA($C56*$E56,$C56-SUM($G56:DE56)))</f>
        <v>0</v>
      </c>
      <c r="DG56" s="43">
        <f>IF(DG$5&lt;$A56,0,MINA($C56*$E56,$C56-SUM($G56:DF56)))</f>
        <v>0</v>
      </c>
      <c r="DH56" s="43">
        <f>IF(DH$5&lt;$A56,0,MINA($C56*$E56,$C56-SUM($G56:DG56)))</f>
        <v>0</v>
      </c>
      <c r="DI56" s="43">
        <f>IF(DI$5&lt;$A56,0,MINA($C56*$E56,$C56-SUM($G56:DH56)))</f>
        <v>0</v>
      </c>
      <c r="DJ56" s="43">
        <f>IF(DJ$5&lt;$A56,0,MINA($C56*$E56,$C56-SUM($G56:DI56)))</f>
        <v>0</v>
      </c>
      <c r="DK56" s="43">
        <f>IF(DK$5&lt;$A56,0,MINA($C56*$E56,$C56-SUM($G56:DJ56)))</f>
        <v>0</v>
      </c>
      <c r="DL56" s="43">
        <f>IF(DL$5&lt;$A56,0,MINA($C56*$E56,$C56-SUM($G56:DK56)))</f>
        <v>0</v>
      </c>
      <c r="DM56" s="43">
        <f>IF(DM$5&lt;$A56,0,MINA($C56*$E56,$C56-SUM($G56:DL56)))</f>
        <v>0</v>
      </c>
      <c r="DN56" s="43">
        <f>IF(DN$5&lt;$A56,0,MINA($C56*$E56,$C56-SUM($G56:DM56)))</f>
        <v>0</v>
      </c>
      <c r="DO56" s="43">
        <f>IF(DO$5&lt;$A56,0,MINA($C56*$E56,$C56-SUM($G56:DN56)))</f>
        <v>0</v>
      </c>
      <c r="DP56" s="43">
        <f>IF(DP$5&lt;$A56,0,MINA($C56*$E56,$C56-SUM($G56:DO56)))</f>
        <v>0</v>
      </c>
      <c r="DQ56" s="43">
        <f>IF(DQ$5&lt;$A56,0,MINA($C56*$E56,$C56-SUM($G56:DP56)))</f>
        <v>0</v>
      </c>
      <c r="DR56" s="43">
        <f>IF(DR$5&lt;$A56,0,MINA($C56*$E56,$C56-SUM($G56:DQ56)))</f>
        <v>0</v>
      </c>
      <c r="DS56" s="43">
        <f>IF(DS$5&lt;$A56,0,MINA($C56*$E56,$C56-SUM($G56:DR56)))</f>
        <v>0</v>
      </c>
      <c r="DT56" s="43">
        <f>IF(DT$5&lt;$A56,0,MINA($C56*$E56,$C56-SUM($G56:DS56)))</f>
        <v>0</v>
      </c>
      <c r="DU56" s="43">
        <f>IF(DU$5&lt;$A56,0,MINA($C56*$E56,$C56-SUM($G56:DT56)))</f>
        <v>0</v>
      </c>
      <c r="DV56" s="43">
        <f>IF(DV$5&lt;$A56,0,MINA($C56*$E56,$C56-SUM($G56:DU56)))</f>
        <v>0</v>
      </c>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row>
    <row r="57" spans="1:162" ht="18" customHeight="1" x14ac:dyDescent="0.2">
      <c r="A57" s="46">
        <f t="shared" si="32"/>
        <v>43</v>
      </c>
      <c r="B57" s="38"/>
      <c r="C57" s="45">
        <v>0</v>
      </c>
      <c r="D57" s="38"/>
      <c r="E57" s="44">
        <f t="shared" si="30"/>
        <v>1.6666666666666666E-2</v>
      </c>
      <c r="G57" s="43">
        <f t="shared" si="31"/>
        <v>0</v>
      </c>
      <c r="H57" s="43">
        <f>IF(H$5&lt;$A57,0,MINA($C57*$E57,$C57-SUM($G57:G57)))</f>
        <v>0</v>
      </c>
      <c r="I57" s="43">
        <f>IF(I$5&lt;$A57,0,MINA($C57*$E57,$C57-SUM($G57:H57)))</f>
        <v>0</v>
      </c>
      <c r="J57" s="43">
        <f>IF(J$5&lt;$A57,0,MINA($C57*$E57,$C57-SUM($G57:I57)))</f>
        <v>0</v>
      </c>
      <c r="K57" s="43">
        <f>IF(K$5&lt;$A57,0,MINA($C57*$E57,$C57-SUM($G57:J57)))</f>
        <v>0</v>
      </c>
      <c r="L57" s="43">
        <f>IF(L$5&lt;$A57,0,MINA($C57*$E57,$C57-SUM($G57:K57)))</f>
        <v>0</v>
      </c>
      <c r="M57" s="43">
        <f>IF(M$5&lt;$A57,0,MINA($C57*$E57,$C57-SUM($G57:L57)))</f>
        <v>0</v>
      </c>
      <c r="N57" s="43">
        <f>IF(N$5&lt;$A57,0,MINA($C57*$E57,$C57-SUM($G57:M57)))</f>
        <v>0</v>
      </c>
      <c r="O57" s="43">
        <f>IF(O$5&lt;$A57,0,MINA($C57*$E57,$C57-SUM($G57:N57)))</f>
        <v>0</v>
      </c>
      <c r="P57" s="43">
        <f>IF(P$5&lt;$A57,0,MINA($C57*$E57,$C57-SUM($G57:O57)))</f>
        <v>0</v>
      </c>
      <c r="Q57" s="43">
        <f>IF(Q$5&lt;$A57,0,MINA($C57*$E57,$C57-SUM($G57:P57)))</f>
        <v>0</v>
      </c>
      <c r="R57" s="43">
        <f>IF(R$5&lt;$A57,0,MINA($C57*$E57,$C57-SUM($G57:Q57)))</f>
        <v>0</v>
      </c>
      <c r="S57" s="43">
        <f>IF(S$5&lt;$A57,0,MINA($C57*$E57,$C57-SUM($G57:R57)))</f>
        <v>0</v>
      </c>
      <c r="T57" s="43">
        <f>IF(T$5&lt;$A57,0,MINA($C57*$E57,$C57-SUM($G57:S57)))</f>
        <v>0</v>
      </c>
      <c r="U57" s="43">
        <f>IF(U$5&lt;$A57,0,MINA($C57*$E57,$C57-SUM($G57:T57)))</f>
        <v>0</v>
      </c>
      <c r="V57" s="43">
        <f>IF(V$5&lt;$A57,0,MINA($C57*$E57,$C57-SUM($G57:U57)))</f>
        <v>0</v>
      </c>
      <c r="W57" s="43">
        <f>IF(W$5&lt;$A57,0,MINA($C57*$E57,$C57-SUM($G57:V57)))</f>
        <v>0</v>
      </c>
      <c r="X57" s="43">
        <f>IF(X$5&lt;$A57,0,MINA($C57*$E57,$C57-SUM($G57:W57)))</f>
        <v>0</v>
      </c>
      <c r="Y57" s="43">
        <f>IF(Y$5&lt;$A57,0,MINA($C57*$E57,$C57-SUM($G57:X57)))</f>
        <v>0</v>
      </c>
      <c r="Z57" s="43">
        <f>IF(Z$5&lt;$A57,0,MINA($C57*$E57,$C57-SUM($G57:Y57)))</f>
        <v>0</v>
      </c>
      <c r="AA57" s="43">
        <f>IF(AA$5&lt;$A57,0,MINA($C57*$E57,$C57-SUM($G57:Z57)))</f>
        <v>0</v>
      </c>
      <c r="AB57" s="43">
        <f>IF(AB$5&lt;$A57,0,MINA($C57*$E57,$C57-SUM($G57:AA57)))</f>
        <v>0</v>
      </c>
      <c r="AC57" s="43">
        <f>IF(AC$5&lt;$A57,0,MINA($C57*$E57,$C57-SUM($G57:AB57)))</f>
        <v>0</v>
      </c>
      <c r="AD57" s="43">
        <f>IF(AD$5&lt;$A57,0,MINA($C57*$E57,$C57-SUM($G57:AC57)))</f>
        <v>0</v>
      </c>
      <c r="AE57" s="43">
        <f>IF(AE$5&lt;$A57,0,MINA($C57*$E57,$C57-SUM($G57:AD57)))</f>
        <v>0</v>
      </c>
      <c r="AF57" s="43">
        <f>IF(AF$5&lt;$A57,0,MINA($C57*$E57,$C57-SUM($G57:AE57)))</f>
        <v>0</v>
      </c>
      <c r="AG57" s="43">
        <f>IF(AG$5&lt;$A57,0,MINA($C57*$E57,$C57-SUM($G57:AF57)))</f>
        <v>0</v>
      </c>
      <c r="AH57" s="43">
        <f>IF(AH$5&lt;$A57,0,MINA($C57*$E57,$C57-SUM($G57:AG57)))</f>
        <v>0</v>
      </c>
      <c r="AI57" s="43">
        <f>IF(AI$5&lt;$A57,0,MINA($C57*$E57,$C57-SUM($G57:AH57)))</f>
        <v>0</v>
      </c>
      <c r="AJ57" s="43">
        <f>IF(AJ$5&lt;$A57,0,MINA($C57*$E57,$C57-SUM($G57:AI57)))</f>
        <v>0</v>
      </c>
      <c r="AK57" s="43">
        <f>IF(AK$5&lt;$A57,0,MINA($C57*$E57,$C57-SUM($G57:AJ57)))</f>
        <v>0</v>
      </c>
      <c r="AL57" s="43">
        <f>IF(AL$5&lt;$A57,0,MINA($C57*$E57,$C57-SUM($G57:AK57)))</f>
        <v>0</v>
      </c>
      <c r="AM57" s="43">
        <f>IF(AM$5&lt;$A57,0,MINA($C57*$E57,$C57-SUM($G57:AL57)))</f>
        <v>0</v>
      </c>
      <c r="AN57" s="43">
        <f>IF(AN$5&lt;$A57,0,MINA($C57*$E57,$C57-SUM($G57:AM57)))</f>
        <v>0</v>
      </c>
      <c r="AO57" s="43">
        <f>IF(AO$5&lt;$A57,0,MINA($C57*$E57,$C57-SUM($G57:AN57)))</f>
        <v>0</v>
      </c>
      <c r="AP57" s="43">
        <f>IF(AP$5&lt;$A57,0,MINA($C57*$E57,$C57-SUM($G57:AO57)))</f>
        <v>0</v>
      </c>
      <c r="AQ57" s="43">
        <f>IF(AQ$5&lt;$A57,0,MINA($C57*$E57,$C57-SUM($G57:AP57)))</f>
        <v>0</v>
      </c>
      <c r="AR57" s="43">
        <f>IF(AR$5&lt;$A57,0,MINA($C57*$E57,$C57-SUM($G57:AQ57)))</f>
        <v>0</v>
      </c>
      <c r="AS57" s="43">
        <f>IF(AS$5&lt;$A57,0,MINA($C57*$E57,$C57-SUM($G57:AR57)))</f>
        <v>0</v>
      </c>
      <c r="AT57" s="43">
        <f>IF(AT$5&lt;$A57,0,MINA($C57*$E57,$C57-SUM($G57:AS57)))</f>
        <v>0</v>
      </c>
      <c r="AU57" s="43">
        <f>IF(AU$5&lt;$A57,0,MINA($C57*$E57,$C57-SUM($G57:AT57)))</f>
        <v>0</v>
      </c>
      <c r="AV57" s="43">
        <f>IF(AV$5&lt;$A57,0,MINA($C57*$E57,$C57-SUM($G57:AU57)))</f>
        <v>0</v>
      </c>
      <c r="AW57" s="43">
        <f>IF(AW$5&lt;$A57,0,MINA($C57*$E57,$C57-SUM($G57:AV57)))</f>
        <v>0</v>
      </c>
      <c r="AX57" s="43">
        <f>IF(AX$5&lt;$A57,0,MINA($C57*$E57,$C57-SUM($G57:AW57)))</f>
        <v>0</v>
      </c>
      <c r="AY57" s="43">
        <f>IF(AY$5&lt;$A57,0,MINA($C57*$E57,$C57-SUM($G57:AX57)))</f>
        <v>0</v>
      </c>
      <c r="AZ57" s="43">
        <f>IF(AZ$5&lt;$A57,0,MINA($C57*$E57,$C57-SUM($G57:AY57)))</f>
        <v>0</v>
      </c>
      <c r="BA57" s="43">
        <f>IF(BA$5&lt;$A57,0,MINA($C57*$E57,$C57-SUM($G57:AZ57)))</f>
        <v>0</v>
      </c>
      <c r="BB57" s="43">
        <f>IF(BB$5&lt;$A57,0,MINA($C57*$E57,$C57-SUM($G57:BA57)))</f>
        <v>0</v>
      </c>
      <c r="BC57" s="43">
        <f>IF(BC$5&lt;$A57,0,MINA($C57*$E57,$C57-SUM($G57:BB57)))</f>
        <v>0</v>
      </c>
      <c r="BD57" s="43">
        <f>IF(BD$5&lt;$A57,0,MINA($C57*$E57,$C57-SUM($G57:BC57)))</f>
        <v>0</v>
      </c>
      <c r="BE57" s="43">
        <f>IF(BE$5&lt;$A57,0,MINA($C57*$E57,$C57-SUM($G57:BD57)))</f>
        <v>0</v>
      </c>
      <c r="BF57" s="43">
        <f>IF(BF$5&lt;$A57,0,MINA($C57*$E57,$C57-SUM($G57:BE57)))</f>
        <v>0</v>
      </c>
      <c r="BG57" s="43">
        <f>IF(BG$5&lt;$A57,0,MINA($C57*$E57,$C57-SUM($G57:BF57)))</f>
        <v>0</v>
      </c>
      <c r="BH57" s="43">
        <f>IF(BH$5&lt;$A57,0,MINA($C57*$E57,$C57-SUM($G57:BG57)))</f>
        <v>0</v>
      </c>
      <c r="BI57" s="43">
        <f>IF(BI$5&lt;$A57,0,MINA($C57*$E57,$C57-SUM($G57:BH57)))</f>
        <v>0</v>
      </c>
      <c r="BJ57" s="43">
        <f>IF(BJ$5&lt;$A57,0,MINA($C57*$E57,$C57-SUM($G57:BI57)))</f>
        <v>0</v>
      </c>
      <c r="BK57" s="43">
        <f>IF(BK$5&lt;$A57,0,MINA($C57*$E57,$C57-SUM($G57:BJ57)))</f>
        <v>0</v>
      </c>
      <c r="BL57" s="43">
        <f>IF(BL$5&lt;$A57,0,MINA($C57*$E57,$C57-SUM($G57:BK57)))</f>
        <v>0</v>
      </c>
      <c r="BM57" s="43">
        <f>IF(BM$5&lt;$A57,0,MINA($C57*$E57,$C57-SUM($G57:BL57)))</f>
        <v>0</v>
      </c>
      <c r="BN57" s="43">
        <f>IF(BN$5&lt;$A57,0,MINA($C57*$E57,$C57-SUM($G57:BM57)))</f>
        <v>0</v>
      </c>
      <c r="BO57" s="43">
        <f>IF(BO$5&lt;$A57,0,MINA($C57*$E57,$C57-SUM($G57:BN57)))</f>
        <v>0</v>
      </c>
      <c r="BP57" s="43">
        <f>IF(BP$5&lt;$A57,0,MINA($C57*$E57,$C57-SUM($G57:BO57)))</f>
        <v>0</v>
      </c>
      <c r="BQ57" s="43">
        <f>IF(BQ$5&lt;$A57,0,MINA($C57*$E57,$C57-SUM($G57:BP57)))</f>
        <v>0</v>
      </c>
      <c r="BR57" s="43">
        <f>IF(BR$5&lt;$A57,0,MINA($C57*$E57,$C57-SUM($G57:BQ57)))</f>
        <v>0</v>
      </c>
      <c r="BS57" s="43">
        <f>IF(BS$5&lt;$A57,0,MINA($C57*$E57,$C57-SUM($G57:BR57)))</f>
        <v>0</v>
      </c>
      <c r="BT57" s="43">
        <f>IF(BT$5&lt;$A57,0,MINA($C57*$E57,$C57-SUM($G57:BS57)))</f>
        <v>0</v>
      </c>
      <c r="BU57" s="43">
        <f>IF(BU$5&lt;$A57,0,MINA($C57*$E57,$C57-SUM($G57:BT57)))</f>
        <v>0</v>
      </c>
      <c r="BV57" s="43">
        <f>IF(BV$5&lt;$A57,0,MINA($C57*$E57,$C57-SUM($G57:BU57)))</f>
        <v>0</v>
      </c>
      <c r="BW57" s="43">
        <f>IF(BW$5&lt;$A57,0,MINA($C57*$E57,$C57-SUM($G57:BV57)))</f>
        <v>0</v>
      </c>
      <c r="BX57" s="43">
        <f>IF(BX$5&lt;$A57,0,MINA($C57*$E57,$C57-SUM($G57:BW57)))</f>
        <v>0</v>
      </c>
      <c r="BY57" s="43">
        <f>IF(BY$5&lt;$A57,0,MINA($C57*$E57,$C57-SUM($G57:BX57)))</f>
        <v>0</v>
      </c>
      <c r="BZ57" s="43">
        <f>IF(BZ$5&lt;$A57,0,MINA($C57*$E57,$C57-SUM($G57:BY57)))</f>
        <v>0</v>
      </c>
      <c r="CA57" s="43">
        <f>IF(CA$5&lt;$A57,0,MINA($C57*$E57,$C57-SUM($G57:BZ57)))</f>
        <v>0</v>
      </c>
      <c r="CB57" s="43">
        <f>IF(CB$5&lt;$A57,0,MINA($C57*$E57,$C57-SUM($G57:CA57)))</f>
        <v>0</v>
      </c>
      <c r="CC57" s="43">
        <f>IF(CC$5&lt;$A57,0,MINA($C57*$E57,$C57-SUM($G57:CB57)))</f>
        <v>0</v>
      </c>
      <c r="CD57" s="43">
        <f>IF(CD$5&lt;$A57,0,MINA($C57*$E57,$C57-SUM($G57:CC57)))</f>
        <v>0</v>
      </c>
      <c r="CE57" s="43">
        <f>IF(CE$5&lt;$A57,0,MINA($C57*$E57,$C57-SUM($G57:CD57)))</f>
        <v>0</v>
      </c>
      <c r="CF57" s="43">
        <f>IF(CF$5&lt;$A57,0,MINA($C57*$E57,$C57-SUM($G57:CE57)))</f>
        <v>0</v>
      </c>
      <c r="CG57" s="43">
        <f>IF(CG$5&lt;$A57,0,MINA($C57*$E57,$C57-SUM($G57:CF57)))</f>
        <v>0</v>
      </c>
      <c r="CH57" s="43">
        <f>IF(CH$5&lt;$A57,0,MINA($C57*$E57,$C57-SUM($G57:CG57)))</f>
        <v>0</v>
      </c>
      <c r="CI57" s="43">
        <f>IF(CI$5&lt;$A57,0,MINA($C57*$E57,$C57-SUM($G57:CH57)))</f>
        <v>0</v>
      </c>
      <c r="CJ57" s="43">
        <f>IF(CJ$5&lt;$A57,0,MINA($C57*$E57,$C57-SUM($G57:CI57)))</f>
        <v>0</v>
      </c>
      <c r="CK57" s="43">
        <f>IF(CK$5&lt;$A57,0,MINA($C57*$E57,$C57-SUM($G57:CJ57)))</f>
        <v>0</v>
      </c>
      <c r="CL57" s="43">
        <f>IF(CL$5&lt;$A57,0,MINA($C57*$E57,$C57-SUM($G57:CK57)))</f>
        <v>0</v>
      </c>
      <c r="CM57" s="43">
        <f>IF(CM$5&lt;$A57,0,MINA($C57*$E57,$C57-SUM($G57:CL57)))</f>
        <v>0</v>
      </c>
      <c r="CN57" s="43">
        <f>IF(CN$5&lt;$A57,0,MINA($C57*$E57,$C57-SUM($G57:CM57)))</f>
        <v>0</v>
      </c>
      <c r="CO57" s="43">
        <f>IF(CO$5&lt;$A57,0,MINA($C57*$E57,$C57-SUM($G57:CN57)))</f>
        <v>0</v>
      </c>
      <c r="CP57" s="43">
        <f>IF(CP$5&lt;$A57,0,MINA($C57*$E57,$C57-SUM($G57:CO57)))</f>
        <v>0</v>
      </c>
      <c r="CQ57" s="43">
        <f>IF(CQ$5&lt;$A57,0,MINA($C57*$E57,$C57-SUM($G57:CP57)))</f>
        <v>0</v>
      </c>
      <c r="CR57" s="43">
        <f>IF(CR$5&lt;$A57,0,MINA($C57*$E57,$C57-SUM($G57:CQ57)))</f>
        <v>0</v>
      </c>
      <c r="CS57" s="43">
        <f>IF(CS$5&lt;$A57,0,MINA($C57*$E57,$C57-SUM($G57:CR57)))</f>
        <v>0</v>
      </c>
      <c r="CT57" s="43">
        <f>IF(CT$5&lt;$A57,0,MINA($C57*$E57,$C57-SUM($G57:CS57)))</f>
        <v>0</v>
      </c>
      <c r="CU57" s="43">
        <f>IF(CU$5&lt;$A57,0,MINA($C57*$E57,$C57-SUM($G57:CT57)))</f>
        <v>0</v>
      </c>
      <c r="CV57" s="43">
        <f>IF(CV$5&lt;$A57,0,MINA($C57*$E57,$C57-SUM($G57:CU57)))</f>
        <v>0</v>
      </c>
      <c r="CW57" s="43">
        <f>IF(CW$5&lt;$A57,0,MINA($C57*$E57,$C57-SUM($G57:CV57)))</f>
        <v>0</v>
      </c>
      <c r="CX57" s="43">
        <f>IF(CX$5&lt;$A57,0,MINA($C57*$E57,$C57-SUM($G57:CW57)))</f>
        <v>0</v>
      </c>
      <c r="CY57" s="43">
        <f>IF(CY$5&lt;$A57,0,MINA($C57*$E57,$C57-SUM($G57:CX57)))</f>
        <v>0</v>
      </c>
      <c r="CZ57" s="43">
        <f>IF(CZ$5&lt;$A57,0,MINA($C57*$E57,$C57-SUM($G57:CY57)))</f>
        <v>0</v>
      </c>
      <c r="DA57" s="43">
        <f>IF(DA$5&lt;$A57,0,MINA($C57*$E57,$C57-SUM($G57:CZ57)))</f>
        <v>0</v>
      </c>
      <c r="DB57" s="43">
        <f>IF(DB$5&lt;$A57,0,MINA($C57*$E57,$C57-SUM($G57:DA57)))</f>
        <v>0</v>
      </c>
      <c r="DC57" s="43">
        <f>IF(DC$5&lt;$A57,0,MINA($C57*$E57,$C57-SUM($G57:DB57)))</f>
        <v>0</v>
      </c>
      <c r="DD57" s="43">
        <f>IF(DD$5&lt;$A57,0,MINA($C57*$E57,$C57-SUM($G57:DC57)))</f>
        <v>0</v>
      </c>
      <c r="DE57" s="43">
        <f>IF(DE$5&lt;$A57,0,MINA($C57*$E57,$C57-SUM($G57:DD57)))</f>
        <v>0</v>
      </c>
      <c r="DF57" s="43">
        <f>IF(DF$5&lt;$A57,0,MINA($C57*$E57,$C57-SUM($G57:DE57)))</f>
        <v>0</v>
      </c>
      <c r="DG57" s="43">
        <f>IF(DG$5&lt;$A57,0,MINA($C57*$E57,$C57-SUM($G57:DF57)))</f>
        <v>0</v>
      </c>
      <c r="DH57" s="43">
        <f>IF(DH$5&lt;$A57,0,MINA($C57*$E57,$C57-SUM($G57:DG57)))</f>
        <v>0</v>
      </c>
      <c r="DI57" s="43">
        <f>IF(DI$5&lt;$A57,0,MINA($C57*$E57,$C57-SUM($G57:DH57)))</f>
        <v>0</v>
      </c>
      <c r="DJ57" s="43">
        <f>IF(DJ$5&lt;$A57,0,MINA($C57*$E57,$C57-SUM($G57:DI57)))</f>
        <v>0</v>
      </c>
      <c r="DK57" s="43">
        <f>IF(DK$5&lt;$A57,0,MINA($C57*$E57,$C57-SUM($G57:DJ57)))</f>
        <v>0</v>
      </c>
      <c r="DL57" s="43">
        <f>IF(DL$5&lt;$A57,0,MINA($C57*$E57,$C57-SUM($G57:DK57)))</f>
        <v>0</v>
      </c>
      <c r="DM57" s="43">
        <f>IF(DM$5&lt;$A57,0,MINA($C57*$E57,$C57-SUM($G57:DL57)))</f>
        <v>0</v>
      </c>
      <c r="DN57" s="43">
        <f>IF(DN$5&lt;$A57,0,MINA($C57*$E57,$C57-SUM($G57:DM57)))</f>
        <v>0</v>
      </c>
      <c r="DO57" s="43">
        <f>IF(DO$5&lt;$A57,0,MINA($C57*$E57,$C57-SUM($G57:DN57)))</f>
        <v>0</v>
      </c>
      <c r="DP57" s="43">
        <f>IF(DP$5&lt;$A57,0,MINA($C57*$E57,$C57-SUM($G57:DO57)))</f>
        <v>0</v>
      </c>
      <c r="DQ57" s="43">
        <f>IF(DQ$5&lt;$A57,0,MINA($C57*$E57,$C57-SUM($G57:DP57)))</f>
        <v>0</v>
      </c>
      <c r="DR57" s="43">
        <f>IF(DR$5&lt;$A57,0,MINA($C57*$E57,$C57-SUM($G57:DQ57)))</f>
        <v>0</v>
      </c>
      <c r="DS57" s="43">
        <f>IF(DS$5&lt;$A57,0,MINA($C57*$E57,$C57-SUM($G57:DR57)))</f>
        <v>0</v>
      </c>
      <c r="DT57" s="43">
        <f>IF(DT$5&lt;$A57,0,MINA($C57*$E57,$C57-SUM($G57:DS57)))</f>
        <v>0</v>
      </c>
      <c r="DU57" s="43">
        <f>IF(DU$5&lt;$A57,0,MINA($C57*$E57,$C57-SUM($G57:DT57)))</f>
        <v>0</v>
      </c>
      <c r="DV57" s="43">
        <f>IF(DV$5&lt;$A57,0,MINA($C57*$E57,$C57-SUM($G57:DU57)))</f>
        <v>0</v>
      </c>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row>
    <row r="58" spans="1:162" ht="18" customHeight="1" x14ac:dyDescent="0.2">
      <c r="A58" s="46">
        <f t="shared" si="32"/>
        <v>44</v>
      </c>
      <c r="B58" s="38"/>
      <c r="C58" s="45">
        <v>0</v>
      </c>
      <c r="D58" s="38"/>
      <c r="E58" s="44">
        <f t="shared" si="30"/>
        <v>1.6666666666666666E-2</v>
      </c>
      <c r="G58" s="43">
        <f t="shared" si="31"/>
        <v>0</v>
      </c>
      <c r="H58" s="43">
        <f>IF(H$5&lt;$A58,0,MINA($C58*$E58,$C58-SUM($G58:G58)))</f>
        <v>0</v>
      </c>
      <c r="I58" s="43">
        <f>IF(I$5&lt;$A58,0,MINA($C58*$E58,$C58-SUM($G58:H58)))</f>
        <v>0</v>
      </c>
      <c r="J58" s="43">
        <f>IF(J$5&lt;$A58,0,MINA($C58*$E58,$C58-SUM($G58:I58)))</f>
        <v>0</v>
      </c>
      <c r="K58" s="43">
        <f>IF(K$5&lt;$A58,0,MINA($C58*$E58,$C58-SUM($G58:J58)))</f>
        <v>0</v>
      </c>
      <c r="L58" s="43">
        <f>IF(L$5&lt;$A58,0,MINA($C58*$E58,$C58-SUM($G58:K58)))</f>
        <v>0</v>
      </c>
      <c r="M58" s="43">
        <f>IF(M$5&lt;$A58,0,MINA($C58*$E58,$C58-SUM($G58:L58)))</f>
        <v>0</v>
      </c>
      <c r="N58" s="43">
        <f>IF(N$5&lt;$A58,0,MINA($C58*$E58,$C58-SUM($G58:M58)))</f>
        <v>0</v>
      </c>
      <c r="O58" s="43">
        <f>IF(O$5&lt;$A58,0,MINA($C58*$E58,$C58-SUM($G58:N58)))</f>
        <v>0</v>
      </c>
      <c r="P58" s="43">
        <f>IF(P$5&lt;$A58,0,MINA($C58*$E58,$C58-SUM($G58:O58)))</f>
        <v>0</v>
      </c>
      <c r="Q58" s="43">
        <f>IF(Q$5&lt;$A58,0,MINA($C58*$E58,$C58-SUM($G58:P58)))</f>
        <v>0</v>
      </c>
      <c r="R58" s="43">
        <f>IF(R$5&lt;$A58,0,MINA($C58*$E58,$C58-SUM($G58:Q58)))</f>
        <v>0</v>
      </c>
      <c r="S58" s="43">
        <f>IF(S$5&lt;$A58,0,MINA($C58*$E58,$C58-SUM($G58:R58)))</f>
        <v>0</v>
      </c>
      <c r="T58" s="43">
        <f>IF(T$5&lt;$A58,0,MINA($C58*$E58,$C58-SUM($G58:S58)))</f>
        <v>0</v>
      </c>
      <c r="U58" s="43">
        <f>IF(U$5&lt;$A58,0,MINA($C58*$E58,$C58-SUM($G58:T58)))</f>
        <v>0</v>
      </c>
      <c r="V58" s="43">
        <f>IF(V$5&lt;$A58,0,MINA($C58*$E58,$C58-SUM($G58:U58)))</f>
        <v>0</v>
      </c>
      <c r="W58" s="43">
        <f>IF(W$5&lt;$A58,0,MINA($C58*$E58,$C58-SUM($G58:V58)))</f>
        <v>0</v>
      </c>
      <c r="X58" s="43">
        <f>IF(X$5&lt;$A58,0,MINA($C58*$E58,$C58-SUM($G58:W58)))</f>
        <v>0</v>
      </c>
      <c r="Y58" s="43">
        <f>IF(Y$5&lt;$A58,0,MINA($C58*$E58,$C58-SUM($G58:X58)))</f>
        <v>0</v>
      </c>
      <c r="Z58" s="43">
        <f>IF(Z$5&lt;$A58,0,MINA($C58*$E58,$C58-SUM($G58:Y58)))</f>
        <v>0</v>
      </c>
      <c r="AA58" s="43">
        <f>IF(AA$5&lt;$A58,0,MINA($C58*$E58,$C58-SUM($G58:Z58)))</f>
        <v>0</v>
      </c>
      <c r="AB58" s="43">
        <f>IF(AB$5&lt;$A58,0,MINA($C58*$E58,$C58-SUM($G58:AA58)))</f>
        <v>0</v>
      </c>
      <c r="AC58" s="43">
        <f>IF(AC$5&lt;$A58,0,MINA($C58*$E58,$C58-SUM($G58:AB58)))</f>
        <v>0</v>
      </c>
      <c r="AD58" s="43">
        <f>IF(AD$5&lt;$A58,0,MINA($C58*$E58,$C58-SUM($G58:AC58)))</f>
        <v>0</v>
      </c>
      <c r="AE58" s="43">
        <f>IF(AE$5&lt;$A58,0,MINA($C58*$E58,$C58-SUM($G58:AD58)))</f>
        <v>0</v>
      </c>
      <c r="AF58" s="43">
        <f>IF(AF$5&lt;$A58,0,MINA($C58*$E58,$C58-SUM($G58:AE58)))</f>
        <v>0</v>
      </c>
      <c r="AG58" s="43">
        <f>IF(AG$5&lt;$A58,0,MINA($C58*$E58,$C58-SUM($G58:AF58)))</f>
        <v>0</v>
      </c>
      <c r="AH58" s="43">
        <f>IF(AH$5&lt;$A58,0,MINA($C58*$E58,$C58-SUM($G58:AG58)))</f>
        <v>0</v>
      </c>
      <c r="AI58" s="43">
        <f>IF(AI$5&lt;$A58,0,MINA($C58*$E58,$C58-SUM($G58:AH58)))</f>
        <v>0</v>
      </c>
      <c r="AJ58" s="43">
        <f>IF(AJ$5&lt;$A58,0,MINA($C58*$E58,$C58-SUM($G58:AI58)))</f>
        <v>0</v>
      </c>
      <c r="AK58" s="43">
        <f>IF(AK$5&lt;$A58,0,MINA($C58*$E58,$C58-SUM($G58:AJ58)))</f>
        <v>0</v>
      </c>
      <c r="AL58" s="43">
        <f>IF(AL$5&lt;$A58,0,MINA($C58*$E58,$C58-SUM($G58:AK58)))</f>
        <v>0</v>
      </c>
      <c r="AM58" s="43">
        <f>IF(AM$5&lt;$A58,0,MINA($C58*$E58,$C58-SUM($G58:AL58)))</f>
        <v>0</v>
      </c>
      <c r="AN58" s="43">
        <f>IF(AN$5&lt;$A58,0,MINA($C58*$E58,$C58-SUM($G58:AM58)))</f>
        <v>0</v>
      </c>
      <c r="AO58" s="43">
        <f>IF(AO$5&lt;$A58,0,MINA($C58*$E58,$C58-SUM($G58:AN58)))</f>
        <v>0</v>
      </c>
      <c r="AP58" s="43">
        <f>IF(AP$5&lt;$A58,0,MINA($C58*$E58,$C58-SUM($G58:AO58)))</f>
        <v>0</v>
      </c>
      <c r="AQ58" s="43">
        <f>IF(AQ$5&lt;$A58,0,MINA($C58*$E58,$C58-SUM($G58:AP58)))</f>
        <v>0</v>
      </c>
      <c r="AR58" s="43">
        <f>IF(AR$5&lt;$A58,0,MINA($C58*$E58,$C58-SUM($G58:AQ58)))</f>
        <v>0</v>
      </c>
      <c r="AS58" s="43">
        <f>IF(AS$5&lt;$A58,0,MINA($C58*$E58,$C58-SUM($G58:AR58)))</f>
        <v>0</v>
      </c>
      <c r="AT58" s="43">
        <f>IF(AT$5&lt;$A58,0,MINA($C58*$E58,$C58-SUM($G58:AS58)))</f>
        <v>0</v>
      </c>
      <c r="AU58" s="43">
        <f>IF(AU$5&lt;$A58,0,MINA($C58*$E58,$C58-SUM($G58:AT58)))</f>
        <v>0</v>
      </c>
      <c r="AV58" s="43">
        <f>IF(AV$5&lt;$A58,0,MINA($C58*$E58,$C58-SUM($G58:AU58)))</f>
        <v>0</v>
      </c>
      <c r="AW58" s="43">
        <f>IF(AW$5&lt;$A58,0,MINA($C58*$E58,$C58-SUM($G58:AV58)))</f>
        <v>0</v>
      </c>
      <c r="AX58" s="43">
        <f>IF(AX$5&lt;$A58,0,MINA($C58*$E58,$C58-SUM($G58:AW58)))</f>
        <v>0</v>
      </c>
      <c r="AY58" s="43">
        <f>IF(AY$5&lt;$A58,0,MINA($C58*$E58,$C58-SUM($G58:AX58)))</f>
        <v>0</v>
      </c>
      <c r="AZ58" s="43">
        <f>IF(AZ$5&lt;$A58,0,MINA($C58*$E58,$C58-SUM($G58:AY58)))</f>
        <v>0</v>
      </c>
      <c r="BA58" s="43">
        <f>IF(BA$5&lt;$A58,0,MINA($C58*$E58,$C58-SUM($G58:AZ58)))</f>
        <v>0</v>
      </c>
      <c r="BB58" s="43">
        <f>IF(BB$5&lt;$A58,0,MINA($C58*$E58,$C58-SUM($G58:BA58)))</f>
        <v>0</v>
      </c>
      <c r="BC58" s="43">
        <f>IF(BC$5&lt;$A58,0,MINA($C58*$E58,$C58-SUM($G58:BB58)))</f>
        <v>0</v>
      </c>
      <c r="BD58" s="43">
        <f>IF(BD$5&lt;$A58,0,MINA($C58*$E58,$C58-SUM($G58:BC58)))</f>
        <v>0</v>
      </c>
      <c r="BE58" s="43">
        <f>IF(BE$5&lt;$A58,0,MINA($C58*$E58,$C58-SUM($G58:BD58)))</f>
        <v>0</v>
      </c>
      <c r="BF58" s="43">
        <f>IF(BF$5&lt;$A58,0,MINA($C58*$E58,$C58-SUM($G58:BE58)))</f>
        <v>0</v>
      </c>
      <c r="BG58" s="43">
        <f>IF(BG$5&lt;$A58,0,MINA($C58*$E58,$C58-SUM($G58:BF58)))</f>
        <v>0</v>
      </c>
      <c r="BH58" s="43">
        <f>IF(BH$5&lt;$A58,0,MINA($C58*$E58,$C58-SUM($G58:BG58)))</f>
        <v>0</v>
      </c>
      <c r="BI58" s="43">
        <f>IF(BI$5&lt;$A58,0,MINA($C58*$E58,$C58-SUM($G58:BH58)))</f>
        <v>0</v>
      </c>
      <c r="BJ58" s="43">
        <f>IF(BJ$5&lt;$A58,0,MINA($C58*$E58,$C58-SUM($G58:BI58)))</f>
        <v>0</v>
      </c>
      <c r="BK58" s="43">
        <f>IF(BK$5&lt;$A58,0,MINA($C58*$E58,$C58-SUM($G58:BJ58)))</f>
        <v>0</v>
      </c>
      <c r="BL58" s="43">
        <f>IF(BL$5&lt;$A58,0,MINA($C58*$E58,$C58-SUM($G58:BK58)))</f>
        <v>0</v>
      </c>
      <c r="BM58" s="43">
        <f>IF(BM$5&lt;$A58,0,MINA($C58*$E58,$C58-SUM($G58:BL58)))</f>
        <v>0</v>
      </c>
      <c r="BN58" s="43">
        <f>IF(BN$5&lt;$A58,0,MINA($C58*$E58,$C58-SUM($G58:BM58)))</f>
        <v>0</v>
      </c>
      <c r="BO58" s="43">
        <f>IF(BO$5&lt;$A58,0,MINA($C58*$E58,$C58-SUM($G58:BN58)))</f>
        <v>0</v>
      </c>
      <c r="BP58" s="43">
        <f>IF(BP$5&lt;$A58,0,MINA($C58*$E58,$C58-SUM($G58:BO58)))</f>
        <v>0</v>
      </c>
      <c r="BQ58" s="43">
        <f>IF(BQ$5&lt;$A58,0,MINA($C58*$E58,$C58-SUM($G58:BP58)))</f>
        <v>0</v>
      </c>
      <c r="BR58" s="43">
        <f>IF(BR$5&lt;$A58,0,MINA($C58*$E58,$C58-SUM($G58:BQ58)))</f>
        <v>0</v>
      </c>
      <c r="BS58" s="43">
        <f>IF(BS$5&lt;$A58,0,MINA($C58*$E58,$C58-SUM($G58:BR58)))</f>
        <v>0</v>
      </c>
      <c r="BT58" s="43">
        <f>IF(BT$5&lt;$A58,0,MINA($C58*$E58,$C58-SUM($G58:BS58)))</f>
        <v>0</v>
      </c>
      <c r="BU58" s="43">
        <f>IF(BU$5&lt;$A58,0,MINA($C58*$E58,$C58-SUM($G58:BT58)))</f>
        <v>0</v>
      </c>
      <c r="BV58" s="43">
        <f>IF(BV$5&lt;$A58,0,MINA($C58*$E58,$C58-SUM($G58:BU58)))</f>
        <v>0</v>
      </c>
      <c r="BW58" s="43">
        <f>IF(BW$5&lt;$A58,0,MINA($C58*$E58,$C58-SUM($G58:BV58)))</f>
        <v>0</v>
      </c>
      <c r="BX58" s="43">
        <f>IF(BX$5&lt;$A58,0,MINA($C58*$E58,$C58-SUM($G58:BW58)))</f>
        <v>0</v>
      </c>
      <c r="BY58" s="43">
        <f>IF(BY$5&lt;$A58,0,MINA($C58*$E58,$C58-SUM($G58:BX58)))</f>
        <v>0</v>
      </c>
      <c r="BZ58" s="43">
        <f>IF(BZ$5&lt;$A58,0,MINA($C58*$E58,$C58-SUM($G58:BY58)))</f>
        <v>0</v>
      </c>
      <c r="CA58" s="43">
        <f>IF(CA$5&lt;$A58,0,MINA($C58*$E58,$C58-SUM($G58:BZ58)))</f>
        <v>0</v>
      </c>
      <c r="CB58" s="43">
        <f>IF(CB$5&lt;$A58,0,MINA($C58*$E58,$C58-SUM($G58:CA58)))</f>
        <v>0</v>
      </c>
      <c r="CC58" s="43">
        <f>IF(CC$5&lt;$A58,0,MINA($C58*$E58,$C58-SUM($G58:CB58)))</f>
        <v>0</v>
      </c>
      <c r="CD58" s="43">
        <f>IF(CD$5&lt;$A58,0,MINA($C58*$E58,$C58-SUM($G58:CC58)))</f>
        <v>0</v>
      </c>
      <c r="CE58" s="43">
        <f>IF(CE$5&lt;$A58,0,MINA($C58*$E58,$C58-SUM($G58:CD58)))</f>
        <v>0</v>
      </c>
      <c r="CF58" s="43">
        <f>IF(CF$5&lt;$A58,0,MINA($C58*$E58,$C58-SUM($G58:CE58)))</f>
        <v>0</v>
      </c>
      <c r="CG58" s="43">
        <f>IF(CG$5&lt;$A58,0,MINA($C58*$E58,$C58-SUM($G58:CF58)))</f>
        <v>0</v>
      </c>
      <c r="CH58" s="43">
        <f>IF(CH$5&lt;$A58,0,MINA($C58*$E58,$C58-SUM($G58:CG58)))</f>
        <v>0</v>
      </c>
      <c r="CI58" s="43">
        <f>IF(CI$5&lt;$A58,0,MINA($C58*$E58,$C58-SUM($G58:CH58)))</f>
        <v>0</v>
      </c>
      <c r="CJ58" s="43">
        <f>IF(CJ$5&lt;$A58,0,MINA($C58*$E58,$C58-SUM($G58:CI58)))</f>
        <v>0</v>
      </c>
      <c r="CK58" s="43">
        <f>IF(CK$5&lt;$A58,0,MINA($C58*$E58,$C58-SUM($G58:CJ58)))</f>
        <v>0</v>
      </c>
      <c r="CL58" s="43">
        <f>IF(CL$5&lt;$A58,0,MINA($C58*$E58,$C58-SUM($G58:CK58)))</f>
        <v>0</v>
      </c>
      <c r="CM58" s="43">
        <f>IF(CM$5&lt;$A58,0,MINA($C58*$E58,$C58-SUM($G58:CL58)))</f>
        <v>0</v>
      </c>
      <c r="CN58" s="43">
        <f>IF(CN$5&lt;$A58,0,MINA($C58*$E58,$C58-SUM($G58:CM58)))</f>
        <v>0</v>
      </c>
      <c r="CO58" s="43">
        <f>IF(CO$5&lt;$A58,0,MINA($C58*$E58,$C58-SUM($G58:CN58)))</f>
        <v>0</v>
      </c>
      <c r="CP58" s="43">
        <f>IF(CP$5&lt;$A58,0,MINA($C58*$E58,$C58-SUM($G58:CO58)))</f>
        <v>0</v>
      </c>
      <c r="CQ58" s="43">
        <f>IF(CQ$5&lt;$A58,0,MINA($C58*$E58,$C58-SUM($G58:CP58)))</f>
        <v>0</v>
      </c>
      <c r="CR58" s="43">
        <f>IF(CR$5&lt;$A58,0,MINA($C58*$E58,$C58-SUM($G58:CQ58)))</f>
        <v>0</v>
      </c>
      <c r="CS58" s="43">
        <f>IF(CS$5&lt;$A58,0,MINA($C58*$E58,$C58-SUM($G58:CR58)))</f>
        <v>0</v>
      </c>
      <c r="CT58" s="43">
        <f>IF(CT$5&lt;$A58,0,MINA($C58*$E58,$C58-SUM($G58:CS58)))</f>
        <v>0</v>
      </c>
      <c r="CU58" s="43">
        <f>IF(CU$5&lt;$A58,0,MINA($C58*$E58,$C58-SUM($G58:CT58)))</f>
        <v>0</v>
      </c>
      <c r="CV58" s="43">
        <f>IF(CV$5&lt;$A58,0,MINA($C58*$E58,$C58-SUM($G58:CU58)))</f>
        <v>0</v>
      </c>
      <c r="CW58" s="43">
        <f>IF(CW$5&lt;$A58,0,MINA($C58*$E58,$C58-SUM($G58:CV58)))</f>
        <v>0</v>
      </c>
      <c r="CX58" s="43">
        <f>IF(CX$5&lt;$A58,0,MINA($C58*$E58,$C58-SUM($G58:CW58)))</f>
        <v>0</v>
      </c>
      <c r="CY58" s="43">
        <f>IF(CY$5&lt;$A58,0,MINA($C58*$E58,$C58-SUM($G58:CX58)))</f>
        <v>0</v>
      </c>
      <c r="CZ58" s="43">
        <f>IF(CZ$5&lt;$A58,0,MINA($C58*$E58,$C58-SUM($G58:CY58)))</f>
        <v>0</v>
      </c>
      <c r="DA58" s="43">
        <f>IF(DA$5&lt;$A58,0,MINA($C58*$E58,$C58-SUM($G58:CZ58)))</f>
        <v>0</v>
      </c>
      <c r="DB58" s="43">
        <f>IF(DB$5&lt;$A58,0,MINA($C58*$E58,$C58-SUM($G58:DA58)))</f>
        <v>0</v>
      </c>
      <c r="DC58" s="43">
        <f>IF(DC$5&lt;$A58,0,MINA($C58*$E58,$C58-SUM($G58:DB58)))</f>
        <v>0</v>
      </c>
      <c r="DD58" s="43">
        <f>IF(DD$5&lt;$A58,0,MINA($C58*$E58,$C58-SUM($G58:DC58)))</f>
        <v>0</v>
      </c>
      <c r="DE58" s="43">
        <f>IF(DE$5&lt;$A58,0,MINA($C58*$E58,$C58-SUM($G58:DD58)))</f>
        <v>0</v>
      </c>
      <c r="DF58" s="43">
        <f>IF(DF$5&lt;$A58,0,MINA($C58*$E58,$C58-SUM($G58:DE58)))</f>
        <v>0</v>
      </c>
      <c r="DG58" s="43">
        <f>IF(DG$5&lt;$A58,0,MINA($C58*$E58,$C58-SUM($G58:DF58)))</f>
        <v>0</v>
      </c>
      <c r="DH58" s="43">
        <f>IF(DH$5&lt;$A58,0,MINA($C58*$E58,$C58-SUM($G58:DG58)))</f>
        <v>0</v>
      </c>
      <c r="DI58" s="43">
        <f>IF(DI$5&lt;$A58,0,MINA($C58*$E58,$C58-SUM($G58:DH58)))</f>
        <v>0</v>
      </c>
      <c r="DJ58" s="43">
        <f>IF(DJ$5&lt;$A58,0,MINA($C58*$E58,$C58-SUM($G58:DI58)))</f>
        <v>0</v>
      </c>
      <c r="DK58" s="43">
        <f>IF(DK$5&lt;$A58,0,MINA($C58*$E58,$C58-SUM($G58:DJ58)))</f>
        <v>0</v>
      </c>
      <c r="DL58" s="43">
        <f>IF(DL$5&lt;$A58,0,MINA($C58*$E58,$C58-SUM($G58:DK58)))</f>
        <v>0</v>
      </c>
      <c r="DM58" s="43">
        <f>IF(DM$5&lt;$A58,0,MINA($C58*$E58,$C58-SUM($G58:DL58)))</f>
        <v>0</v>
      </c>
      <c r="DN58" s="43">
        <f>IF(DN$5&lt;$A58,0,MINA($C58*$E58,$C58-SUM($G58:DM58)))</f>
        <v>0</v>
      </c>
      <c r="DO58" s="43">
        <f>IF(DO$5&lt;$A58,0,MINA($C58*$E58,$C58-SUM($G58:DN58)))</f>
        <v>0</v>
      </c>
      <c r="DP58" s="43">
        <f>IF(DP$5&lt;$A58,0,MINA($C58*$E58,$C58-SUM($G58:DO58)))</f>
        <v>0</v>
      </c>
      <c r="DQ58" s="43">
        <f>IF(DQ$5&lt;$A58,0,MINA($C58*$E58,$C58-SUM($G58:DP58)))</f>
        <v>0</v>
      </c>
      <c r="DR58" s="43">
        <f>IF(DR$5&lt;$A58,0,MINA($C58*$E58,$C58-SUM($G58:DQ58)))</f>
        <v>0</v>
      </c>
      <c r="DS58" s="43">
        <f>IF(DS$5&lt;$A58,0,MINA($C58*$E58,$C58-SUM($G58:DR58)))</f>
        <v>0</v>
      </c>
      <c r="DT58" s="43">
        <f>IF(DT$5&lt;$A58,0,MINA($C58*$E58,$C58-SUM($G58:DS58)))</f>
        <v>0</v>
      </c>
      <c r="DU58" s="43">
        <f>IF(DU$5&lt;$A58,0,MINA($C58*$E58,$C58-SUM($G58:DT58)))</f>
        <v>0</v>
      </c>
      <c r="DV58" s="43">
        <f>IF(DV$5&lt;$A58,0,MINA($C58*$E58,$C58-SUM($G58:DU58)))</f>
        <v>0</v>
      </c>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row>
    <row r="59" spans="1:162" ht="18" customHeight="1" x14ac:dyDescent="0.2">
      <c r="A59" s="46">
        <f t="shared" si="32"/>
        <v>45</v>
      </c>
      <c r="B59" s="38"/>
      <c r="C59" s="45">
        <v>0</v>
      </c>
      <c r="D59" s="38"/>
      <c r="E59" s="44">
        <f t="shared" si="30"/>
        <v>1.6666666666666666E-2</v>
      </c>
      <c r="G59" s="43">
        <f t="shared" si="31"/>
        <v>0</v>
      </c>
      <c r="H59" s="43">
        <f>IF(H$5&lt;$A59,0,MINA($C59*$E59,$C59-SUM($G59:G59)))</f>
        <v>0</v>
      </c>
      <c r="I59" s="43">
        <f>IF(I$5&lt;$A59,0,MINA($C59*$E59,$C59-SUM($G59:H59)))</f>
        <v>0</v>
      </c>
      <c r="J59" s="43">
        <f>IF(J$5&lt;$A59,0,MINA($C59*$E59,$C59-SUM($G59:I59)))</f>
        <v>0</v>
      </c>
      <c r="K59" s="43">
        <f>IF(K$5&lt;$A59,0,MINA($C59*$E59,$C59-SUM($G59:J59)))</f>
        <v>0</v>
      </c>
      <c r="L59" s="43">
        <f>IF(L$5&lt;$A59,0,MINA($C59*$E59,$C59-SUM($G59:K59)))</f>
        <v>0</v>
      </c>
      <c r="M59" s="43">
        <f>IF(M$5&lt;$A59,0,MINA($C59*$E59,$C59-SUM($G59:L59)))</f>
        <v>0</v>
      </c>
      <c r="N59" s="43">
        <f>IF(N$5&lt;$A59,0,MINA($C59*$E59,$C59-SUM($G59:M59)))</f>
        <v>0</v>
      </c>
      <c r="O59" s="43">
        <f>IF(O$5&lt;$A59,0,MINA($C59*$E59,$C59-SUM($G59:N59)))</f>
        <v>0</v>
      </c>
      <c r="P59" s="43">
        <f>IF(P$5&lt;$A59,0,MINA($C59*$E59,$C59-SUM($G59:O59)))</f>
        <v>0</v>
      </c>
      <c r="Q59" s="43">
        <f>IF(Q$5&lt;$A59,0,MINA($C59*$E59,$C59-SUM($G59:P59)))</f>
        <v>0</v>
      </c>
      <c r="R59" s="43">
        <f>IF(R$5&lt;$A59,0,MINA($C59*$E59,$C59-SUM($G59:Q59)))</f>
        <v>0</v>
      </c>
      <c r="S59" s="43">
        <f>IF(S$5&lt;$A59,0,MINA($C59*$E59,$C59-SUM($G59:R59)))</f>
        <v>0</v>
      </c>
      <c r="T59" s="43">
        <f>IF(T$5&lt;$A59,0,MINA($C59*$E59,$C59-SUM($G59:S59)))</f>
        <v>0</v>
      </c>
      <c r="U59" s="43">
        <f>IF(U$5&lt;$A59,0,MINA($C59*$E59,$C59-SUM($G59:T59)))</f>
        <v>0</v>
      </c>
      <c r="V59" s="43">
        <f>IF(V$5&lt;$A59,0,MINA($C59*$E59,$C59-SUM($G59:U59)))</f>
        <v>0</v>
      </c>
      <c r="W59" s="43">
        <f>IF(W$5&lt;$A59,0,MINA($C59*$E59,$C59-SUM($G59:V59)))</f>
        <v>0</v>
      </c>
      <c r="X59" s="43">
        <f>IF(X$5&lt;$A59,0,MINA($C59*$E59,$C59-SUM($G59:W59)))</f>
        <v>0</v>
      </c>
      <c r="Y59" s="43">
        <f>IF(Y$5&lt;$A59,0,MINA($C59*$E59,$C59-SUM($G59:X59)))</f>
        <v>0</v>
      </c>
      <c r="Z59" s="43">
        <f>IF(Z$5&lt;$A59,0,MINA($C59*$E59,$C59-SUM($G59:Y59)))</f>
        <v>0</v>
      </c>
      <c r="AA59" s="43">
        <f>IF(AA$5&lt;$A59,0,MINA($C59*$E59,$C59-SUM($G59:Z59)))</f>
        <v>0</v>
      </c>
      <c r="AB59" s="43">
        <f>IF(AB$5&lt;$A59,0,MINA($C59*$E59,$C59-SUM($G59:AA59)))</f>
        <v>0</v>
      </c>
      <c r="AC59" s="43">
        <f>IF(AC$5&lt;$A59,0,MINA($C59*$E59,$C59-SUM($G59:AB59)))</f>
        <v>0</v>
      </c>
      <c r="AD59" s="43">
        <f>IF(AD$5&lt;$A59,0,MINA($C59*$E59,$C59-SUM($G59:AC59)))</f>
        <v>0</v>
      </c>
      <c r="AE59" s="43">
        <f>IF(AE$5&lt;$A59,0,MINA($C59*$E59,$C59-SUM($G59:AD59)))</f>
        <v>0</v>
      </c>
      <c r="AF59" s="43">
        <f>IF(AF$5&lt;$A59,0,MINA($C59*$E59,$C59-SUM($G59:AE59)))</f>
        <v>0</v>
      </c>
      <c r="AG59" s="43">
        <f>IF(AG$5&lt;$A59,0,MINA($C59*$E59,$C59-SUM($G59:AF59)))</f>
        <v>0</v>
      </c>
      <c r="AH59" s="43">
        <f>IF(AH$5&lt;$A59,0,MINA($C59*$E59,$C59-SUM($G59:AG59)))</f>
        <v>0</v>
      </c>
      <c r="AI59" s="43">
        <f>IF(AI$5&lt;$A59,0,MINA($C59*$E59,$C59-SUM($G59:AH59)))</f>
        <v>0</v>
      </c>
      <c r="AJ59" s="43">
        <f>IF(AJ$5&lt;$A59,0,MINA($C59*$E59,$C59-SUM($G59:AI59)))</f>
        <v>0</v>
      </c>
      <c r="AK59" s="43">
        <f>IF(AK$5&lt;$A59,0,MINA($C59*$E59,$C59-SUM($G59:AJ59)))</f>
        <v>0</v>
      </c>
      <c r="AL59" s="43">
        <f>IF(AL$5&lt;$A59,0,MINA($C59*$E59,$C59-SUM($G59:AK59)))</f>
        <v>0</v>
      </c>
      <c r="AM59" s="43">
        <f>IF(AM$5&lt;$A59,0,MINA($C59*$E59,$C59-SUM($G59:AL59)))</f>
        <v>0</v>
      </c>
      <c r="AN59" s="43">
        <f>IF(AN$5&lt;$A59,0,MINA($C59*$E59,$C59-SUM($G59:AM59)))</f>
        <v>0</v>
      </c>
      <c r="AO59" s="43">
        <f>IF(AO$5&lt;$A59,0,MINA($C59*$E59,$C59-SUM($G59:AN59)))</f>
        <v>0</v>
      </c>
      <c r="AP59" s="43">
        <f>IF(AP$5&lt;$A59,0,MINA($C59*$E59,$C59-SUM($G59:AO59)))</f>
        <v>0</v>
      </c>
      <c r="AQ59" s="43">
        <f>IF(AQ$5&lt;$A59,0,MINA($C59*$E59,$C59-SUM($G59:AP59)))</f>
        <v>0</v>
      </c>
      <c r="AR59" s="43">
        <f>IF(AR$5&lt;$A59,0,MINA($C59*$E59,$C59-SUM($G59:AQ59)))</f>
        <v>0</v>
      </c>
      <c r="AS59" s="43">
        <f>IF(AS$5&lt;$A59,0,MINA($C59*$E59,$C59-SUM($G59:AR59)))</f>
        <v>0</v>
      </c>
      <c r="AT59" s="43">
        <f>IF(AT$5&lt;$A59,0,MINA($C59*$E59,$C59-SUM($G59:AS59)))</f>
        <v>0</v>
      </c>
      <c r="AU59" s="43">
        <f>IF(AU$5&lt;$A59,0,MINA($C59*$E59,$C59-SUM($G59:AT59)))</f>
        <v>0</v>
      </c>
      <c r="AV59" s="43">
        <f>IF(AV$5&lt;$A59,0,MINA($C59*$E59,$C59-SUM($G59:AU59)))</f>
        <v>0</v>
      </c>
      <c r="AW59" s="43">
        <f>IF(AW$5&lt;$A59,0,MINA($C59*$E59,$C59-SUM($G59:AV59)))</f>
        <v>0</v>
      </c>
      <c r="AX59" s="43">
        <f>IF(AX$5&lt;$A59,0,MINA($C59*$E59,$C59-SUM($G59:AW59)))</f>
        <v>0</v>
      </c>
      <c r="AY59" s="43">
        <f>IF(AY$5&lt;$A59,0,MINA($C59*$E59,$C59-SUM($G59:AX59)))</f>
        <v>0</v>
      </c>
      <c r="AZ59" s="43">
        <f>IF(AZ$5&lt;$A59,0,MINA($C59*$E59,$C59-SUM($G59:AY59)))</f>
        <v>0</v>
      </c>
      <c r="BA59" s="43">
        <f>IF(BA$5&lt;$A59,0,MINA($C59*$E59,$C59-SUM($G59:AZ59)))</f>
        <v>0</v>
      </c>
      <c r="BB59" s="43">
        <f>IF(BB$5&lt;$A59,0,MINA($C59*$E59,$C59-SUM($G59:BA59)))</f>
        <v>0</v>
      </c>
      <c r="BC59" s="43">
        <f>IF(BC$5&lt;$A59,0,MINA($C59*$E59,$C59-SUM($G59:BB59)))</f>
        <v>0</v>
      </c>
      <c r="BD59" s="43">
        <f>IF(BD$5&lt;$A59,0,MINA($C59*$E59,$C59-SUM($G59:BC59)))</f>
        <v>0</v>
      </c>
      <c r="BE59" s="43">
        <f>IF(BE$5&lt;$A59,0,MINA($C59*$E59,$C59-SUM($G59:BD59)))</f>
        <v>0</v>
      </c>
      <c r="BF59" s="43">
        <f>IF(BF$5&lt;$A59,0,MINA($C59*$E59,$C59-SUM($G59:BE59)))</f>
        <v>0</v>
      </c>
      <c r="BG59" s="43">
        <f>IF(BG$5&lt;$A59,0,MINA($C59*$E59,$C59-SUM($G59:BF59)))</f>
        <v>0</v>
      </c>
      <c r="BH59" s="43">
        <f>IF(BH$5&lt;$A59,0,MINA($C59*$E59,$C59-SUM($G59:BG59)))</f>
        <v>0</v>
      </c>
      <c r="BI59" s="43">
        <f>IF(BI$5&lt;$A59,0,MINA($C59*$E59,$C59-SUM($G59:BH59)))</f>
        <v>0</v>
      </c>
      <c r="BJ59" s="43">
        <f>IF(BJ$5&lt;$A59,0,MINA($C59*$E59,$C59-SUM($G59:BI59)))</f>
        <v>0</v>
      </c>
      <c r="BK59" s="43">
        <f>IF(BK$5&lt;$A59,0,MINA($C59*$E59,$C59-SUM($G59:BJ59)))</f>
        <v>0</v>
      </c>
      <c r="BL59" s="43">
        <f>IF(BL$5&lt;$A59,0,MINA($C59*$E59,$C59-SUM($G59:BK59)))</f>
        <v>0</v>
      </c>
      <c r="BM59" s="43">
        <f>IF(BM$5&lt;$A59,0,MINA($C59*$E59,$C59-SUM($G59:BL59)))</f>
        <v>0</v>
      </c>
      <c r="BN59" s="43">
        <f>IF(BN$5&lt;$A59,0,MINA($C59*$E59,$C59-SUM($G59:BM59)))</f>
        <v>0</v>
      </c>
      <c r="BO59" s="43">
        <f>IF(BO$5&lt;$A59,0,MINA($C59*$E59,$C59-SUM($G59:BN59)))</f>
        <v>0</v>
      </c>
      <c r="BP59" s="43">
        <f>IF(BP$5&lt;$A59,0,MINA($C59*$E59,$C59-SUM($G59:BO59)))</f>
        <v>0</v>
      </c>
      <c r="BQ59" s="43">
        <f>IF(BQ$5&lt;$A59,0,MINA($C59*$E59,$C59-SUM($G59:BP59)))</f>
        <v>0</v>
      </c>
      <c r="BR59" s="43">
        <f>IF(BR$5&lt;$A59,0,MINA($C59*$E59,$C59-SUM($G59:BQ59)))</f>
        <v>0</v>
      </c>
      <c r="BS59" s="43">
        <f>IF(BS$5&lt;$A59,0,MINA($C59*$E59,$C59-SUM($G59:BR59)))</f>
        <v>0</v>
      </c>
      <c r="BT59" s="43">
        <f>IF(BT$5&lt;$A59,0,MINA($C59*$E59,$C59-SUM($G59:BS59)))</f>
        <v>0</v>
      </c>
      <c r="BU59" s="43">
        <f>IF(BU$5&lt;$A59,0,MINA($C59*$E59,$C59-SUM($G59:BT59)))</f>
        <v>0</v>
      </c>
      <c r="BV59" s="43">
        <f>IF(BV$5&lt;$A59,0,MINA($C59*$E59,$C59-SUM($G59:BU59)))</f>
        <v>0</v>
      </c>
      <c r="BW59" s="43">
        <f>IF(BW$5&lt;$A59,0,MINA($C59*$E59,$C59-SUM($G59:BV59)))</f>
        <v>0</v>
      </c>
      <c r="BX59" s="43">
        <f>IF(BX$5&lt;$A59,0,MINA($C59*$E59,$C59-SUM($G59:BW59)))</f>
        <v>0</v>
      </c>
      <c r="BY59" s="43">
        <f>IF(BY$5&lt;$A59,0,MINA($C59*$E59,$C59-SUM($G59:BX59)))</f>
        <v>0</v>
      </c>
      <c r="BZ59" s="43">
        <f>IF(BZ$5&lt;$A59,0,MINA($C59*$E59,$C59-SUM($G59:BY59)))</f>
        <v>0</v>
      </c>
      <c r="CA59" s="43">
        <f>IF(CA$5&lt;$A59,0,MINA($C59*$E59,$C59-SUM($G59:BZ59)))</f>
        <v>0</v>
      </c>
      <c r="CB59" s="43">
        <f>IF(CB$5&lt;$A59,0,MINA($C59*$E59,$C59-SUM($G59:CA59)))</f>
        <v>0</v>
      </c>
      <c r="CC59" s="43">
        <f>IF(CC$5&lt;$A59,0,MINA($C59*$E59,$C59-SUM($G59:CB59)))</f>
        <v>0</v>
      </c>
      <c r="CD59" s="43">
        <f>IF(CD$5&lt;$A59,0,MINA($C59*$E59,$C59-SUM($G59:CC59)))</f>
        <v>0</v>
      </c>
      <c r="CE59" s="43">
        <f>IF(CE$5&lt;$A59,0,MINA($C59*$E59,$C59-SUM($G59:CD59)))</f>
        <v>0</v>
      </c>
      <c r="CF59" s="43">
        <f>IF(CF$5&lt;$A59,0,MINA($C59*$E59,$C59-SUM($G59:CE59)))</f>
        <v>0</v>
      </c>
      <c r="CG59" s="43">
        <f>IF(CG$5&lt;$A59,0,MINA($C59*$E59,$C59-SUM($G59:CF59)))</f>
        <v>0</v>
      </c>
      <c r="CH59" s="43">
        <f>IF(CH$5&lt;$A59,0,MINA($C59*$E59,$C59-SUM($G59:CG59)))</f>
        <v>0</v>
      </c>
      <c r="CI59" s="43">
        <f>IF(CI$5&lt;$A59,0,MINA($C59*$E59,$C59-SUM($G59:CH59)))</f>
        <v>0</v>
      </c>
      <c r="CJ59" s="43">
        <f>IF(CJ$5&lt;$A59,0,MINA($C59*$E59,$C59-SUM($G59:CI59)))</f>
        <v>0</v>
      </c>
      <c r="CK59" s="43">
        <f>IF(CK$5&lt;$A59,0,MINA($C59*$E59,$C59-SUM($G59:CJ59)))</f>
        <v>0</v>
      </c>
      <c r="CL59" s="43">
        <f>IF(CL$5&lt;$A59,0,MINA($C59*$E59,$C59-SUM($G59:CK59)))</f>
        <v>0</v>
      </c>
      <c r="CM59" s="43">
        <f>IF(CM$5&lt;$A59,0,MINA($C59*$E59,$C59-SUM($G59:CL59)))</f>
        <v>0</v>
      </c>
      <c r="CN59" s="43">
        <f>IF(CN$5&lt;$A59,0,MINA($C59*$E59,$C59-SUM($G59:CM59)))</f>
        <v>0</v>
      </c>
      <c r="CO59" s="43">
        <f>IF(CO$5&lt;$A59,0,MINA($C59*$E59,$C59-SUM($G59:CN59)))</f>
        <v>0</v>
      </c>
      <c r="CP59" s="43">
        <f>IF(CP$5&lt;$A59,0,MINA($C59*$E59,$C59-SUM($G59:CO59)))</f>
        <v>0</v>
      </c>
      <c r="CQ59" s="43">
        <f>IF(CQ$5&lt;$A59,0,MINA($C59*$E59,$C59-SUM($G59:CP59)))</f>
        <v>0</v>
      </c>
      <c r="CR59" s="43">
        <f>IF(CR$5&lt;$A59,0,MINA($C59*$E59,$C59-SUM($G59:CQ59)))</f>
        <v>0</v>
      </c>
      <c r="CS59" s="43">
        <f>IF(CS$5&lt;$A59,0,MINA($C59*$E59,$C59-SUM($G59:CR59)))</f>
        <v>0</v>
      </c>
      <c r="CT59" s="43">
        <f>IF(CT$5&lt;$A59,0,MINA($C59*$E59,$C59-SUM($G59:CS59)))</f>
        <v>0</v>
      </c>
      <c r="CU59" s="43">
        <f>IF(CU$5&lt;$A59,0,MINA($C59*$E59,$C59-SUM($G59:CT59)))</f>
        <v>0</v>
      </c>
      <c r="CV59" s="43">
        <f>IF(CV$5&lt;$A59,0,MINA($C59*$E59,$C59-SUM($G59:CU59)))</f>
        <v>0</v>
      </c>
      <c r="CW59" s="43">
        <f>IF(CW$5&lt;$A59,0,MINA($C59*$E59,$C59-SUM($G59:CV59)))</f>
        <v>0</v>
      </c>
      <c r="CX59" s="43">
        <f>IF(CX$5&lt;$A59,0,MINA($C59*$E59,$C59-SUM($G59:CW59)))</f>
        <v>0</v>
      </c>
      <c r="CY59" s="43">
        <f>IF(CY$5&lt;$A59,0,MINA($C59*$E59,$C59-SUM($G59:CX59)))</f>
        <v>0</v>
      </c>
      <c r="CZ59" s="43">
        <f>IF(CZ$5&lt;$A59,0,MINA($C59*$E59,$C59-SUM($G59:CY59)))</f>
        <v>0</v>
      </c>
      <c r="DA59" s="43">
        <f>IF(DA$5&lt;$A59,0,MINA($C59*$E59,$C59-SUM($G59:CZ59)))</f>
        <v>0</v>
      </c>
      <c r="DB59" s="43">
        <f>IF(DB$5&lt;$A59,0,MINA($C59*$E59,$C59-SUM($G59:DA59)))</f>
        <v>0</v>
      </c>
      <c r="DC59" s="43">
        <f>IF(DC$5&lt;$A59,0,MINA($C59*$E59,$C59-SUM($G59:DB59)))</f>
        <v>0</v>
      </c>
      <c r="DD59" s="43">
        <f>IF(DD$5&lt;$A59,0,MINA($C59*$E59,$C59-SUM($G59:DC59)))</f>
        <v>0</v>
      </c>
      <c r="DE59" s="43">
        <f>IF(DE$5&lt;$A59,0,MINA($C59*$E59,$C59-SUM($G59:DD59)))</f>
        <v>0</v>
      </c>
      <c r="DF59" s="43">
        <f>IF(DF$5&lt;$A59,0,MINA($C59*$E59,$C59-SUM($G59:DE59)))</f>
        <v>0</v>
      </c>
      <c r="DG59" s="43">
        <f>IF(DG$5&lt;$A59,0,MINA($C59*$E59,$C59-SUM($G59:DF59)))</f>
        <v>0</v>
      </c>
      <c r="DH59" s="43">
        <f>IF(DH$5&lt;$A59,0,MINA($C59*$E59,$C59-SUM($G59:DG59)))</f>
        <v>0</v>
      </c>
      <c r="DI59" s="43">
        <f>IF(DI$5&lt;$A59,0,MINA($C59*$E59,$C59-SUM($G59:DH59)))</f>
        <v>0</v>
      </c>
      <c r="DJ59" s="43">
        <f>IF(DJ$5&lt;$A59,0,MINA($C59*$E59,$C59-SUM($G59:DI59)))</f>
        <v>0</v>
      </c>
      <c r="DK59" s="43">
        <f>IF(DK$5&lt;$A59,0,MINA($C59*$E59,$C59-SUM($G59:DJ59)))</f>
        <v>0</v>
      </c>
      <c r="DL59" s="43">
        <f>IF(DL$5&lt;$A59,0,MINA($C59*$E59,$C59-SUM($G59:DK59)))</f>
        <v>0</v>
      </c>
      <c r="DM59" s="43">
        <f>IF(DM$5&lt;$A59,0,MINA($C59*$E59,$C59-SUM($G59:DL59)))</f>
        <v>0</v>
      </c>
      <c r="DN59" s="43">
        <f>IF(DN$5&lt;$A59,0,MINA($C59*$E59,$C59-SUM($G59:DM59)))</f>
        <v>0</v>
      </c>
      <c r="DO59" s="43">
        <f>IF(DO$5&lt;$A59,0,MINA($C59*$E59,$C59-SUM($G59:DN59)))</f>
        <v>0</v>
      </c>
      <c r="DP59" s="43">
        <f>IF(DP$5&lt;$A59,0,MINA($C59*$E59,$C59-SUM($G59:DO59)))</f>
        <v>0</v>
      </c>
      <c r="DQ59" s="43">
        <f>IF(DQ$5&lt;$A59,0,MINA($C59*$E59,$C59-SUM($G59:DP59)))</f>
        <v>0</v>
      </c>
      <c r="DR59" s="43">
        <f>IF(DR$5&lt;$A59,0,MINA($C59*$E59,$C59-SUM($G59:DQ59)))</f>
        <v>0</v>
      </c>
      <c r="DS59" s="43">
        <f>IF(DS$5&lt;$A59,0,MINA($C59*$E59,$C59-SUM($G59:DR59)))</f>
        <v>0</v>
      </c>
      <c r="DT59" s="43">
        <f>IF(DT$5&lt;$A59,0,MINA($C59*$E59,$C59-SUM($G59:DS59)))</f>
        <v>0</v>
      </c>
      <c r="DU59" s="43">
        <f>IF(DU$5&lt;$A59,0,MINA($C59*$E59,$C59-SUM($G59:DT59)))</f>
        <v>0</v>
      </c>
      <c r="DV59" s="43">
        <f>IF(DV$5&lt;$A59,0,MINA($C59*$E59,$C59-SUM($G59:DU59)))</f>
        <v>0</v>
      </c>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row>
    <row r="60" spans="1:162" ht="18" customHeight="1" x14ac:dyDescent="0.2">
      <c r="A60" s="46">
        <f t="shared" si="32"/>
        <v>46</v>
      </c>
      <c r="B60" s="38"/>
      <c r="C60" s="45">
        <v>0</v>
      </c>
      <c r="D60" s="38"/>
      <c r="E60" s="44">
        <f t="shared" si="30"/>
        <v>1.6666666666666666E-2</v>
      </c>
      <c r="G60" s="43">
        <f t="shared" si="31"/>
        <v>0</v>
      </c>
      <c r="H60" s="43">
        <f>IF(H$5&lt;$A60,0,MINA($C60*$E60,$C60-SUM($G60:G60)))</f>
        <v>0</v>
      </c>
      <c r="I60" s="43">
        <f>IF(I$5&lt;$A60,0,MINA($C60*$E60,$C60-SUM($G60:H60)))</f>
        <v>0</v>
      </c>
      <c r="J60" s="43">
        <f>IF(J$5&lt;$A60,0,MINA($C60*$E60,$C60-SUM($G60:I60)))</f>
        <v>0</v>
      </c>
      <c r="K60" s="43">
        <f>IF(K$5&lt;$A60,0,MINA($C60*$E60,$C60-SUM($G60:J60)))</f>
        <v>0</v>
      </c>
      <c r="L60" s="43">
        <f>IF(L$5&lt;$A60,0,MINA($C60*$E60,$C60-SUM($G60:K60)))</f>
        <v>0</v>
      </c>
      <c r="M60" s="43">
        <f>IF(M$5&lt;$A60,0,MINA($C60*$E60,$C60-SUM($G60:L60)))</f>
        <v>0</v>
      </c>
      <c r="N60" s="43">
        <f>IF(N$5&lt;$A60,0,MINA($C60*$E60,$C60-SUM($G60:M60)))</f>
        <v>0</v>
      </c>
      <c r="O60" s="43">
        <f>IF(O$5&lt;$A60,0,MINA($C60*$E60,$C60-SUM($G60:N60)))</f>
        <v>0</v>
      </c>
      <c r="P60" s="43">
        <f>IF(P$5&lt;$A60,0,MINA($C60*$E60,$C60-SUM($G60:O60)))</f>
        <v>0</v>
      </c>
      <c r="Q60" s="43">
        <f>IF(Q$5&lt;$A60,0,MINA($C60*$E60,$C60-SUM($G60:P60)))</f>
        <v>0</v>
      </c>
      <c r="R60" s="43">
        <f>IF(R$5&lt;$A60,0,MINA($C60*$E60,$C60-SUM($G60:Q60)))</f>
        <v>0</v>
      </c>
      <c r="S60" s="43">
        <f>IF(S$5&lt;$A60,0,MINA($C60*$E60,$C60-SUM($G60:R60)))</f>
        <v>0</v>
      </c>
      <c r="T60" s="43">
        <f>IF(T$5&lt;$A60,0,MINA($C60*$E60,$C60-SUM($G60:S60)))</f>
        <v>0</v>
      </c>
      <c r="U60" s="43">
        <f>IF(U$5&lt;$A60,0,MINA($C60*$E60,$C60-SUM($G60:T60)))</f>
        <v>0</v>
      </c>
      <c r="V60" s="43">
        <f>IF(V$5&lt;$A60,0,MINA($C60*$E60,$C60-SUM($G60:U60)))</f>
        <v>0</v>
      </c>
      <c r="W60" s="43">
        <f>IF(W$5&lt;$A60,0,MINA($C60*$E60,$C60-SUM($G60:V60)))</f>
        <v>0</v>
      </c>
      <c r="X60" s="43">
        <f>IF(X$5&lt;$A60,0,MINA($C60*$E60,$C60-SUM($G60:W60)))</f>
        <v>0</v>
      </c>
      <c r="Y60" s="43">
        <f>IF(Y$5&lt;$A60,0,MINA($C60*$E60,$C60-SUM($G60:X60)))</f>
        <v>0</v>
      </c>
      <c r="Z60" s="43">
        <f>IF(Z$5&lt;$A60,0,MINA($C60*$E60,$C60-SUM($G60:Y60)))</f>
        <v>0</v>
      </c>
      <c r="AA60" s="43">
        <f>IF(AA$5&lt;$A60,0,MINA($C60*$E60,$C60-SUM($G60:Z60)))</f>
        <v>0</v>
      </c>
      <c r="AB60" s="43">
        <f>IF(AB$5&lt;$A60,0,MINA($C60*$E60,$C60-SUM($G60:AA60)))</f>
        <v>0</v>
      </c>
      <c r="AC60" s="43">
        <f>IF(AC$5&lt;$A60,0,MINA($C60*$E60,$C60-SUM($G60:AB60)))</f>
        <v>0</v>
      </c>
      <c r="AD60" s="43">
        <f>IF(AD$5&lt;$A60,0,MINA($C60*$E60,$C60-SUM($G60:AC60)))</f>
        <v>0</v>
      </c>
      <c r="AE60" s="43">
        <f>IF(AE$5&lt;$A60,0,MINA($C60*$E60,$C60-SUM($G60:AD60)))</f>
        <v>0</v>
      </c>
      <c r="AF60" s="43">
        <f>IF(AF$5&lt;$A60,0,MINA($C60*$E60,$C60-SUM($G60:AE60)))</f>
        <v>0</v>
      </c>
      <c r="AG60" s="43">
        <f>IF(AG$5&lt;$A60,0,MINA($C60*$E60,$C60-SUM($G60:AF60)))</f>
        <v>0</v>
      </c>
      <c r="AH60" s="43">
        <f>IF(AH$5&lt;$A60,0,MINA($C60*$E60,$C60-SUM($G60:AG60)))</f>
        <v>0</v>
      </c>
      <c r="AI60" s="43">
        <f>IF(AI$5&lt;$A60,0,MINA($C60*$E60,$C60-SUM($G60:AH60)))</f>
        <v>0</v>
      </c>
      <c r="AJ60" s="43">
        <f>IF(AJ$5&lt;$A60,0,MINA($C60*$E60,$C60-SUM($G60:AI60)))</f>
        <v>0</v>
      </c>
      <c r="AK60" s="43">
        <f>IF(AK$5&lt;$A60,0,MINA($C60*$E60,$C60-SUM($G60:AJ60)))</f>
        <v>0</v>
      </c>
      <c r="AL60" s="43">
        <f>IF(AL$5&lt;$A60,0,MINA($C60*$E60,$C60-SUM($G60:AK60)))</f>
        <v>0</v>
      </c>
      <c r="AM60" s="43">
        <f>IF(AM$5&lt;$A60,0,MINA($C60*$E60,$C60-SUM($G60:AL60)))</f>
        <v>0</v>
      </c>
      <c r="AN60" s="43">
        <f>IF(AN$5&lt;$A60,0,MINA($C60*$E60,$C60-SUM($G60:AM60)))</f>
        <v>0</v>
      </c>
      <c r="AO60" s="43">
        <f>IF(AO$5&lt;$A60,0,MINA($C60*$E60,$C60-SUM($G60:AN60)))</f>
        <v>0</v>
      </c>
      <c r="AP60" s="43">
        <f>IF(AP$5&lt;$A60,0,MINA($C60*$E60,$C60-SUM($G60:AO60)))</f>
        <v>0</v>
      </c>
      <c r="AQ60" s="43">
        <f>IF(AQ$5&lt;$A60,0,MINA($C60*$E60,$C60-SUM($G60:AP60)))</f>
        <v>0</v>
      </c>
      <c r="AR60" s="43">
        <f>IF(AR$5&lt;$A60,0,MINA($C60*$E60,$C60-SUM($G60:AQ60)))</f>
        <v>0</v>
      </c>
      <c r="AS60" s="43">
        <f>IF(AS$5&lt;$A60,0,MINA($C60*$E60,$C60-SUM($G60:AR60)))</f>
        <v>0</v>
      </c>
      <c r="AT60" s="43">
        <f>IF(AT$5&lt;$A60,0,MINA($C60*$E60,$C60-SUM($G60:AS60)))</f>
        <v>0</v>
      </c>
      <c r="AU60" s="43">
        <f>IF(AU$5&lt;$A60,0,MINA($C60*$E60,$C60-SUM($G60:AT60)))</f>
        <v>0</v>
      </c>
      <c r="AV60" s="43">
        <f>IF(AV$5&lt;$A60,0,MINA($C60*$E60,$C60-SUM($G60:AU60)))</f>
        <v>0</v>
      </c>
      <c r="AW60" s="43">
        <f>IF(AW$5&lt;$A60,0,MINA($C60*$E60,$C60-SUM($G60:AV60)))</f>
        <v>0</v>
      </c>
      <c r="AX60" s="43">
        <f>IF(AX$5&lt;$A60,0,MINA($C60*$E60,$C60-SUM($G60:AW60)))</f>
        <v>0</v>
      </c>
      <c r="AY60" s="43">
        <f>IF(AY$5&lt;$A60,0,MINA($C60*$E60,$C60-SUM($G60:AX60)))</f>
        <v>0</v>
      </c>
      <c r="AZ60" s="43">
        <f>IF(AZ$5&lt;$A60,0,MINA($C60*$E60,$C60-SUM($G60:AY60)))</f>
        <v>0</v>
      </c>
      <c r="BA60" s="43">
        <f>IF(BA$5&lt;$A60,0,MINA($C60*$E60,$C60-SUM($G60:AZ60)))</f>
        <v>0</v>
      </c>
      <c r="BB60" s="43">
        <f>IF(BB$5&lt;$A60,0,MINA($C60*$E60,$C60-SUM($G60:BA60)))</f>
        <v>0</v>
      </c>
      <c r="BC60" s="43">
        <f>IF(BC$5&lt;$A60,0,MINA($C60*$E60,$C60-SUM($G60:BB60)))</f>
        <v>0</v>
      </c>
      <c r="BD60" s="43">
        <f>IF(BD$5&lt;$A60,0,MINA($C60*$E60,$C60-SUM($G60:BC60)))</f>
        <v>0</v>
      </c>
      <c r="BE60" s="43">
        <f>IF(BE$5&lt;$A60,0,MINA($C60*$E60,$C60-SUM($G60:BD60)))</f>
        <v>0</v>
      </c>
      <c r="BF60" s="43">
        <f>IF(BF$5&lt;$A60,0,MINA($C60*$E60,$C60-SUM($G60:BE60)))</f>
        <v>0</v>
      </c>
      <c r="BG60" s="43">
        <f>IF(BG$5&lt;$A60,0,MINA($C60*$E60,$C60-SUM($G60:BF60)))</f>
        <v>0</v>
      </c>
      <c r="BH60" s="43">
        <f>IF(BH$5&lt;$A60,0,MINA($C60*$E60,$C60-SUM($G60:BG60)))</f>
        <v>0</v>
      </c>
      <c r="BI60" s="43">
        <f>IF(BI$5&lt;$A60,0,MINA($C60*$E60,$C60-SUM($G60:BH60)))</f>
        <v>0</v>
      </c>
      <c r="BJ60" s="43">
        <f>IF(BJ$5&lt;$A60,0,MINA($C60*$E60,$C60-SUM($G60:BI60)))</f>
        <v>0</v>
      </c>
      <c r="BK60" s="43">
        <f>IF(BK$5&lt;$A60,0,MINA($C60*$E60,$C60-SUM($G60:BJ60)))</f>
        <v>0</v>
      </c>
      <c r="BL60" s="43">
        <f>IF(BL$5&lt;$A60,0,MINA($C60*$E60,$C60-SUM($G60:BK60)))</f>
        <v>0</v>
      </c>
      <c r="BM60" s="43">
        <f>IF(BM$5&lt;$A60,0,MINA($C60*$E60,$C60-SUM($G60:BL60)))</f>
        <v>0</v>
      </c>
      <c r="BN60" s="43">
        <f>IF(BN$5&lt;$A60,0,MINA($C60*$E60,$C60-SUM($G60:BM60)))</f>
        <v>0</v>
      </c>
      <c r="BO60" s="43">
        <f>IF(BO$5&lt;$A60,0,MINA($C60*$E60,$C60-SUM($G60:BN60)))</f>
        <v>0</v>
      </c>
      <c r="BP60" s="43">
        <f>IF(BP$5&lt;$A60,0,MINA($C60*$E60,$C60-SUM($G60:BO60)))</f>
        <v>0</v>
      </c>
      <c r="BQ60" s="43">
        <f>IF(BQ$5&lt;$A60,0,MINA($C60*$E60,$C60-SUM($G60:BP60)))</f>
        <v>0</v>
      </c>
      <c r="BR60" s="43">
        <f>IF(BR$5&lt;$A60,0,MINA($C60*$E60,$C60-SUM($G60:BQ60)))</f>
        <v>0</v>
      </c>
      <c r="BS60" s="43">
        <f>IF(BS$5&lt;$A60,0,MINA($C60*$E60,$C60-SUM($G60:BR60)))</f>
        <v>0</v>
      </c>
      <c r="BT60" s="43">
        <f>IF(BT$5&lt;$A60,0,MINA($C60*$E60,$C60-SUM($G60:BS60)))</f>
        <v>0</v>
      </c>
      <c r="BU60" s="43">
        <f>IF(BU$5&lt;$A60,0,MINA($C60*$E60,$C60-SUM($G60:BT60)))</f>
        <v>0</v>
      </c>
      <c r="BV60" s="43">
        <f>IF(BV$5&lt;$A60,0,MINA($C60*$E60,$C60-SUM($G60:BU60)))</f>
        <v>0</v>
      </c>
      <c r="BW60" s="43">
        <f>IF(BW$5&lt;$A60,0,MINA($C60*$E60,$C60-SUM($G60:BV60)))</f>
        <v>0</v>
      </c>
      <c r="BX60" s="43">
        <f>IF(BX$5&lt;$A60,0,MINA($C60*$E60,$C60-SUM($G60:BW60)))</f>
        <v>0</v>
      </c>
      <c r="BY60" s="43">
        <f>IF(BY$5&lt;$A60,0,MINA($C60*$E60,$C60-SUM($G60:BX60)))</f>
        <v>0</v>
      </c>
      <c r="BZ60" s="43">
        <f>IF(BZ$5&lt;$A60,0,MINA($C60*$E60,$C60-SUM($G60:BY60)))</f>
        <v>0</v>
      </c>
      <c r="CA60" s="43">
        <f>IF(CA$5&lt;$A60,0,MINA($C60*$E60,$C60-SUM($G60:BZ60)))</f>
        <v>0</v>
      </c>
      <c r="CB60" s="43">
        <f>IF(CB$5&lt;$A60,0,MINA($C60*$E60,$C60-SUM($G60:CA60)))</f>
        <v>0</v>
      </c>
      <c r="CC60" s="43">
        <f>IF(CC$5&lt;$A60,0,MINA($C60*$E60,$C60-SUM($G60:CB60)))</f>
        <v>0</v>
      </c>
      <c r="CD60" s="43">
        <f>IF(CD$5&lt;$A60,0,MINA($C60*$E60,$C60-SUM($G60:CC60)))</f>
        <v>0</v>
      </c>
      <c r="CE60" s="43">
        <f>IF(CE$5&lt;$A60,0,MINA($C60*$E60,$C60-SUM($G60:CD60)))</f>
        <v>0</v>
      </c>
      <c r="CF60" s="43">
        <f>IF(CF$5&lt;$A60,0,MINA($C60*$E60,$C60-SUM($G60:CE60)))</f>
        <v>0</v>
      </c>
      <c r="CG60" s="43">
        <f>IF(CG$5&lt;$A60,0,MINA($C60*$E60,$C60-SUM($G60:CF60)))</f>
        <v>0</v>
      </c>
      <c r="CH60" s="43">
        <f>IF(CH$5&lt;$A60,0,MINA($C60*$E60,$C60-SUM($G60:CG60)))</f>
        <v>0</v>
      </c>
      <c r="CI60" s="43">
        <f>IF(CI$5&lt;$A60,0,MINA($C60*$E60,$C60-SUM($G60:CH60)))</f>
        <v>0</v>
      </c>
      <c r="CJ60" s="43">
        <f>IF(CJ$5&lt;$A60,0,MINA($C60*$E60,$C60-SUM($G60:CI60)))</f>
        <v>0</v>
      </c>
      <c r="CK60" s="43">
        <f>IF(CK$5&lt;$A60,0,MINA($C60*$E60,$C60-SUM($G60:CJ60)))</f>
        <v>0</v>
      </c>
      <c r="CL60" s="43">
        <f>IF(CL$5&lt;$A60,0,MINA($C60*$E60,$C60-SUM($G60:CK60)))</f>
        <v>0</v>
      </c>
      <c r="CM60" s="43">
        <f>IF(CM$5&lt;$A60,0,MINA($C60*$E60,$C60-SUM($G60:CL60)))</f>
        <v>0</v>
      </c>
      <c r="CN60" s="43">
        <f>IF(CN$5&lt;$A60,0,MINA($C60*$E60,$C60-SUM($G60:CM60)))</f>
        <v>0</v>
      </c>
      <c r="CO60" s="43">
        <f>IF(CO$5&lt;$A60,0,MINA($C60*$E60,$C60-SUM($G60:CN60)))</f>
        <v>0</v>
      </c>
      <c r="CP60" s="43">
        <f>IF(CP$5&lt;$A60,0,MINA($C60*$E60,$C60-SUM($G60:CO60)))</f>
        <v>0</v>
      </c>
      <c r="CQ60" s="43">
        <f>IF(CQ$5&lt;$A60,0,MINA($C60*$E60,$C60-SUM($G60:CP60)))</f>
        <v>0</v>
      </c>
      <c r="CR60" s="43">
        <f>IF(CR$5&lt;$A60,0,MINA($C60*$E60,$C60-SUM($G60:CQ60)))</f>
        <v>0</v>
      </c>
      <c r="CS60" s="43">
        <f>IF(CS$5&lt;$A60,0,MINA($C60*$E60,$C60-SUM($G60:CR60)))</f>
        <v>0</v>
      </c>
      <c r="CT60" s="43">
        <f>IF(CT$5&lt;$A60,0,MINA($C60*$E60,$C60-SUM($G60:CS60)))</f>
        <v>0</v>
      </c>
      <c r="CU60" s="43">
        <f>IF(CU$5&lt;$A60,0,MINA($C60*$E60,$C60-SUM($G60:CT60)))</f>
        <v>0</v>
      </c>
      <c r="CV60" s="43">
        <f>IF(CV$5&lt;$A60,0,MINA($C60*$E60,$C60-SUM($G60:CU60)))</f>
        <v>0</v>
      </c>
      <c r="CW60" s="43">
        <f>IF(CW$5&lt;$A60,0,MINA($C60*$E60,$C60-SUM($G60:CV60)))</f>
        <v>0</v>
      </c>
      <c r="CX60" s="43">
        <f>IF(CX$5&lt;$A60,0,MINA($C60*$E60,$C60-SUM($G60:CW60)))</f>
        <v>0</v>
      </c>
      <c r="CY60" s="43">
        <f>IF(CY$5&lt;$A60,0,MINA($C60*$E60,$C60-SUM($G60:CX60)))</f>
        <v>0</v>
      </c>
      <c r="CZ60" s="43">
        <f>IF(CZ$5&lt;$A60,0,MINA($C60*$E60,$C60-SUM($G60:CY60)))</f>
        <v>0</v>
      </c>
      <c r="DA60" s="43">
        <f>IF(DA$5&lt;$A60,0,MINA($C60*$E60,$C60-SUM($G60:CZ60)))</f>
        <v>0</v>
      </c>
      <c r="DB60" s="43">
        <f>IF(DB$5&lt;$A60,0,MINA($C60*$E60,$C60-SUM($G60:DA60)))</f>
        <v>0</v>
      </c>
      <c r="DC60" s="43">
        <f>IF(DC$5&lt;$A60,0,MINA($C60*$E60,$C60-SUM($G60:DB60)))</f>
        <v>0</v>
      </c>
      <c r="DD60" s="43">
        <f>IF(DD$5&lt;$A60,0,MINA($C60*$E60,$C60-SUM($G60:DC60)))</f>
        <v>0</v>
      </c>
      <c r="DE60" s="43">
        <f>IF(DE$5&lt;$A60,0,MINA($C60*$E60,$C60-SUM($G60:DD60)))</f>
        <v>0</v>
      </c>
      <c r="DF60" s="43">
        <f>IF(DF$5&lt;$A60,0,MINA($C60*$E60,$C60-SUM($G60:DE60)))</f>
        <v>0</v>
      </c>
      <c r="DG60" s="43">
        <f>IF(DG$5&lt;$A60,0,MINA($C60*$E60,$C60-SUM($G60:DF60)))</f>
        <v>0</v>
      </c>
      <c r="DH60" s="43">
        <f>IF(DH$5&lt;$A60,0,MINA($C60*$E60,$C60-SUM($G60:DG60)))</f>
        <v>0</v>
      </c>
      <c r="DI60" s="43">
        <f>IF(DI$5&lt;$A60,0,MINA($C60*$E60,$C60-SUM($G60:DH60)))</f>
        <v>0</v>
      </c>
      <c r="DJ60" s="43">
        <f>IF(DJ$5&lt;$A60,0,MINA($C60*$E60,$C60-SUM($G60:DI60)))</f>
        <v>0</v>
      </c>
      <c r="DK60" s="43">
        <f>IF(DK$5&lt;$A60,0,MINA($C60*$E60,$C60-SUM($G60:DJ60)))</f>
        <v>0</v>
      </c>
      <c r="DL60" s="43">
        <f>IF(DL$5&lt;$A60,0,MINA($C60*$E60,$C60-SUM($G60:DK60)))</f>
        <v>0</v>
      </c>
      <c r="DM60" s="43">
        <f>IF(DM$5&lt;$A60,0,MINA($C60*$E60,$C60-SUM($G60:DL60)))</f>
        <v>0</v>
      </c>
      <c r="DN60" s="43">
        <f>IF(DN$5&lt;$A60,0,MINA($C60*$E60,$C60-SUM($G60:DM60)))</f>
        <v>0</v>
      </c>
      <c r="DO60" s="43">
        <f>IF(DO$5&lt;$A60,0,MINA($C60*$E60,$C60-SUM($G60:DN60)))</f>
        <v>0</v>
      </c>
      <c r="DP60" s="43">
        <f>IF(DP$5&lt;$A60,0,MINA($C60*$E60,$C60-SUM($G60:DO60)))</f>
        <v>0</v>
      </c>
      <c r="DQ60" s="43">
        <f>IF(DQ$5&lt;$A60,0,MINA($C60*$E60,$C60-SUM($G60:DP60)))</f>
        <v>0</v>
      </c>
      <c r="DR60" s="43">
        <f>IF(DR$5&lt;$A60,0,MINA($C60*$E60,$C60-SUM($G60:DQ60)))</f>
        <v>0</v>
      </c>
      <c r="DS60" s="43">
        <f>IF(DS$5&lt;$A60,0,MINA($C60*$E60,$C60-SUM($G60:DR60)))</f>
        <v>0</v>
      </c>
      <c r="DT60" s="43">
        <f>IF(DT$5&lt;$A60,0,MINA($C60*$E60,$C60-SUM($G60:DS60)))</f>
        <v>0</v>
      </c>
      <c r="DU60" s="43">
        <f>IF(DU$5&lt;$A60,0,MINA($C60*$E60,$C60-SUM($G60:DT60)))</f>
        <v>0</v>
      </c>
      <c r="DV60" s="43">
        <f>IF(DV$5&lt;$A60,0,MINA($C60*$E60,$C60-SUM($G60:DU60)))</f>
        <v>0</v>
      </c>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row>
    <row r="61" spans="1:162" ht="18" customHeight="1" x14ac:dyDescent="0.2">
      <c r="A61" s="46">
        <f t="shared" si="32"/>
        <v>47</v>
      </c>
      <c r="B61" s="38"/>
      <c r="C61" s="45">
        <v>0</v>
      </c>
      <c r="D61" s="38"/>
      <c r="E61" s="44">
        <f t="shared" si="30"/>
        <v>1.6666666666666666E-2</v>
      </c>
      <c r="G61" s="43">
        <f t="shared" si="31"/>
        <v>0</v>
      </c>
      <c r="H61" s="43">
        <f>IF(H$5&lt;$A61,0,MINA($C61*$E61,$C61-SUM($G61:G61)))</f>
        <v>0</v>
      </c>
      <c r="I61" s="43">
        <f>IF(I$5&lt;$A61,0,MINA($C61*$E61,$C61-SUM($G61:H61)))</f>
        <v>0</v>
      </c>
      <c r="J61" s="43">
        <f>IF(J$5&lt;$A61,0,MINA($C61*$E61,$C61-SUM($G61:I61)))</f>
        <v>0</v>
      </c>
      <c r="K61" s="43">
        <f>IF(K$5&lt;$A61,0,MINA($C61*$E61,$C61-SUM($G61:J61)))</f>
        <v>0</v>
      </c>
      <c r="L61" s="43">
        <f>IF(L$5&lt;$A61,0,MINA($C61*$E61,$C61-SUM($G61:K61)))</f>
        <v>0</v>
      </c>
      <c r="M61" s="43">
        <f>IF(M$5&lt;$A61,0,MINA($C61*$E61,$C61-SUM($G61:L61)))</f>
        <v>0</v>
      </c>
      <c r="N61" s="43">
        <f>IF(N$5&lt;$A61,0,MINA($C61*$E61,$C61-SUM($G61:M61)))</f>
        <v>0</v>
      </c>
      <c r="O61" s="43">
        <f>IF(O$5&lt;$A61,0,MINA($C61*$E61,$C61-SUM($G61:N61)))</f>
        <v>0</v>
      </c>
      <c r="P61" s="43">
        <f>IF(P$5&lt;$A61,0,MINA($C61*$E61,$C61-SUM($G61:O61)))</f>
        <v>0</v>
      </c>
      <c r="Q61" s="43">
        <f>IF(Q$5&lt;$A61,0,MINA($C61*$E61,$C61-SUM($G61:P61)))</f>
        <v>0</v>
      </c>
      <c r="R61" s="43">
        <f>IF(R$5&lt;$A61,0,MINA($C61*$E61,$C61-SUM($G61:Q61)))</f>
        <v>0</v>
      </c>
      <c r="S61" s="43">
        <f>IF(S$5&lt;$A61,0,MINA($C61*$E61,$C61-SUM($G61:R61)))</f>
        <v>0</v>
      </c>
      <c r="T61" s="43">
        <f>IF(T$5&lt;$A61,0,MINA($C61*$E61,$C61-SUM($G61:S61)))</f>
        <v>0</v>
      </c>
      <c r="U61" s="43">
        <f>IF(U$5&lt;$A61,0,MINA($C61*$E61,$C61-SUM($G61:T61)))</f>
        <v>0</v>
      </c>
      <c r="V61" s="43">
        <f>IF(V$5&lt;$A61,0,MINA($C61*$E61,$C61-SUM($G61:U61)))</f>
        <v>0</v>
      </c>
      <c r="W61" s="43">
        <f>IF(W$5&lt;$A61,0,MINA($C61*$E61,$C61-SUM($G61:V61)))</f>
        <v>0</v>
      </c>
      <c r="X61" s="43">
        <f>IF(X$5&lt;$A61,0,MINA($C61*$E61,$C61-SUM($G61:W61)))</f>
        <v>0</v>
      </c>
      <c r="Y61" s="43">
        <f>IF(Y$5&lt;$A61,0,MINA($C61*$E61,$C61-SUM($G61:X61)))</f>
        <v>0</v>
      </c>
      <c r="Z61" s="43">
        <f>IF(Z$5&lt;$A61,0,MINA($C61*$E61,$C61-SUM($G61:Y61)))</f>
        <v>0</v>
      </c>
      <c r="AA61" s="43">
        <f>IF(AA$5&lt;$A61,0,MINA($C61*$E61,$C61-SUM($G61:Z61)))</f>
        <v>0</v>
      </c>
      <c r="AB61" s="43">
        <f>IF(AB$5&lt;$A61,0,MINA($C61*$E61,$C61-SUM($G61:AA61)))</f>
        <v>0</v>
      </c>
      <c r="AC61" s="43">
        <f>IF(AC$5&lt;$A61,0,MINA($C61*$E61,$C61-SUM($G61:AB61)))</f>
        <v>0</v>
      </c>
      <c r="AD61" s="43">
        <f>IF(AD$5&lt;$A61,0,MINA($C61*$E61,$C61-SUM($G61:AC61)))</f>
        <v>0</v>
      </c>
      <c r="AE61" s="43">
        <f>IF(AE$5&lt;$A61,0,MINA($C61*$E61,$C61-SUM($G61:AD61)))</f>
        <v>0</v>
      </c>
      <c r="AF61" s="43">
        <f>IF(AF$5&lt;$A61,0,MINA($C61*$E61,$C61-SUM($G61:AE61)))</f>
        <v>0</v>
      </c>
      <c r="AG61" s="43">
        <f>IF(AG$5&lt;$A61,0,MINA($C61*$E61,$C61-SUM($G61:AF61)))</f>
        <v>0</v>
      </c>
      <c r="AH61" s="43">
        <f>IF(AH$5&lt;$A61,0,MINA($C61*$E61,$C61-SUM($G61:AG61)))</f>
        <v>0</v>
      </c>
      <c r="AI61" s="43">
        <f>IF(AI$5&lt;$A61,0,MINA($C61*$E61,$C61-SUM($G61:AH61)))</f>
        <v>0</v>
      </c>
      <c r="AJ61" s="43">
        <f>IF(AJ$5&lt;$A61,0,MINA($C61*$E61,$C61-SUM($G61:AI61)))</f>
        <v>0</v>
      </c>
      <c r="AK61" s="43">
        <f>IF(AK$5&lt;$A61,0,MINA($C61*$E61,$C61-SUM($G61:AJ61)))</f>
        <v>0</v>
      </c>
      <c r="AL61" s="43">
        <f>IF(AL$5&lt;$A61,0,MINA($C61*$E61,$C61-SUM($G61:AK61)))</f>
        <v>0</v>
      </c>
      <c r="AM61" s="43">
        <f>IF(AM$5&lt;$A61,0,MINA($C61*$E61,$C61-SUM($G61:AL61)))</f>
        <v>0</v>
      </c>
      <c r="AN61" s="43">
        <f>IF(AN$5&lt;$A61,0,MINA($C61*$E61,$C61-SUM($G61:AM61)))</f>
        <v>0</v>
      </c>
      <c r="AO61" s="43">
        <f>IF(AO$5&lt;$A61,0,MINA($C61*$E61,$C61-SUM($G61:AN61)))</f>
        <v>0</v>
      </c>
      <c r="AP61" s="43">
        <f>IF(AP$5&lt;$A61,0,MINA($C61*$E61,$C61-SUM($G61:AO61)))</f>
        <v>0</v>
      </c>
      <c r="AQ61" s="43">
        <f>IF(AQ$5&lt;$A61,0,MINA($C61*$E61,$C61-SUM($G61:AP61)))</f>
        <v>0</v>
      </c>
      <c r="AR61" s="43">
        <f>IF(AR$5&lt;$A61,0,MINA($C61*$E61,$C61-SUM($G61:AQ61)))</f>
        <v>0</v>
      </c>
      <c r="AS61" s="43">
        <f>IF(AS$5&lt;$A61,0,MINA($C61*$E61,$C61-SUM($G61:AR61)))</f>
        <v>0</v>
      </c>
      <c r="AT61" s="43">
        <f>IF(AT$5&lt;$A61,0,MINA($C61*$E61,$C61-SUM($G61:AS61)))</f>
        <v>0</v>
      </c>
      <c r="AU61" s="43">
        <f>IF(AU$5&lt;$A61,0,MINA($C61*$E61,$C61-SUM($G61:AT61)))</f>
        <v>0</v>
      </c>
      <c r="AV61" s="43">
        <f>IF(AV$5&lt;$A61,0,MINA($C61*$E61,$C61-SUM($G61:AU61)))</f>
        <v>0</v>
      </c>
      <c r="AW61" s="43">
        <f>IF(AW$5&lt;$A61,0,MINA($C61*$E61,$C61-SUM($G61:AV61)))</f>
        <v>0</v>
      </c>
      <c r="AX61" s="43">
        <f>IF(AX$5&lt;$A61,0,MINA($C61*$E61,$C61-SUM($G61:AW61)))</f>
        <v>0</v>
      </c>
      <c r="AY61" s="43">
        <f>IF(AY$5&lt;$A61,0,MINA($C61*$E61,$C61-SUM($G61:AX61)))</f>
        <v>0</v>
      </c>
      <c r="AZ61" s="43">
        <f>IF(AZ$5&lt;$A61,0,MINA($C61*$E61,$C61-SUM($G61:AY61)))</f>
        <v>0</v>
      </c>
      <c r="BA61" s="43">
        <f>IF(BA$5&lt;$A61,0,MINA($C61*$E61,$C61-SUM($G61:AZ61)))</f>
        <v>0</v>
      </c>
      <c r="BB61" s="43">
        <f>IF(BB$5&lt;$A61,0,MINA($C61*$E61,$C61-SUM($G61:BA61)))</f>
        <v>0</v>
      </c>
      <c r="BC61" s="43">
        <f>IF(BC$5&lt;$A61,0,MINA($C61*$E61,$C61-SUM($G61:BB61)))</f>
        <v>0</v>
      </c>
      <c r="BD61" s="43">
        <f>IF(BD$5&lt;$A61,0,MINA($C61*$E61,$C61-SUM($G61:BC61)))</f>
        <v>0</v>
      </c>
      <c r="BE61" s="43">
        <f>IF(BE$5&lt;$A61,0,MINA($C61*$E61,$C61-SUM($G61:BD61)))</f>
        <v>0</v>
      </c>
      <c r="BF61" s="43">
        <f>IF(BF$5&lt;$A61,0,MINA($C61*$E61,$C61-SUM($G61:BE61)))</f>
        <v>0</v>
      </c>
      <c r="BG61" s="43">
        <f>IF(BG$5&lt;$A61,0,MINA($C61*$E61,$C61-SUM($G61:BF61)))</f>
        <v>0</v>
      </c>
      <c r="BH61" s="43">
        <f>IF(BH$5&lt;$A61,0,MINA($C61*$E61,$C61-SUM($G61:BG61)))</f>
        <v>0</v>
      </c>
      <c r="BI61" s="43">
        <f>IF(BI$5&lt;$A61,0,MINA($C61*$E61,$C61-SUM($G61:BH61)))</f>
        <v>0</v>
      </c>
      <c r="BJ61" s="43">
        <f>IF(BJ$5&lt;$A61,0,MINA($C61*$E61,$C61-SUM($G61:BI61)))</f>
        <v>0</v>
      </c>
      <c r="BK61" s="43">
        <f>IF(BK$5&lt;$A61,0,MINA($C61*$E61,$C61-SUM($G61:BJ61)))</f>
        <v>0</v>
      </c>
      <c r="BL61" s="43">
        <f>IF(BL$5&lt;$A61,0,MINA($C61*$E61,$C61-SUM($G61:BK61)))</f>
        <v>0</v>
      </c>
      <c r="BM61" s="43">
        <f>IF(BM$5&lt;$A61,0,MINA($C61*$E61,$C61-SUM($G61:BL61)))</f>
        <v>0</v>
      </c>
      <c r="BN61" s="43">
        <f>IF(BN$5&lt;$A61,0,MINA($C61*$E61,$C61-SUM($G61:BM61)))</f>
        <v>0</v>
      </c>
      <c r="BO61" s="43">
        <f>IF(BO$5&lt;$A61,0,MINA($C61*$E61,$C61-SUM($G61:BN61)))</f>
        <v>0</v>
      </c>
      <c r="BP61" s="43">
        <f>IF(BP$5&lt;$A61,0,MINA($C61*$E61,$C61-SUM($G61:BO61)))</f>
        <v>0</v>
      </c>
      <c r="BQ61" s="43">
        <f>IF(BQ$5&lt;$A61,0,MINA($C61*$E61,$C61-SUM($G61:BP61)))</f>
        <v>0</v>
      </c>
      <c r="BR61" s="43">
        <f>IF(BR$5&lt;$A61,0,MINA($C61*$E61,$C61-SUM($G61:BQ61)))</f>
        <v>0</v>
      </c>
      <c r="BS61" s="43">
        <f>IF(BS$5&lt;$A61,0,MINA($C61*$E61,$C61-SUM($G61:BR61)))</f>
        <v>0</v>
      </c>
      <c r="BT61" s="43">
        <f>IF(BT$5&lt;$A61,0,MINA($C61*$E61,$C61-SUM($G61:BS61)))</f>
        <v>0</v>
      </c>
      <c r="BU61" s="43">
        <f>IF(BU$5&lt;$A61,0,MINA($C61*$E61,$C61-SUM($G61:BT61)))</f>
        <v>0</v>
      </c>
      <c r="BV61" s="43">
        <f>IF(BV$5&lt;$A61,0,MINA($C61*$E61,$C61-SUM($G61:BU61)))</f>
        <v>0</v>
      </c>
      <c r="BW61" s="43">
        <f>IF(BW$5&lt;$A61,0,MINA($C61*$E61,$C61-SUM($G61:BV61)))</f>
        <v>0</v>
      </c>
      <c r="BX61" s="43">
        <f>IF(BX$5&lt;$A61,0,MINA($C61*$E61,$C61-SUM($G61:BW61)))</f>
        <v>0</v>
      </c>
      <c r="BY61" s="43">
        <f>IF(BY$5&lt;$A61,0,MINA($C61*$E61,$C61-SUM($G61:BX61)))</f>
        <v>0</v>
      </c>
      <c r="BZ61" s="43">
        <f>IF(BZ$5&lt;$A61,0,MINA($C61*$E61,$C61-SUM($G61:BY61)))</f>
        <v>0</v>
      </c>
      <c r="CA61" s="43">
        <f>IF(CA$5&lt;$A61,0,MINA($C61*$E61,$C61-SUM($G61:BZ61)))</f>
        <v>0</v>
      </c>
      <c r="CB61" s="43">
        <f>IF(CB$5&lt;$A61,0,MINA($C61*$E61,$C61-SUM($G61:CA61)))</f>
        <v>0</v>
      </c>
      <c r="CC61" s="43">
        <f>IF(CC$5&lt;$A61,0,MINA($C61*$E61,$C61-SUM($G61:CB61)))</f>
        <v>0</v>
      </c>
      <c r="CD61" s="43">
        <f>IF(CD$5&lt;$A61,0,MINA($C61*$E61,$C61-SUM($G61:CC61)))</f>
        <v>0</v>
      </c>
      <c r="CE61" s="43">
        <f>IF(CE$5&lt;$A61,0,MINA($C61*$E61,$C61-SUM($G61:CD61)))</f>
        <v>0</v>
      </c>
      <c r="CF61" s="43">
        <f>IF(CF$5&lt;$A61,0,MINA($C61*$E61,$C61-SUM($G61:CE61)))</f>
        <v>0</v>
      </c>
      <c r="CG61" s="43">
        <f>IF(CG$5&lt;$A61,0,MINA($C61*$E61,$C61-SUM($G61:CF61)))</f>
        <v>0</v>
      </c>
      <c r="CH61" s="43">
        <f>IF(CH$5&lt;$A61,0,MINA($C61*$E61,$C61-SUM($G61:CG61)))</f>
        <v>0</v>
      </c>
      <c r="CI61" s="43">
        <f>IF(CI$5&lt;$A61,0,MINA($C61*$E61,$C61-SUM($G61:CH61)))</f>
        <v>0</v>
      </c>
      <c r="CJ61" s="43">
        <f>IF(CJ$5&lt;$A61,0,MINA($C61*$E61,$C61-SUM($G61:CI61)))</f>
        <v>0</v>
      </c>
      <c r="CK61" s="43">
        <f>IF(CK$5&lt;$A61,0,MINA($C61*$E61,$C61-SUM($G61:CJ61)))</f>
        <v>0</v>
      </c>
      <c r="CL61" s="43">
        <f>IF(CL$5&lt;$A61,0,MINA($C61*$E61,$C61-SUM($G61:CK61)))</f>
        <v>0</v>
      </c>
      <c r="CM61" s="43">
        <f>IF(CM$5&lt;$A61,0,MINA($C61*$E61,$C61-SUM($G61:CL61)))</f>
        <v>0</v>
      </c>
      <c r="CN61" s="43">
        <f>IF(CN$5&lt;$A61,0,MINA($C61*$E61,$C61-SUM($G61:CM61)))</f>
        <v>0</v>
      </c>
      <c r="CO61" s="43">
        <f>IF(CO$5&lt;$A61,0,MINA($C61*$E61,$C61-SUM($G61:CN61)))</f>
        <v>0</v>
      </c>
      <c r="CP61" s="43">
        <f>IF(CP$5&lt;$A61,0,MINA($C61*$E61,$C61-SUM($G61:CO61)))</f>
        <v>0</v>
      </c>
      <c r="CQ61" s="43">
        <f>IF(CQ$5&lt;$A61,0,MINA($C61*$E61,$C61-SUM($G61:CP61)))</f>
        <v>0</v>
      </c>
      <c r="CR61" s="43">
        <f>IF(CR$5&lt;$A61,0,MINA($C61*$E61,$C61-SUM($G61:CQ61)))</f>
        <v>0</v>
      </c>
      <c r="CS61" s="43">
        <f>IF(CS$5&lt;$A61,0,MINA($C61*$E61,$C61-SUM($G61:CR61)))</f>
        <v>0</v>
      </c>
      <c r="CT61" s="43">
        <f>IF(CT$5&lt;$A61,0,MINA($C61*$E61,$C61-SUM($G61:CS61)))</f>
        <v>0</v>
      </c>
      <c r="CU61" s="43">
        <f>IF(CU$5&lt;$A61,0,MINA($C61*$E61,$C61-SUM($G61:CT61)))</f>
        <v>0</v>
      </c>
      <c r="CV61" s="43">
        <f>IF(CV$5&lt;$A61,0,MINA($C61*$E61,$C61-SUM($G61:CU61)))</f>
        <v>0</v>
      </c>
      <c r="CW61" s="43">
        <f>IF(CW$5&lt;$A61,0,MINA($C61*$E61,$C61-SUM($G61:CV61)))</f>
        <v>0</v>
      </c>
      <c r="CX61" s="43">
        <f>IF(CX$5&lt;$A61,0,MINA($C61*$E61,$C61-SUM($G61:CW61)))</f>
        <v>0</v>
      </c>
      <c r="CY61" s="43">
        <f>IF(CY$5&lt;$A61,0,MINA($C61*$E61,$C61-SUM($G61:CX61)))</f>
        <v>0</v>
      </c>
      <c r="CZ61" s="43">
        <f>IF(CZ$5&lt;$A61,0,MINA($C61*$E61,$C61-SUM($G61:CY61)))</f>
        <v>0</v>
      </c>
      <c r="DA61" s="43">
        <f>IF(DA$5&lt;$A61,0,MINA($C61*$E61,$C61-SUM($G61:CZ61)))</f>
        <v>0</v>
      </c>
      <c r="DB61" s="43">
        <f>IF(DB$5&lt;$A61,0,MINA($C61*$E61,$C61-SUM($G61:DA61)))</f>
        <v>0</v>
      </c>
      <c r="DC61" s="43">
        <f>IF(DC$5&lt;$A61,0,MINA($C61*$E61,$C61-SUM($G61:DB61)))</f>
        <v>0</v>
      </c>
      <c r="DD61" s="43">
        <f>IF(DD$5&lt;$A61,0,MINA($C61*$E61,$C61-SUM($G61:DC61)))</f>
        <v>0</v>
      </c>
      <c r="DE61" s="43">
        <f>IF(DE$5&lt;$A61,0,MINA($C61*$E61,$C61-SUM($G61:DD61)))</f>
        <v>0</v>
      </c>
      <c r="DF61" s="43">
        <f>IF(DF$5&lt;$A61,0,MINA($C61*$E61,$C61-SUM($G61:DE61)))</f>
        <v>0</v>
      </c>
      <c r="DG61" s="43">
        <f>IF(DG$5&lt;$A61,0,MINA($C61*$E61,$C61-SUM($G61:DF61)))</f>
        <v>0</v>
      </c>
      <c r="DH61" s="43">
        <f>IF(DH$5&lt;$A61,0,MINA($C61*$E61,$C61-SUM($G61:DG61)))</f>
        <v>0</v>
      </c>
      <c r="DI61" s="43">
        <f>IF(DI$5&lt;$A61,0,MINA($C61*$E61,$C61-SUM($G61:DH61)))</f>
        <v>0</v>
      </c>
      <c r="DJ61" s="43">
        <f>IF(DJ$5&lt;$A61,0,MINA($C61*$E61,$C61-SUM($G61:DI61)))</f>
        <v>0</v>
      </c>
      <c r="DK61" s="43">
        <f>IF(DK$5&lt;$A61,0,MINA($C61*$E61,$C61-SUM($G61:DJ61)))</f>
        <v>0</v>
      </c>
      <c r="DL61" s="43">
        <f>IF(DL$5&lt;$A61,0,MINA($C61*$E61,$C61-SUM($G61:DK61)))</f>
        <v>0</v>
      </c>
      <c r="DM61" s="43">
        <f>IF(DM$5&lt;$A61,0,MINA($C61*$E61,$C61-SUM($G61:DL61)))</f>
        <v>0</v>
      </c>
      <c r="DN61" s="43">
        <f>IF(DN$5&lt;$A61,0,MINA($C61*$E61,$C61-SUM($G61:DM61)))</f>
        <v>0</v>
      </c>
      <c r="DO61" s="43">
        <f>IF(DO$5&lt;$A61,0,MINA($C61*$E61,$C61-SUM($G61:DN61)))</f>
        <v>0</v>
      </c>
      <c r="DP61" s="43">
        <f>IF(DP$5&lt;$A61,0,MINA($C61*$E61,$C61-SUM($G61:DO61)))</f>
        <v>0</v>
      </c>
      <c r="DQ61" s="43">
        <f>IF(DQ$5&lt;$A61,0,MINA($C61*$E61,$C61-SUM($G61:DP61)))</f>
        <v>0</v>
      </c>
      <c r="DR61" s="43">
        <f>IF(DR$5&lt;$A61,0,MINA($C61*$E61,$C61-SUM($G61:DQ61)))</f>
        <v>0</v>
      </c>
      <c r="DS61" s="43">
        <f>IF(DS$5&lt;$A61,0,MINA($C61*$E61,$C61-SUM($G61:DR61)))</f>
        <v>0</v>
      </c>
      <c r="DT61" s="43">
        <f>IF(DT$5&lt;$A61,0,MINA($C61*$E61,$C61-SUM($G61:DS61)))</f>
        <v>0</v>
      </c>
      <c r="DU61" s="43">
        <f>IF(DU$5&lt;$A61,0,MINA($C61*$E61,$C61-SUM($G61:DT61)))</f>
        <v>0</v>
      </c>
      <c r="DV61" s="43">
        <f>IF(DV$5&lt;$A61,0,MINA($C61*$E61,$C61-SUM($G61:DU61)))</f>
        <v>0</v>
      </c>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row>
    <row r="62" spans="1:162" ht="18" customHeight="1" x14ac:dyDescent="0.2">
      <c r="A62" s="46">
        <f t="shared" si="32"/>
        <v>48</v>
      </c>
      <c r="B62" s="38"/>
      <c r="C62" s="45">
        <v>0</v>
      </c>
      <c r="D62" s="38"/>
      <c r="E62" s="44">
        <f t="shared" si="30"/>
        <v>1.6666666666666666E-2</v>
      </c>
      <c r="G62" s="43">
        <f t="shared" si="31"/>
        <v>0</v>
      </c>
      <c r="H62" s="43">
        <f>IF(H$5&lt;$A62,0,MINA($C62*$E62,$C62-SUM($G62:G62)))</f>
        <v>0</v>
      </c>
      <c r="I62" s="43">
        <f>IF(I$5&lt;$A62,0,MINA($C62*$E62,$C62-SUM($G62:H62)))</f>
        <v>0</v>
      </c>
      <c r="J62" s="43">
        <f>IF(J$5&lt;$A62,0,MINA($C62*$E62,$C62-SUM($G62:I62)))</f>
        <v>0</v>
      </c>
      <c r="K62" s="43">
        <f>IF(K$5&lt;$A62,0,MINA($C62*$E62,$C62-SUM($G62:J62)))</f>
        <v>0</v>
      </c>
      <c r="L62" s="43">
        <f>IF(L$5&lt;$A62,0,MINA($C62*$E62,$C62-SUM($G62:K62)))</f>
        <v>0</v>
      </c>
      <c r="M62" s="43">
        <f>IF(M$5&lt;$A62,0,MINA($C62*$E62,$C62-SUM($G62:L62)))</f>
        <v>0</v>
      </c>
      <c r="N62" s="43">
        <f>IF(N$5&lt;$A62,0,MINA($C62*$E62,$C62-SUM($G62:M62)))</f>
        <v>0</v>
      </c>
      <c r="O62" s="43">
        <f>IF(O$5&lt;$A62,0,MINA($C62*$E62,$C62-SUM($G62:N62)))</f>
        <v>0</v>
      </c>
      <c r="P62" s="43">
        <f>IF(P$5&lt;$A62,0,MINA($C62*$E62,$C62-SUM($G62:O62)))</f>
        <v>0</v>
      </c>
      <c r="Q62" s="43">
        <f>IF(Q$5&lt;$A62,0,MINA($C62*$E62,$C62-SUM($G62:P62)))</f>
        <v>0</v>
      </c>
      <c r="R62" s="43">
        <f>IF(R$5&lt;$A62,0,MINA($C62*$E62,$C62-SUM($G62:Q62)))</f>
        <v>0</v>
      </c>
      <c r="S62" s="43">
        <f>IF(S$5&lt;$A62,0,MINA($C62*$E62,$C62-SUM($G62:R62)))</f>
        <v>0</v>
      </c>
      <c r="T62" s="43">
        <f>IF(T$5&lt;$A62,0,MINA($C62*$E62,$C62-SUM($G62:S62)))</f>
        <v>0</v>
      </c>
      <c r="U62" s="43">
        <f>IF(U$5&lt;$A62,0,MINA($C62*$E62,$C62-SUM($G62:T62)))</f>
        <v>0</v>
      </c>
      <c r="V62" s="43">
        <f>IF(V$5&lt;$A62,0,MINA($C62*$E62,$C62-SUM($G62:U62)))</f>
        <v>0</v>
      </c>
      <c r="W62" s="43">
        <f>IF(W$5&lt;$A62,0,MINA($C62*$E62,$C62-SUM($G62:V62)))</f>
        <v>0</v>
      </c>
      <c r="X62" s="43">
        <f>IF(X$5&lt;$A62,0,MINA($C62*$E62,$C62-SUM($G62:W62)))</f>
        <v>0</v>
      </c>
      <c r="Y62" s="43">
        <f>IF(Y$5&lt;$A62,0,MINA($C62*$E62,$C62-SUM($G62:X62)))</f>
        <v>0</v>
      </c>
      <c r="Z62" s="43">
        <f>IF(Z$5&lt;$A62,0,MINA($C62*$E62,$C62-SUM($G62:Y62)))</f>
        <v>0</v>
      </c>
      <c r="AA62" s="43">
        <f>IF(AA$5&lt;$A62,0,MINA($C62*$E62,$C62-SUM($G62:Z62)))</f>
        <v>0</v>
      </c>
      <c r="AB62" s="43">
        <f>IF(AB$5&lt;$A62,0,MINA($C62*$E62,$C62-SUM($G62:AA62)))</f>
        <v>0</v>
      </c>
      <c r="AC62" s="43">
        <f>IF(AC$5&lt;$A62,0,MINA($C62*$E62,$C62-SUM($G62:AB62)))</f>
        <v>0</v>
      </c>
      <c r="AD62" s="43">
        <f>IF(AD$5&lt;$A62,0,MINA($C62*$E62,$C62-SUM($G62:AC62)))</f>
        <v>0</v>
      </c>
      <c r="AE62" s="43">
        <f>IF(AE$5&lt;$A62,0,MINA($C62*$E62,$C62-SUM($G62:AD62)))</f>
        <v>0</v>
      </c>
      <c r="AF62" s="43">
        <f>IF(AF$5&lt;$A62,0,MINA($C62*$E62,$C62-SUM($G62:AE62)))</f>
        <v>0</v>
      </c>
      <c r="AG62" s="43">
        <f>IF(AG$5&lt;$A62,0,MINA($C62*$E62,$C62-SUM($G62:AF62)))</f>
        <v>0</v>
      </c>
      <c r="AH62" s="43">
        <f>IF(AH$5&lt;$A62,0,MINA($C62*$E62,$C62-SUM($G62:AG62)))</f>
        <v>0</v>
      </c>
      <c r="AI62" s="43">
        <f>IF(AI$5&lt;$A62,0,MINA($C62*$E62,$C62-SUM($G62:AH62)))</f>
        <v>0</v>
      </c>
      <c r="AJ62" s="43">
        <f>IF(AJ$5&lt;$A62,0,MINA($C62*$E62,$C62-SUM($G62:AI62)))</f>
        <v>0</v>
      </c>
      <c r="AK62" s="43">
        <f>IF(AK$5&lt;$A62,0,MINA($C62*$E62,$C62-SUM($G62:AJ62)))</f>
        <v>0</v>
      </c>
      <c r="AL62" s="43">
        <f>IF(AL$5&lt;$A62,0,MINA($C62*$E62,$C62-SUM($G62:AK62)))</f>
        <v>0</v>
      </c>
      <c r="AM62" s="43">
        <f>IF(AM$5&lt;$A62,0,MINA($C62*$E62,$C62-SUM($G62:AL62)))</f>
        <v>0</v>
      </c>
      <c r="AN62" s="43">
        <f>IF(AN$5&lt;$A62,0,MINA($C62*$E62,$C62-SUM($G62:AM62)))</f>
        <v>0</v>
      </c>
      <c r="AO62" s="43">
        <f>IF(AO$5&lt;$A62,0,MINA($C62*$E62,$C62-SUM($G62:AN62)))</f>
        <v>0</v>
      </c>
      <c r="AP62" s="43">
        <f>IF(AP$5&lt;$A62,0,MINA($C62*$E62,$C62-SUM($G62:AO62)))</f>
        <v>0</v>
      </c>
      <c r="AQ62" s="43">
        <f>IF(AQ$5&lt;$A62,0,MINA($C62*$E62,$C62-SUM($G62:AP62)))</f>
        <v>0</v>
      </c>
      <c r="AR62" s="43">
        <f>IF(AR$5&lt;$A62,0,MINA($C62*$E62,$C62-SUM($G62:AQ62)))</f>
        <v>0</v>
      </c>
      <c r="AS62" s="43">
        <f>IF(AS$5&lt;$A62,0,MINA($C62*$E62,$C62-SUM($G62:AR62)))</f>
        <v>0</v>
      </c>
      <c r="AT62" s="43">
        <f>IF(AT$5&lt;$A62,0,MINA($C62*$E62,$C62-SUM($G62:AS62)))</f>
        <v>0</v>
      </c>
      <c r="AU62" s="43">
        <f>IF(AU$5&lt;$A62,0,MINA($C62*$E62,$C62-SUM($G62:AT62)))</f>
        <v>0</v>
      </c>
      <c r="AV62" s="43">
        <f>IF(AV$5&lt;$A62,0,MINA($C62*$E62,$C62-SUM($G62:AU62)))</f>
        <v>0</v>
      </c>
      <c r="AW62" s="43">
        <f>IF(AW$5&lt;$A62,0,MINA($C62*$E62,$C62-SUM($G62:AV62)))</f>
        <v>0</v>
      </c>
      <c r="AX62" s="43">
        <f>IF(AX$5&lt;$A62,0,MINA($C62*$E62,$C62-SUM($G62:AW62)))</f>
        <v>0</v>
      </c>
      <c r="AY62" s="43">
        <f>IF(AY$5&lt;$A62,0,MINA($C62*$E62,$C62-SUM($G62:AX62)))</f>
        <v>0</v>
      </c>
      <c r="AZ62" s="43">
        <f>IF(AZ$5&lt;$A62,0,MINA($C62*$E62,$C62-SUM($G62:AY62)))</f>
        <v>0</v>
      </c>
      <c r="BA62" s="43">
        <f>IF(BA$5&lt;$A62,0,MINA($C62*$E62,$C62-SUM($G62:AZ62)))</f>
        <v>0</v>
      </c>
      <c r="BB62" s="43">
        <f>IF(BB$5&lt;$A62,0,MINA($C62*$E62,$C62-SUM($G62:BA62)))</f>
        <v>0</v>
      </c>
      <c r="BC62" s="43">
        <f>IF(BC$5&lt;$A62,0,MINA($C62*$E62,$C62-SUM($G62:BB62)))</f>
        <v>0</v>
      </c>
      <c r="BD62" s="43">
        <f>IF(BD$5&lt;$A62,0,MINA($C62*$E62,$C62-SUM($G62:BC62)))</f>
        <v>0</v>
      </c>
      <c r="BE62" s="43">
        <f>IF(BE$5&lt;$A62,0,MINA($C62*$E62,$C62-SUM($G62:BD62)))</f>
        <v>0</v>
      </c>
      <c r="BF62" s="43">
        <f>IF(BF$5&lt;$A62,0,MINA($C62*$E62,$C62-SUM($G62:BE62)))</f>
        <v>0</v>
      </c>
      <c r="BG62" s="43">
        <f>IF(BG$5&lt;$A62,0,MINA($C62*$E62,$C62-SUM($G62:BF62)))</f>
        <v>0</v>
      </c>
      <c r="BH62" s="43">
        <f>IF(BH$5&lt;$A62,0,MINA($C62*$E62,$C62-SUM($G62:BG62)))</f>
        <v>0</v>
      </c>
      <c r="BI62" s="43">
        <f>IF(BI$5&lt;$A62,0,MINA($C62*$E62,$C62-SUM($G62:BH62)))</f>
        <v>0</v>
      </c>
      <c r="BJ62" s="43">
        <f>IF(BJ$5&lt;$A62,0,MINA($C62*$E62,$C62-SUM($G62:BI62)))</f>
        <v>0</v>
      </c>
      <c r="BK62" s="43">
        <f>IF(BK$5&lt;$A62,0,MINA($C62*$E62,$C62-SUM($G62:BJ62)))</f>
        <v>0</v>
      </c>
      <c r="BL62" s="43">
        <f>IF(BL$5&lt;$A62,0,MINA($C62*$E62,$C62-SUM($G62:BK62)))</f>
        <v>0</v>
      </c>
      <c r="BM62" s="43">
        <f>IF(BM$5&lt;$A62,0,MINA($C62*$E62,$C62-SUM($G62:BL62)))</f>
        <v>0</v>
      </c>
      <c r="BN62" s="43">
        <f>IF(BN$5&lt;$A62,0,MINA($C62*$E62,$C62-SUM($G62:BM62)))</f>
        <v>0</v>
      </c>
      <c r="BO62" s="43">
        <f>IF(BO$5&lt;$A62,0,MINA($C62*$E62,$C62-SUM($G62:BN62)))</f>
        <v>0</v>
      </c>
      <c r="BP62" s="43">
        <f>IF(BP$5&lt;$A62,0,MINA($C62*$E62,$C62-SUM($G62:BO62)))</f>
        <v>0</v>
      </c>
      <c r="BQ62" s="43">
        <f>IF(BQ$5&lt;$A62,0,MINA($C62*$E62,$C62-SUM($G62:BP62)))</f>
        <v>0</v>
      </c>
      <c r="BR62" s="43">
        <f>IF(BR$5&lt;$A62,0,MINA($C62*$E62,$C62-SUM($G62:BQ62)))</f>
        <v>0</v>
      </c>
      <c r="BS62" s="43">
        <f>IF(BS$5&lt;$A62,0,MINA($C62*$E62,$C62-SUM($G62:BR62)))</f>
        <v>0</v>
      </c>
      <c r="BT62" s="43">
        <f>IF(BT$5&lt;$A62,0,MINA($C62*$E62,$C62-SUM($G62:BS62)))</f>
        <v>0</v>
      </c>
      <c r="BU62" s="43">
        <f>IF(BU$5&lt;$A62,0,MINA($C62*$E62,$C62-SUM($G62:BT62)))</f>
        <v>0</v>
      </c>
      <c r="BV62" s="43">
        <f>IF(BV$5&lt;$A62,0,MINA($C62*$E62,$C62-SUM($G62:BU62)))</f>
        <v>0</v>
      </c>
      <c r="BW62" s="43">
        <f>IF(BW$5&lt;$A62,0,MINA($C62*$E62,$C62-SUM($G62:BV62)))</f>
        <v>0</v>
      </c>
      <c r="BX62" s="43">
        <f>IF(BX$5&lt;$A62,0,MINA($C62*$E62,$C62-SUM($G62:BW62)))</f>
        <v>0</v>
      </c>
      <c r="BY62" s="43">
        <f>IF(BY$5&lt;$A62,0,MINA($C62*$E62,$C62-SUM($G62:BX62)))</f>
        <v>0</v>
      </c>
      <c r="BZ62" s="43">
        <f>IF(BZ$5&lt;$A62,0,MINA($C62*$E62,$C62-SUM($G62:BY62)))</f>
        <v>0</v>
      </c>
      <c r="CA62" s="43">
        <f>IF(CA$5&lt;$A62,0,MINA($C62*$E62,$C62-SUM($G62:BZ62)))</f>
        <v>0</v>
      </c>
      <c r="CB62" s="43">
        <f>IF(CB$5&lt;$A62,0,MINA($C62*$E62,$C62-SUM($G62:CA62)))</f>
        <v>0</v>
      </c>
      <c r="CC62" s="43">
        <f>IF(CC$5&lt;$A62,0,MINA($C62*$E62,$C62-SUM($G62:CB62)))</f>
        <v>0</v>
      </c>
      <c r="CD62" s="43">
        <f>IF(CD$5&lt;$A62,0,MINA($C62*$E62,$C62-SUM($G62:CC62)))</f>
        <v>0</v>
      </c>
      <c r="CE62" s="43">
        <f>IF(CE$5&lt;$A62,0,MINA($C62*$E62,$C62-SUM($G62:CD62)))</f>
        <v>0</v>
      </c>
      <c r="CF62" s="43">
        <f>IF(CF$5&lt;$A62,0,MINA($C62*$E62,$C62-SUM($G62:CE62)))</f>
        <v>0</v>
      </c>
      <c r="CG62" s="43">
        <f>IF(CG$5&lt;$A62,0,MINA($C62*$E62,$C62-SUM($G62:CF62)))</f>
        <v>0</v>
      </c>
      <c r="CH62" s="43">
        <f>IF(CH$5&lt;$A62,0,MINA($C62*$E62,$C62-SUM($G62:CG62)))</f>
        <v>0</v>
      </c>
      <c r="CI62" s="43">
        <f>IF(CI$5&lt;$A62,0,MINA($C62*$E62,$C62-SUM($G62:CH62)))</f>
        <v>0</v>
      </c>
      <c r="CJ62" s="43">
        <f>IF(CJ$5&lt;$A62,0,MINA($C62*$E62,$C62-SUM($G62:CI62)))</f>
        <v>0</v>
      </c>
      <c r="CK62" s="43">
        <f>IF(CK$5&lt;$A62,0,MINA($C62*$E62,$C62-SUM($G62:CJ62)))</f>
        <v>0</v>
      </c>
      <c r="CL62" s="43">
        <f>IF(CL$5&lt;$A62,0,MINA($C62*$E62,$C62-SUM($G62:CK62)))</f>
        <v>0</v>
      </c>
      <c r="CM62" s="43">
        <f>IF(CM$5&lt;$A62,0,MINA($C62*$E62,$C62-SUM($G62:CL62)))</f>
        <v>0</v>
      </c>
      <c r="CN62" s="43">
        <f>IF(CN$5&lt;$A62,0,MINA($C62*$E62,$C62-SUM($G62:CM62)))</f>
        <v>0</v>
      </c>
      <c r="CO62" s="43">
        <f>IF(CO$5&lt;$A62,0,MINA($C62*$E62,$C62-SUM($G62:CN62)))</f>
        <v>0</v>
      </c>
      <c r="CP62" s="43">
        <f>IF(CP$5&lt;$A62,0,MINA($C62*$E62,$C62-SUM($G62:CO62)))</f>
        <v>0</v>
      </c>
      <c r="CQ62" s="43">
        <f>IF(CQ$5&lt;$A62,0,MINA($C62*$E62,$C62-SUM($G62:CP62)))</f>
        <v>0</v>
      </c>
      <c r="CR62" s="43">
        <f>IF(CR$5&lt;$A62,0,MINA($C62*$E62,$C62-SUM($G62:CQ62)))</f>
        <v>0</v>
      </c>
      <c r="CS62" s="43">
        <f>IF(CS$5&lt;$A62,0,MINA($C62*$E62,$C62-SUM($G62:CR62)))</f>
        <v>0</v>
      </c>
      <c r="CT62" s="43">
        <f>IF(CT$5&lt;$A62,0,MINA($C62*$E62,$C62-SUM($G62:CS62)))</f>
        <v>0</v>
      </c>
      <c r="CU62" s="43">
        <f>IF(CU$5&lt;$A62,0,MINA($C62*$E62,$C62-SUM($G62:CT62)))</f>
        <v>0</v>
      </c>
      <c r="CV62" s="43">
        <f>IF(CV$5&lt;$A62,0,MINA($C62*$E62,$C62-SUM($G62:CU62)))</f>
        <v>0</v>
      </c>
      <c r="CW62" s="43">
        <f>IF(CW$5&lt;$A62,0,MINA($C62*$E62,$C62-SUM($G62:CV62)))</f>
        <v>0</v>
      </c>
      <c r="CX62" s="43">
        <f>IF(CX$5&lt;$A62,0,MINA($C62*$E62,$C62-SUM($G62:CW62)))</f>
        <v>0</v>
      </c>
      <c r="CY62" s="43">
        <f>IF(CY$5&lt;$A62,0,MINA($C62*$E62,$C62-SUM($G62:CX62)))</f>
        <v>0</v>
      </c>
      <c r="CZ62" s="43">
        <f>IF(CZ$5&lt;$A62,0,MINA($C62*$E62,$C62-SUM($G62:CY62)))</f>
        <v>0</v>
      </c>
      <c r="DA62" s="43">
        <f>IF(DA$5&lt;$A62,0,MINA($C62*$E62,$C62-SUM($G62:CZ62)))</f>
        <v>0</v>
      </c>
      <c r="DB62" s="43">
        <f>IF(DB$5&lt;$A62,0,MINA($C62*$E62,$C62-SUM($G62:DA62)))</f>
        <v>0</v>
      </c>
      <c r="DC62" s="43">
        <f>IF(DC$5&lt;$A62,0,MINA($C62*$E62,$C62-SUM($G62:DB62)))</f>
        <v>0</v>
      </c>
      <c r="DD62" s="43">
        <f>IF(DD$5&lt;$A62,0,MINA($C62*$E62,$C62-SUM($G62:DC62)))</f>
        <v>0</v>
      </c>
      <c r="DE62" s="43">
        <f>IF(DE$5&lt;$A62,0,MINA($C62*$E62,$C62-SUM($G62:DD62)))</f>
        <v>0</v>
      </c>
      <c r="DF62" s="43">
        <f>IF(DF$5&lt;$A62,0,MINA($C62*$E62,$C62-SUM($G62:DE62)))</f>
        <v>0</v>
      </c>
      <c r="DG62" s="43">
        <f>IF(DG$5&lt;$A62,0,MINA($C62*$E62,$C62-SUM($G62:DF62)))</f>
        <v>0</v>
      </c>
      <c r="DH62" s="43">
        <f>IF(DH$5&lt;$A62,0,MINA($C62*$E62,$C62-SUM($G62:DG62)))</f>
        <v>0</v>
      </c>
      <c r="DI62" s="43">
        <f>IF(DI$5&lt;$A62,0,MINA($C62*$E62,$C62-SUM($G62:DH62)))</f>
        <v>0</v>
      </c>
      <c r="DJ62" s="43">
        <f>IF(DJ$5&lt;$A62,0,MINA($C62*$E62,$C62-SUM($G62:DI62)))</f>
        <v>0</v>
      </c>
      <c r="DK62" s="43">
        <f>IF(DK$5&lt;$A62,0,MINA($C62*$E62,$C62-SUM($G62:DJ62)))</f>
        <v>0</v>
      </c>
      <c r="DL62" s="43">
        <f>IF(DL$5&lt;$A62,0,MINA($C62*$E62,$C62-SUM($G62:DK62)))</f>
        <v>0</v>
      </c>
      <c r="DM62" s="43">
        <f>IF(DM$5&lt;$A62,0,MINA($C62*$E62,$C62-SUM($G62:DL62)))</f>
        <v>0</v>
      </c>
      <c r="DN62" s="43">
        <f>IF(DN$5&lt;$A62,0,MINA($C62*$E62,$C62-SUM($G62:DM62)))</f>
        <v>0</v>
      </c>
      <c r="DO62" s="43">
        <f>IF(DO$5&lt;$A62,0,MINA($C62*$E62,$C62-SUM($G62:DN62)))</f>
        <v>0</v>
      </c>
      <c r="DP62" s="43">
        <f>IF(DP$5&lt;$A62,0,MINA($C62*$E62,$C62-SUM($G62:DO62)))</f>
        <v>0</v>
      </c>
      <c r="DQ62" s="43">
        <f>IF(DQ$5&lt;$A62,0,MINA($C62*$E62,$C62-SUM($G62:DP62)))</f>
        <v>0</v>
      </c>
      <c r="DR62" s="43">
        <f>IF(DR$5&lt;$A62,0,MINA($C62*$E62,$C62-SUM($G62:DQ62)))</f>
        <v>0</v>
      </c>
      <c r="DS62" s="43">
        <f>IF(DS$5&lt;$A62,0,MINA($C62*$E62,$C62-SUM($G62:DR62)))</f>
        <v>0</v>
      </c>
      <c r="DT62" s="43">
        <f>IF(DT$5&lt;$A62,0,MINA($C62*$E62,$C62-SUM($G62:DS62)))</f>
        <v>0</v>
      </c>
      <c r="DU62" s="43">
        <f>IF(DU$5&lt;$A62,0,MINA($C62*$E62,$C62-SUM($G62:DT62)))</f>
        <v>0</v>
      </c>
      <c r="DV62" s="43">
        <f>IF(DV$5&lt;$A62,0,MINA($C62*$E62,$C62-SUM($G62:DU62)))</f>
        <v>0</v>
      </c>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row>
    <row r="63" spans="1:162" ht="18" customHeight="1" x14ac:dyDescent="0.2">
      <c r="A63" s="46">
        <f t="shared" si="32"/>
        <v>49</v>
      </c>
      <c r="B63" s="38"/>
      <c r="C63" s="45">
        <v>0</v>
      </c>
      <c r="D63" s="38"/>
      <c r="E63" s="44">
        <f t="shared" si="30"/>
        <v>1.6666666666666666E-2</v>
      </c>
      <c r="G63" s="43">
        <f t="shared" si="31"/>
        <v>0</v>
      </c>
      <c r="H63" s="43">
        <f>IF(H$5&lt;$A63,0,MINA($C63*$E63,$C63-SUM($G63:G63)))</f>
        <v>0</v>
      </c>
      <c r="I63" s="43">
        <f>IF(I$5&lt;$A63,0,MINA($C63*$E63,$C63-SUM($G63:H63)))</f>
        <v>0</v>
      </c>
      <c r="J63" s="43">
        <f>IF(J$5&lt;$A63,0,MINA($C63*$E63,$C63-SUM($G63:I63)))</f>
        <v>0</v>
      </c>
      <c r="K63" s="43">
        <f>IF(K$5&lt;$A63,0,MINA($C63*$E63,$C63-SUM($G63:J63)))</f>
        <v>0</v>
      </c>
      <c r="L63" s="43">
        <f>IF(L$5&lt;$A63,0,MINA($C63*$E63,$C63-SUM($G63:K63)))</f>
        <v>0</v>
      </c>
      <c r="M63" s="43">
        <f>IF(M$5&lt;$A63,0,MINA($C63*$E63,$C63-SUM($G63:L63)))</f>
        <v>0</v>
      </c>
      <c r="N63" s="43">
        <f>IF(N$5&lt;$A63,0,MINA($C63*$E63,$C63-SUM($G63:M63)))</f>
        <v>0</v>
      </c>
      <c r="O63" s="43">
        <f>IF(O$5&lt;$A63,0,MINA($C63*$E63,$C63-SUM($G63:N63)))</f>
        <v>0</v>
      </c>
      <c r="P63" s="43">
        <f>IF(P$5&lt;$A63,0,MINA($C63*$E63,$C63-SUM($G63:O63)))</f>
        <v>0</v>
      </c>
      <c r="Q63" s="43">
        <f>IF(Q$5&lt;$A63,0,MINA($C63*$E63,$C63-SUM($G63:P63)))</f>
        <v>0</v>
      </c>
      <c r="R63" s="43">
        <f>IF(R$5&lt;$A63,0,MINA($C63*$E63,$C63-SUM($G63:Q63)))</f>
        <v>0</v>
      </c>
      <c r="S63" s="43">
        <f>IF(S$5&lt;$A63,0,MINA($C63*$E63,$C63-SUM($G63:R63)))</f>
        <v>0</v>
      </c>
      <c r="T63" s="43">
        <f>IF(T$5&lt;$A63,0,MINA($C63*$E63,$C63-SUM($G63:S63)))</f>
        <v>0</v>
      </c>
      <c r="U63" s="43">
        <f>IF(U$5&lt;$A63,0,MINA($C63*$E63,$C63-SUM($G63:T63)))</f>
        <v>0</v>
      </c>
      <c r="V63" s="43">
        <f>IF(V$5&lt;$A63,0,MINA($C63*$E63,$C63-SUM($G63:U63)))</f>
        <v>0</v>
      </c>
      <c r="W63" s="43">
        <f>IF(W$5&lt;$A63,0,MINA($C63*$E63,$C63-SUM($G63:V63)))</f>
        <v>0</v>
      </c>
      <c r="X63" s="43">
        <f>IF(X$5&lt;$A63,0,MINA($C63*$E63,$C63-SUM($G63:W63)))</f>
        <v>0</v>
      </c>
      <c r="Y63" s="43">
        <f>IF(Y$5&lt;$A63,0,MINA($C63*$E63,$C63-SUM($G63:X63)))</f>
        <v>0</v>
      </c>
      <c r="Z63" s="43">
        <f>IF(Z$5&lt;$A63,0,MINA($C63*$E63,$C63-SUM($G63:Y63)))</f>
        <v>0</v>
      </c>
      <c r="AA63" s="43">
        <f>IF(AA$5&lt;$A63,0,MINA($C63*$E63,$C63-SUM($G63:Z63)))</f>
        <v>0</v>
      </c>
      <c r="AB63" s="43">
        <f>IF(AB$5&lt;$A63,0,MINA($C63*$E63,$C63-SUM($G63:AA63)))</f>
        <v>0</v>
      </c>
      <c r="AC63" s="43">
        <f>IF(AC$5&lt;$A63,0,MINA($C63*$E63,$C63-SUM($G63:AB63)))</f>
        <v>0</v>
      </c>
      <c r="AD63" s="43">
        <f>IF(AD$5&lt;$A63,0,MINA($C63*$E63,$C63-SUM($G63:AC63)))</f>
        <v>0</v>
      </c>
      <c r="AE63" s="43">
        <f>IF(AE$5&lt;$A63,0,MINA($C63*$E63,$C63-SUM($G63:AD63)))</f>
        <v>0</v>
      </c>
      <c r="AF63" s="43">
        <f>IF(AF$5&lt;$A63,0,MINA($C63*$E63,$C63-SUM($G63:AE63)))</f>
        <v>0</v>
      </c>
      <c r="AG63" s="43">
        <f>IF(AG$5&lt;$A63,0,MINA($C63*$E63,$C63-SUM($G63:AF63)))</f>
        <v>0</v>
      </c>
      <c r="AH63" s="43">
        <f>IF(AH$5&lt;$A63,0,MINA($C63*$E63,$C63-SUM($G63:AG63)))</f>
        <v>0</v>
      </c>
      <c r="AI63" s="43">
        <f>IF(AI$5&lt;$A63,0,MINA($C63*$E63,$C63-SUM($G63:AH63)))</f>
        <v>0</v>
      </c>
      <c r="AJ63" s="43">
        <f>IF(AJ$5&lt;$A63,0,MINA($C63*$E63,$C63-SUM($G63:AI63)))</f>
        <v>0</v>
      </c>
      <c r="AK63" s="43">
        <f>IF(AK$5&lt;$A63,0,MINA($C63*$E63,$C63-SUM($G63:AJ63)))</f>
        <v>0</v>
      </c>
      <c r="AL63" s="43">
        <f>IF(AL$5&lt;$A63,0,MINA($C63*$E63,$C63-SUM($G63:AK63)))</f>
        <v>0</v>
      </c>
      <c r="AM63" s="43">
        <f>IF(AM$5&lt;$A63,0,MINA($C63*$E63,$C63-SUM($G63:AL63)))</f>
        <v>0</v>
      </c>
      <c r="AN63" s="43">
        <f>IF(AN$5&lt;$A63,0,MINA($C63*$E63,$C63-SUM($G63:AM63)))</f>
        <v>0</v>
      </c>
      <c r="AO63" s="43">
        <f>IF(AO$5&lt;$A63,0,MINA($C63*$E63,$C63-SUM($G63:AN63)))</f>
        <v>0</v>
      </c>
      <c r="AP63" s="43">
        <f>IF(AP$5&lt;$A63,0,MINA($C63*$E63,$C63-SUM($G63:AO63)))</f>
        <v>0</v>
      </c>
      <c r="AQ63" s="43">
        <f>IF(AQ$5&lt;$A63,0,MINA($C63*$E63,$C63-SUM($G63:AP63)))</f>
        <v>0</v>
      </c>
      <c r="AR63" s="43">
        <f>IF(AR$5&lt;$A63,0,MINA($C63*$E63,$C63-SUM($G63:AQ63)))</f>
        <v>0</v>
      </c>
      <c r="AS63" s="43">
        <f>IF(AS$5&lt;$A63,0,MINA($C63*$E63,$C63-SUM($G63:AR63)))</f>
        <v>0</v>
      </c>
      <c r="AT63" s="43">
        <f>IF(AT$5&lt;$A63,0,MINA($C63*$E63,$C63-SUM($G63:AS63)))</f>
        <v>0</v>
      </c>
      <c r="AU63" s="43">
        <f>IF(AU$5&lt;$A63,0,MINA($C63*$E63,$C63-SUM($G63:AT63)))</f>
        <v>0</v>
      </c>
      <c r="AV63" s="43">
        <f>IF(AV$5&lt;$A63,0,MINA($C63*$E63,$C63-SUM($G63:AU63)))</f>
        <v>0</v>
      </c>
      <c r="AW63" s="43">
        <f>IF(AW$5&lt;$A63,0,MINA($C63*$E63,$C63-SUM($G63:AV63)))</f>
        <v>0</v>
      </c>
      <c r="AX63" s="43">
        <f>IF(AX$5&lt;$A63,0,MINA($C63*$E63,$C63-SUM($G63:AW63)))</f>
        <v>0</v>
      </c>
      <c r="AY63" s="43">
        <f>IF(AY$5&lt;$A63,0,MINA($C63*$E63,$C63-SUM($G63:AX63)))</f>
        <v>0</v>
      </c>
      <c r="AZ63" s="43">
        <f>IF(AZ$5&lt;$A63,0,MINA($C63*$E63,$C63-SUM($G63:AY63)))</f>
        <v>0</v>
      </c>
      <c r="BA63" s="43">
        <f>IF(BA$5&lt;$A63,0,MINA($C63*$E63,$C63-SUM($G63:AZ63)))</f>
        <v>0</v>
      </c>
      <c r="BB63" s="43">
        <f>IF(BB$5&lt;$A63,0,MINA($C63*$E63,$C63-SUM($G63:BA63)))</f>
        <v>0</v>
      </c>
      <c r="BC63" s="43">
        <f>IF(BC$5&lt;$A63,0,MINA($C63*$E63,$C63-SUM($G63:BB63)))</f>
        <v>0</v>
      </c>
      <c r="BD63" s="43">
        <f>IF(BD$5&lt;$A63,0,MINA($C63*$E63,$C63-SUM($G63:BC63)))</f>
        <v>0</v>
      </c>
      <c r="BE63" s="43">
        <f>IF(BE$5&lt;$A63,0,MINA($C63*$E63,$C63-SUM($G63:BD63)))</f>
        <v>0</v>
      </c>
      <c r="BF63" s="43">
        <f>IF(BF$5&lt;$A63,0,MINA($C63*$E63,$C63-SUM($G63:BE63)))</f>
        <v>0</v>
      </c>
      <c r="BG63" s="43">
        <f>IF(BG$5&lt;$A63,0,MINA($C63*$E63,$C63-SUM($G63:BF63)))</f>
        <v>0</v>
      </c>
      <c r="BH63" s="43">
        <f>IF(BH$5&lt;$A63,0,MINA($C63*$E63,$C63-SUM($G63:BG63)))</f>
        <v>0</v>
      </c>
      <c r="BI63" s="43">
        <f>IF(BI$5&lt;$A63,0,MINA($C63*$E63,$C63-SUM($G63:BH63)))</f>
        <v>0</v>
      </c>
      <c r="BJ63" s="43">
        <f>IF(BJ$5&lt;$A63,0,MINA($C63*$E63,$C63-SUM($G63:BI63)))</f>
        <v>0</v>
      </c>
      <c r="BK63" s="43">
        <f>IF(BK$5&lt;$A63,0,MINA($C63*$E63,$C63-SUM($G63:BJ63)))</f>
        <v>0</v>
      </c>
      <c r="BL63" s="43">
        <f>IF(BL$5&lt;$A63,0,MINA($C63*$E63,$C63-SUM($G63:BK63)))</f>
        <v>0</v>
      </c>
      <c r="BM63" s="43">
        <f>IF(BM$5&lt;$A63,0,MINA($C63*$E63,$C63-SUM($G63:BL63)))</f>
        <v>0</v>
      </c>
      <c r="BN63" s="43">
        <f>IF(BN$5&lt;$A63,0,MINA($C63*$E63,$C63-SUM($G63:BM63)))</f>
        <v>0</v>
      </c>
      <c r="BO63" s="43">
        <f>IF(BO$5&lt;$A63,0,MINA($C63*$E63,$C63-SUM($G63:BN63)))</f>
        <v>0</v>
      </c>
      <c r="BP63" s="43">
        <f>IF(BP$5&lt;$A63,0,MINA($C63*$E63,$C63-SUM($G63:BO63)))</f>
        <v>0</v>
      </c>
      <c r="BQ63" s="43">
        <f>IF(BQ$5&lt;$A63,0,MINA($C63*$E63,$C63-SUM($G63:BP63)))</f>
        <v>0</v>
      </c>
      <c r="BR63" s="43">
        <f>IF(BR$5&lt;$A63,0,MINA($C63*$E63,$C63-SUM($G63:BQ63)))</f>
        <v>0</v>
      </c>
      <c r="BS63" s="43">
        <f>IF(BS$5&lt;$A63,0,MINA($C63*$E63,$C63-SUM($G63:BR63)))</f>
        <v>0</v>
      </c>
      <c r="BT63" s="43">
        <f>IF(BT$5&lt;$A63,0,MINA($C63*$E63,$C63-SUM($G63:BS63)))</f>
        <v>0</v>
      </c>
      <c r="BU63" s="43">
        <f>IF(BU$5&lt;$A63,0,MINA($C63*$E63,$C63-SUM($G63:BT63)))</f>
        <v>0</v>
      </c>
      <c r="BV63" s="43">
        <f>IF(BV$5&lt;$A63,0,MINA($C63*$E63,$C63-SUM($G63:BU63)))</f>
        <v>0</v>
      </c>
      <c r="BW63" s="43">
        <f>IF(BW$5&lt;$A63,0,MINA($C63*$E63,$C63-SUM($G63:BV63)))</f>
        <v>0</v>
      </c>
      <c r="BX63" s="43">
        <f>IF(BX$5&lt;$A63,0,MINA($C63*$E63,$C63-SUM($G63:BW63)))</f>
        <v>0</v>
      </c>
      <c r="BY63" s="43">
        <f>IF(BY$5&lt;$A63,0,MINA($C63*$E63,$C63-SUM($G63:BX63)))</f>
        <v>0</v>
      </c>
      <c r="BZ63" s="43">
        <f>IF(BZ$5&lt;$A63,0,MINA($C63*$E63,$C63-SUM($G63:BY63)))</f>
        <v>0</v>
      </c>
      <c r="CA63" s="43">
        <f>IF(CA$5&lt;$A63,0,MINA($C63*$E63,$C63-SUM($G63:BZ63)))</f>
        <v>0</v>
      </c>
      <c r="CB63" s="43">
        <f>IF(CB$5&lt;$A63,0,MINA($C63*$E63,$C63-SUM($G63:CA63)))</f>
        <v>0</v>
      </c>
      <c r="CC63" s="43">
        <f>IF(CC$5&lt;$A63,0,MINA($C63*$E63,$C63-SUM($G63:CB63)))</f>
        <v>0</v>
      </c>
      <c r="CD63" s="43">
        <f>IF(CD$5&lt;$A63,0,MINA($C63*$E63,$C63-SUM($G63:CC63)))</f>
        <v>0</v>
      </c>
      <c r="CE63" s="43">
        <f>IF(CE$5&lt;$A63,0,MINA($C63*$E63,$C63-SUM($G63:CD63)))</f>
        <v>0</v>
      </c>
      <c r="CF63" s="43">
        <f>IF(CF$5&lt;$A63,0,MINA($C63*$E63,$C63-SUM($G63:CE63)))</f>
        <v>0</v>
      </c>
      <c r="CG63" s="43">
        <f>IF(CG$5&lt;$A63,0,MINA($C63*$E63,$C63-SUM($G63:CF63)))</f>
        <v>0</v>
      </c>
      <c r="CH63" s="43">
        <f>IF(CH$5&lt;$A63,0,MINA($C63*$E63,$C63-SUM($G63:CG63)))</f>
        <v>0</v>
      </c>
      <c r="CI63" s="43">
        <f>IF(CI$5&lt;$A63,0,MINA($C63*$E63,$C63-SUM($G63:CH63)))</f>
        <v>0</v>
      </c>
      <c r="CJ63" s="43">
        <f>IF(CJ$5&lt;$A63,0,MINA($C63*$E63,$C63-SUM($G63:CI63)))</f>
        <v>0</v>
      </c>
      <c r="CK63" s="43">
        <f>IF(CK$5&lt;$A63,0,MINA($C63*$E63,$C63-SUM($G63:CJ63)))</f>
        <v>0</v>
      </c>
      <c r="CL63" s="43">
        <f>IF(CL$5&lt;$A63,0,MINA($C63*$E63,$C63-SUM($G63:CK63)))</f>
        <v>0</v>
      </c>
      <c r="CM63" s="43">
        <f>IF(CM$5&lt;$A63,0,MINA($C63*$E63,$C63-SUM($G63:CL63)))</f>
        <v>0</v>
      </c>
      <c r="CN63" s="43">
        <f>IF(CN$5&lt;$A63,0,MINA($C63*$E63,$C63-SUM($G63:CM63)))</f>
        <v>0</v>
      </c>
      <c r="CO63" s="43">
        <f>IF(CO$5&lt;$A63,0,MINA($C63*$E63,$C63-SUM($G63:CN63)))</f>
        <v>0</v>
      </c>
      <c r="CP63" s="43">
        <f>IF(CP$5&lt;$A63,0,MINA($C63*$E63,$C63-SUM($G63:CO63)))</f>
        <v>0</v>
      </c>
      <c r="CQ63" s="43">
        <f>IF(CQ$5&lt;$A63,0,MINA($C63*$E63,$C63-SUM($G63:CP63)))</f>
        <v>0</v>
      </c>
      <c r="CR63" s="43">
        <f>IF(CR$5&lt;$A63,0,MINA($C63*$E63,$C63-SUM($G63:CQ63)))</f>
        <v>0</v>
      </c>
      <c r="CS63" s="43">
        <f>IF(CS$5&lt;$A63,0,MINA($C63*$E63,$C63-SUM($G63:CR63)))</f>
        <v>0</v>
      </c>
      <c r="CT63" s="43">
        <f>IF(CT$5&lt;$A63,0,MINA($C63*$E63,$C63-SUM($G63:CS63)))</f>
        <v>0</v>
      </c>
      <c r="CU63" s="43">
        <f>IF(CU$5&lt;$A63,0,MINA($C63*$E63,$C63-SUM($G63:CT63)))</f>
        <v>0</v>
      </c>
      <c r="CV63" s="43">
        <f>IF(CV$5&lt;$A63,0,MINA($C63*$E63,$C63-SUM($G63:CU63)))</f>
        <v>0</v>
      </c>
      <c r="CW63" s="43">
        <f>IF(CW$5&lt;$A63,0,MINA($C63*$E63,$C63-SUM($G63:CV63)))</f>
        <v>0</v>
      </c>
      <c r="CX63" s="43">
        <f>IF(CX$5&lt;$A63,0,MINA($C63*$E63,$C63-SUM($G63:CW63)))</f>
        <v>0</v>
      </c>
      <c r="CY63" s="43">
        <f>IF(CY$5&lt;$A63,0,MINA($C63*$E63,$C63-SUM($G63:CX63)))</f>
        <v>0</v>
      </c>
      <c r="CZ63" s="43">
        <f>IF(CZ$5&lt;$A63,0,MINA($C63*$E63,$C63-SUM($G63:CY63)))</f>
        <v>0</v>
      </c>
      <c r="DA63" s="43">
        <f>IF(DA$5&lt;$A63,0,MINA($C63*$E63,$C63-SUM($G63:CZ63)))</f>
        <v>0</v>
      </c>
      <c r="DB63" s="43">
        <f>IF(DB$5&lt;$A63,0,MINA($C63*$E63,$C63-SUM($G63:DA63)))</f>
        <v>0</v>
      </c>
      <c r="DC63" s="43">
        <f>IF(DC$5&lt;$A63,0,MINA($C63*$E63,$C63-SUM($G63:DB63)))</f>
        <v>0</v>
      </c>
      <c r="DD63" s="43">
        <f>IF(DD$5&lt;$A63,0,MINA($C63*$E63,$C63-SUM($G63:DC63)))</f>
        <v>0</v>
      </c>
      <c r="DE63" s="43">
        <f>IF(DE$5&lt;$A63,0,MINA($C63*$E63,$C63-SUM($G63:DD63)))</f>
        <v>0</v>
      </c>
      <c r="DF63" s="43">
        <f>IF(DF$5&lt;$A63,0,MINA($C63*$E63,$C63-SUM($G63:DE63)))</f>
        <v>0</v>
      </c>
      <c r="DG63" s="43">
        <f>IF(DG$5&lt;$A63,0,MINA($C63*$E63,$C63-SUM($G63:DF63)))</f>
        <v>0</v>
      </c>
      <c r="DH63" s="43">
        <f>IF(DH$5&lt;$A63,0,MINA($C63*$E63,$C63-SUM($G63:DG63)))</f>
        <v>0</v>
      </c>
      <c r="DI63" s="43">
        <f>IF(DI$5&lt;$A63,0,MINA($C63*$E63,$C63-SUM($G63:DH63)))</f>
        <v>0</v>
      </c>
      <c r="DJ63" s="43">
        <f>IF(DJ$5&lt;$A63,0,MINA($C63*$E63,$C63-SUM($G63:DI63)))</f>
        <v>0</v>
      </c>
      <c r="DK63" s="43">
        <f>IF(DK$5&lt;$A63,0,MINA($C63*$E63,$C63-SUM($G63:DJ63)))</f>
        <v>0</v>
      </c>
      <c r="DL63" s="43">
        <f>IF(DL$5&lt;$A63,0,MINA($C63*$E63,$C63-SUM($G63:DK63)))</f>
        <v>0</v>
      </c>
      <c r="DM63" s="43">
        <f>IF(DM$5&lt;$A63,0,MINA($C63*$E63,$C63-SUM($G63:DL63)))</f>
        <v>0</v>
      </c>
      <c r="DN63" s="43">
        <f>IF(DN$5&lt;$A63,0,MINA($C63*$E63,$C63-SUM($G63:DM63)))</f>
        <v>0</v>
      </c>
      <c r="DO63" s="43">
        <f>IF(DO$5&lt;$A63,0,MINA($C63*$E63,$C63-SUM($G63:DN63)))</f>
        <v>0</v>
      </c>
      <c r="DP63" s="43">
        <f>IF(DP$5&lt;$A63,0,MINA($C63*$E63,$C63-SUM($G63:DO63)))</f>
        <v>0</v>
      </c>
      <c r="DQ63" s="43">
        <f>IF(DQ$5&lt;$A63,0,MINA($C63*$E63,$C63-SUM($G63:DP63)))</f>
        <v>0</v>
      </c>
      <c r="DR63" s="43">
        <f>IF(DR$5&lt;$A63,0,MINA($C63*$E63,$C63-SUM($G63:DQ63)))</f>
        <v>0</v>
      </c>
      <c r="DS63" s="43">
        <f>IF(DS$5&lt;$A63,0,MINA($C63*$E63,$C63-SUM($G63:DR63)))</f>
        <v>0</v>
      </c>
      <c r="DT63" s="43">
        <f>IF(DT$5&lt;$A63,0,MINA($C63*$E63,$C63-SUM($G63:DS63)))</f>
        <v>0</v>
      </c>
      <c r="DU63" s="43">
        <f>IF(DU$5&lt;$A63,0,MINA($C63*$E63,$C63-SUM($G63:DT63)))</f>
        <v>0</v>
      </c>
      <c r="DV63" s="43">
        <f>IF(DV$5&lt;$A63,0,MINA($C63*$E63,$C63-SUM($G63:DU63)))</f>
        <v>0</v>
      </c>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row>
    <row r="64" spans="1:162" ht="18" customHeight="1" x14ac:dyDescent="0.2">
      <c r="A64" s="46">
        <f t="shared" si="32"/>
        <v>50</v>
      </c>
      <c r="B64" s="38"/>
      <c r="C64" s="45">
        <v>0</v>
      </c>
      <c r="D64" s="38"/>
      <c r="E64" s="44">
        <f t="shared" si="30"/>
        <v>1.6666666666666666E-2</v>
      </c>
      <c r="G64" s="43">
        <f t="shared" si="31"/>
        <v>0</v>
      </c>
      <c r="H64" s="43">
        <f>IF(H$5&lt;$A64,0,MINA($C64*$E64,$C64-SUM($G64:G64)))</f>
        <v>0</v>
      </c>
      <c r="I64" s="43">
        <f>IF(I$5&lt;$A64,0,MINA($C64*$E64,$C64-SUM($G64:H64)))</f>
        <v>0</v>
      </c>
      <c r="J64" s="43">
        <f>IF(J$5&lt;$A64,0,MINA($C64*$E64,$C64-SUM($G64:I64)))</f>
        <v>0</v>
      </c>
      <c r="K64" s="43">
        <f>IF(K$5&lt;$A64,0,MINA($C64*$E64,$C64-SUM($G64:J64)))</f>
        <v>0</v>
      </c>
      <c r="L64" s="43">
        <f>IF(L$5&lt;$A64,0,MINA($C64*$E64,$C64-SUM($G64:K64)))</f>
        <v>0</v>
      </c>
      <c r="M64" s="43">
        <f>IF(M$5&lt;$A64,0,MINA($C64*$E64,$C64-SUM($G64:L64)))</f>
        <v>0</v>
      </c>
      <c r="N64" s="43">
        <f>IF(N$5&lt;$A64,0,MINA($C64*$E64,$C64-SUM($G64:M64)))</f>
        <v>0</v>
      </c>
      <c r="O64" s="43">
        <f>IF(O$5&lt;$A64,0,MINA($C64*$E64,$C64-SUM($G64:N64)))</f>
        <v>0</v>
      </c>
      <c r="P64" s="43">
        <f>IF(P$5&lt;$A64,0,MINA($C64*$E64,$C64-SUM($G64:O64)))</f>
        <v>0</v>
      </c>
      <c r="Q64" s="43">
        <f>IF(Q$5&lt;$A64,0,MINA($C64*$E64,$C64-SUM($G64:P64)))</f>
        <v>0</v>
      </c>
      <c r="R64" s="43">
        <f>IF(R$5&lt;$A64,0,MINA($C64*$E64,$C64-SUM($G64:Q64)))</f>
        <v>0</v>
      </c>
      <c r="S64" s="43">
        <f>IF(S$5&lt;$A64,0,MINA($C64*$E64,$C64-SUM($G64:R64)))</f>
        <v>0</v>
      </c>
      <c r="T64" s="43">
        <f>IF(T$5&lt;$A64,0,MINA($C64*$E64,$C64-SUM($G64:S64)))</f>
        <v>0</v>
      </c>
      <c r="U64" s="43">
        <f>IF(U$5&lt;$A64,0,MINA($C64*$E64,$C64-SUM($G64:T64)))</f>
        <v>0</v>
      </c>
      <c r="V64" s="43">
        <f>IF(V$5&lt;$A64,0,MINA($C64*$E64,$C64-SUM($G64:U64)))</f>
        <v>0</v>
      </c>
      <c r="W64" s="43">
        <f>IF(W$5&lt;$A64,0,MINA($C64*$E64,$C64-SUM($G64:V64)))</f>
        <v>0</v>
      </c>
      <c r="X64" s="43">
        <f>IF(X$5&lt;$A64,0,MINA($C64*$E64,$C64-SUM($G64:W64)))</f>
        <v>0</v>
      </c>
      <c r="Y64" s="43">
        <f>IF(Y$5&lt;$A64,0,MINA($C64*$E64,$C64-SUM($G64:X64)))</f>
        <v>0</v>
      </c>
      <c r="Z64" s="43">
        <f>IF(Z$5&lt;$A64,0,MINA($C64*$E64,$C64-SUM($G64:Y64)))</f>
        <v>0</v>
      </c>
      <c r="AA64" s="43">
        <f>IF(AA$5&lt;$A64,0,MINA($C64*$E64,$C64-SUM($G64:Z64)))</f>
        <v>0</v>
      </c>
      <c r="AB64" s="43">
        <f>IF(AB$5&lt;$A64,0,MINA($C64*$E64,$C64-SUM($G64:AA64)))</f>
        <v>0</v>
      </c>
      <c r="AC64" s="43">
        <f>IF(AC$5&lt;$A64,0,MINA($C64*$E64,$C64-SUM($G64:AB64)))</f>
        <v>0</v>
      </c>
      <c r="AD64" s="43">
        <f>IF(AD$5&lt;$A64,0,MINA($C64*$E64,$C64-SUM($G64:AC64)))</f>
        <v>0</v>
      </c>
      <c r="AE64" s="43">
        <f>IF(AE$5&lt;$A64,0,MINA($C64*$E64,$C64-SUM($G64:AD64)))</f>
        <v>0</v>
      </c>
      <c r="AF64" s="43">
        <f>IF(AF$5&lt;$A64,0,MINA($C64*$E64,$C64-SUM($G64:AE64)))</f>
        <v>0</v>
      </c>
      <c r="AG64" s="43">
        <f>IF(AG$5&lt;$A64,0,MINA($C64*$E64,$C64-SUM($G64:AF64)))</f>
        <v>0</v>
      </c>
      <c r="AH64" s="43">
        <f>IF(AH$5&lt;$A64,0,MINA($C64*$E64,$C64-SUM($G64:AG64)))</f>
        <v>0</v>
      </c>
      <c r="AI64" s="43">
        <f>IF(AI$5&lt;$A64,0,MINA($C64*$E64,$C64-SUM($G64:AH64)))</f>
        <v>0</v>
      </c>
      <c r="AJ64" s="43">
        <f>IF(AJ$5&lt;$A64,0,MINA($C64*$E64,$C64-SUM($G64:AI64)))</f>
        <v>0</v>
      </c>
      <c r="AK64" s="43">
        <f>IF(AK$5&lt;$A64,0,MINA($C64*$E64,$C64-SUM($G64:AJ64)))</f>
        <v>0</v>
      </c>
      <c r="AL64" s="43">
        <f>IF(AL$5&lt;$A64,0,MINA($C64*$E64,$C64-SUM($G64:AK64)))</f>
        <v>0</v>
      </c>
      <c r="AM64" s="43">
        <f>IF(AM$5&lt;$A64,0,MINA($C64*$E64,$C64-SUM($G64:AL64)))</f>
        <v>0</v>
      </c>
      <c r="AN64" s="43">
        <f>IF(AN$5&lt;$A64,0,MINA($C64*$E64,$C64-SUM($G64:AM64)))</f>
        <v>0</v>
      </c>
      <c r="AO64" s="43">
        <f>IF(AO$5&lt;$A64,0,MINA($C64*$E64,$C64-SUM($G64:AN64)))</f>
        <v>0</v>
      </c>
      <c r="AP64" s="43">
        <f>IF(AP$5&lt;$A64,0,MINA($C64*$E64,$C64-SUM($G64:AO64)))</f>
        <v>0</v>
      </c>
      <c r="AQ64" s="43">
        <f>IF(AQ$5&lt;$A64,0,MINA($C64*$E64,$C64-SUM($G64:AP64)))</f>
        <v>0</v>
      </c>
      <c r="AR64" s="43">
        <f>IF(AR$5&lt;$A64,0,MINA($C64*$E64,$C64-SUM($G64:AQ64)))</f>
        <v>0</v>
      </c>
      <c r="AS64" s="43">
        <f>IF(AS$5&lt;$A64,0,MINA($C64*$E64,$C64-SUM($G64:AR64)))</f>
        <v>0</v>
      </c>
      <c r="AT64" s="43">
        <f>IF(AT$5&lt;$A64,0,MINA($C64*$E64,$C64-SUM($G64:AS64)))</f>
        <v>0</v>
      </c>
      <c r="AU64" s="43">
        <f>IF(AU$5&lt;$A64,0,MINA($C64*$E64,$C64-SUM($G64:AT64)))</f>
        <v>0</v>
      </c>
      <c r="AV64" s="43">
        <f>IF(AV$5&lt;$A64,0,MINA($C64*$E64,$C64-SUM($G64:AU64)))</f>
        <v>0</v>
      </c>
      <c r="AW64" s="43">
        <f>IF(AW$5&lt;$A64,0,MINA($C64*$E64,$C64-SUM($G64:AV64)))</f>
        <v>0</v>
      </c>
      <c r="AX64" s="43">
        <f>IF(AX$5&lt;$A64,0,MINA($C64*$E64,$C64-SUM($G64:AW64)))</f>
        <v>0</v>
      </c>
      <c r="AY64" s="43">
        <f>IF(AY$5&lt;$A64,0,MINA($C64*$E64,$C64-SUM($G64:AX64)))</f>
        <v>0</v>
      </c>
      <c r="AZ64" s="43">
        <f>IF(AZ$5&lt;$A64,0,MINA($C64*$E64,$C64-SUM($G64:AY64)))</f>
        <v>0</v>
      </c>
      <c r="BA64" s="43">
        <f>IF(BA$5&lt;$A64,0,MINA($C64*$E64,$C64-SUM($G64:AZ64)))</f>
        <v>0</v>
      </c>
      <c r="BB64" s="43">
        <f>IF(BB$5&lt;$A64,0,MINA($C64*$E64,$C64-SUM($G64:BA64)))</f>
        <v>0</v>
      </c>
      <c r="BC64" s="43">
        <f>IF(BC$5&lt;$A64,0,MINA($C64*$E64,$C64-SUM($G64:BB64)))</f>
        <v>0</v>
      </c>
      <c r="BD64" s="43">
        <f>IF(BD$5&lt;$A64,0,MINA($C64*$E64,$C64-SUM($G64:BC64)))</f>
        <v>0</v>
      </c>
      <c r="BE64" s="43">
        <f>IF(BE$5&lt;$A64,0,MINA($C64*$E64,$C64-SUM($G64:BD64)))</f>
        <v>0</v>
      </c>
      <c r="BF64" s="43">
        <f>IF(BF$5&lt;$A64,0,MINA($C64*$E64,$C64-SUM($G64:BE64)))</f>
        <v>0</v>
      </c>
      <c r="BG64" s="43">
        <f>IF(BG$5&lt;$A64,0,MINA($C64*$E64,$C64-SUM($G64:BF64)))</f>
        <v>0</v>
      </c>
      <c r="BH64" s="43">
        <f>IF(BH$5&lt;$A64,0,MINA($C64*$E64,$C64-SUM($G64:BG64)))</f>
        <v>0</v>
      </c>
      <c r="BI64" s="43">
        <f>IF(BI$5&lt;$A64,0,MINA($C64*$E64,$C64-SUM($G64:BH64)))</f>
        <v>0</v>
      </c>
      <c r="BJ64" s="43">
        <f>IF(BJ$5&lt;$A64,0,MINA($C64*$E64,$C64-SUM($G64:BI64)))</f>
        <v>0</v>
      </c>
      <c r="BK64" s="43">
        <f>IF(BK$5&lt;$A64,0,MINA($C64*$E64,$C64-SUM($G64:BJ64)))</f>
        <v>0</v>
      </c>
      <c r="BL64" s="43">
        <f>IF(BL$5&lt;$A64,0,MINA($C64*$E64,$C64-SUM($G64:BK64)))</f>
        <v>0</v>
      </c>
      <c r="BM64" s="43">
        <f>IF(BM$5&lt;$A64,0,MINA($C64*$E64,$C64-SUM($G64:BL64)))</f>
        <v>0</v>
      </c>
      <c r="BN64" s="43">
        <f>IF(BN$5&lt;$A64,0,MINA($C64*$E64,$C64-SUM($G64:BM64)))</f>
        <v>0</v>
      </c>
      <c r="BO64" s="43">
        <f>IF(BO$5&lt;$A64,0,MINA($C64*$E64,$C64-SUM($G64:BN64)))</f>
        <v>0</v>
      </c>
      <c r="BP64" s="43">
        <f>IF(BP$5&lt;$A64,0,MINA($C64*$E64,$C64-SUM($G64:BO64)))</f>
        <v>0</v>
      </c>
      <c r="BQ64" s="43">
        <f>IF(BQ$5&lt;$A64,0,MINA($C64*$E64,$C64-SUM($G64:BP64)))</f>
        <v>0</v>
      </c>
      <c r="BR64" s="43">
        <f>IF(BR$5&lt;$A64,0,MINA($C64*$E64,$C64-SUM($G64:BQ64)))</f>
        <v>0</v>
      </c>
      <c r="BS64" s="43">
        <f>IF(BS$5&lt;$A64,0,MINA($C64*$E64,$C64-SUM($G64:BR64)))</f>
        <v>0</v>
      </c>
      <c r="BT64" s="43">
        <f>IF(BT$5&lt;$A64,0,MINA($C64*$E64,$C64-SUM($G64:BS64)))</f>
        <v>0</v>
      </c>
      <c r="BU64" s="43">
        <f>IF(BU$5&lt;$A64,0,MINA($C64*$E64,$C64-SUM($G64:BT64)))</f>
        <v>0</v>
      </c>
      <c r="BV64" s="43">
        <f>IF(BV$5&lt;$A64,0,MINA($C64*$E64,$C64-SUM($G64:BU64)))</f>
        <v>0</v>
      </c>
      <c r="BW64" s="43">
        <f>IF(BW$5&lt;$A64,0,MINA($C64*$E64,$C64-SUM($G64:BV64)))</f>
        <v>0</v>
      </c>
      <c r="BX64" s="43">
        <f>IF(BX$5&lt;$A64,0,MINA($C64*$E64,$C64-SUM($G64:BW64)))</f>
        <v>0</v>
      </c>
      <c r="BY64" s="43">
        <f>IF(BY$5&lt;$A64,0,MINA($C64*$E64,$C64-SUM($G64:BX64)))</f>
        <v>0</v>
      </c>
      <c r="BZ64" s="43">
        <f>IF(BZ$5&lt;$A64,0,MINA($C64*$E64,$C64-SUM($G64:BY64)))</f>
        <v>0</v>
      </c>
      <c r="CA64" s="43">
        <f>IF(CA$5&lt;$A64,0,MINA($C64*$E64,$C64-SUM($G64:BZ64)))</f>
        <v>0</v>
      </c>
      <c r="CB64" s="43">
        <f>IF(CB$5&lt;$A64,0,MINA($C64*$E64,$C64-SUM($G64:CA64)))</f>
        <v>0</v>
      </c>
      <c r="CC64" s="43">
        <f>IF(CC$5&lt;$A64,0,MINA($C64*$E64,$C64-SUM($G64:CB64)))</f>
        <v>0</v>
      </c>
      <c r="CD64" s="43">
        <f>IF(CD$5&lt;$A64,0,MINA($C64*$E64,$C64-SUM($G64:CC64)))</f>
        <v>0</v>
      </c>
      <c r="CE64" s="43">
        <f>IF(CE$5&lt;$A64,0,MINA($C64*$E64,$C64-SUM($G64:CD64)))</f>
        <v>0</v>
      </c>
      <c r="CF64" s="43">
        <f>IF(CF$5&lt;$A64,0,MINA($C64*$E64,$C64-SUM($G64:CE64)))</f>
        <v>0</v>
      </c>
      <c r="CG64" s="43">
        <f>IF(CG$5&lt;$A64,0,MINA($C64*$E64,$C64-SUM($G64:CF64)))</f>
        <v>0</v>
      </c>
      <c r="CH64" s="43">
        <f>IF(CH$5&lt;$A64,0,MINA($C64*$E64,$C64-SUM($G64:CG64)))</f>
        <v>0</v>
      </c>
      <c r="CI64" s="43">
        <f>IF(CI$5&lt;$A64,0,MINA($C64*$E64,$C64-SUM($G64:CH64)))</f>
        <v>0</v>
      </c>
      <c r="CJ64" s="43">
        <f>IF(CJ$5&lt;$A64,0,MINA($C64*$E64,$C64-SUM($G64:CI64)))</f>
        <v>0</v>
      </c>
      <c r="CK64" s="43">
        <f>IF(CK$5&lt;$A64,0,MINA($C64*$E64,$C64-SUM($G64:CJ64)))</f>
        <v>0</v>
      </c>
      <c r="CL64" s="43">
        <f>IF(CL$5&lt;$A64,0,MINA($C64*$E64,$C64-SUM($G64:CK64)))</f>
        <v>0</v>
      </c>
      <c r="CM64" s="43">
        <f>IF(CM$5&lt;$A64,0,MINA($C64*$E64,$C64-SUM($G64:CL64)))</f>
        <v>0</v>
      </c>
      <c r="CN64" s="43">
        <f>IF(CN$5&lt;$A64,0,MINA($C64*$E64,$C64-SUM($G64:CM64)))</f>
        <v>0</v>
      </c>
      <c r="CO64" s="43">
        <f>IF(CO$5&lt;$A64,0,MINA($C64*$E64,$C64-SUM($G64:CN64)))</f>
        <v>0</v>
      </c>
      <c r="CP64" s="43">
        <f>IF(CP$5&lt;$A64,0,MINA($C64*$E64,$C64-SUM($G64:CO64)))</f>
        <v>0</v>
      </c>
      <c r="CQ64" s="43">
        <f>IF(CQ$5&lt;$A64,0,MINA($C64*$E64,$C64-SUM($G64:CP64)))</f>
        <v>0</v>
      </c>
      <c r="CR64" s="43">
        <f>IF(CR$5&lt;$A64,0,MINA($C64*$E64,$C64-SUM($G64:CQ64)))</f>
        <v>0</v>
      </c>
      <c r="CS64" s="43">
        <f>IF(CS$5&lt;$A64,0,MINA($C64*$E64,$C64-SUM($G64:CR64)))</f>
        <v>0</v>
      </c>
      <c r="CT64" s="43">
        <f>IF(CT$5&lt;$A64,0,MINA($C64*$E64,$C64-SUM($G64:CS64)))</f>
        <v>0</v>
      </c>
      <c r="CU64" s="43">
        <f>IF(CU$5&lt;$A64,0,MINA($C64*$E64,$C64-SUM($G64:CT64)))</f>
        <v>0</v>
      </c>
      <c r="CV64" s="43">
        <f>IF(CV$5&lt;$A64,0,MINA($C64*$E64,$C64-SUM($G64:CU64)))</f>
        <v>0</v>
      </c>
      <c r="CW64" s="43">
        <f>IF(CW$5&lt;$A64,0,MINA($C64*$E64,$C64-SUM($G64:CV64)))</f>
        <v>0</v>
      </c>
      <c r="CX64" s="43">
        <f>IF(CX$5&lt;$A64,0,MINA($C64*$E64,$C64-SUM($G64:CW64)))</f>
        <v>0</v>
      </c>
      <c r="CY64" s="43">
        <f>IF(CY$5&lt;$A64,0,MINA($C64*$E64,$C64-SUM($G64:CX64)))</f>
        <v>0</v>
      </c>
      <c r="CZ64" s="43">
        <f>IF(CZ$5&lt;$A64,0,MINA($C64*$E64,$C64-SUM($G64:CY64)))</f>
        <v>0</v>
      </c>
      <c r="DA64" s="43">
        <f>IF(DA$5&lt;$A64,0,MINA($C64*$E64,$C64-SUM($G64:CZ64)))</f>
        <v>0</v>
      </c>
      <c r="DB64" s="43">
        <f>IF(DB$5&lt;$A64,0,MINA($C64*$E64,$C64-SUM($G64:DA64)))</f>
        <v>0</v>
      </c>
      <c r="DC64" s="43">
        <f>IF(DC$5&lt;$A64,0,MINA($C64*$E64,$C64-SUM($G64:DB64)))</f>
        <v>0</v>
      </c>
      <c r="DD64" s="43">
        <f>IF(DD$5&lt;$A64,0,MINA($C64*$E64,$C64-SUM($G64:DC64)))</f>
        <v>0</v>
      </c>
      <c r="DE64" s="43">
        <f>IF(DE$5&lt;$A64,0,MINA($C64*$E64,$C64-SUM($G64:DD64)))</f>
        <v>0</v>
      </c>
      <c r="DF64" s="43">
        <f>IF(DF$5&lt;$A64,0,MINA($C64*$E64,$C64-SUM($G64:DE64)))</f>
        <v>0</v>
      </c>
      <c r="DG64" s="43">
        <f>IF(DG$5&lt;$A64,0,MINA($C64*$E64,$C64-SUM($G64:DF64)))</f>
        <v>0</v>
      </c>
      <c r="DH64" s="43">
        <f>IF(DH$5&lt;$A64,0,MINA($C64*$E64,$C64-SUM($G64:DG64)))</f>
        <v>0</v>
      </c>
      <c r="DI64" s="43">
        <f>IF(DI$5&lt;$A64,0,MINA($C64*$E64,$C64-SUM($G64:DH64)))</f>
        <v>0</v>
      </c>
      <c r="DJ64" s="43">
        <f>IF(DJ$5&lt;$A64,0,MINA($C64*$E64,$C64-SUM($G64:DI64)))</f>
        <v>0</v>
      </c>
      <c r="DK64" s="43">
        <f>IF(DK$5&lt;$A64,0,MINA($C64*$E64,$C64-SUM($G64:DJ64)))</f>
        <v>0</v>
      </c>
      <c r="DL64" s="43">
        <f>IF(DL$5&lt;$A64,0,MINA($C64*$E64,$C64-SUM($G64:DK64)))</f>
        <v>0</v>
      </c>
      <c r="DM64" s="43">
        <f>IF(DM$5&lt;$A64,0,MINA($C64*$E64,$C64-SUM($G64:DL64)))</f>
        <v>0</v>
      </c>
      <c r="DN64" s="43">
        <f>IF(DN$5&lt;$A64,0,MINA($C64*$E64,$C64-SUM($G64:DM64)))</f>
        <v>0</v>
      </c>
      <c r="DO64" s="43">
        <f>IF(DO$5&lt;$A64,0,MINA($C64*$E64,$C64-SUM($G64:DN64)))</f>
        <v>0</v>
      </c>
      <c r="DP64" s="43">
        <f>IF(DP$5&lt;$A64,0,MINA($C64*$E64,$C64-SUM($G64:DO64)))</f>
        <v>0</v>
      </c>
      <c r="DQ64" s="43">
        <f>IF(DQ$5&lt;$A64,0,MINA($C64*$E64,$C64-SUM($G64:DP64)))</f>
        <v>0</v>
      </c>
      <c r="DR64" s="43">
        <f>IF(DR$5&lt;$A64,0,MINA($C64*$E64,$C64-SUM($G64:DQ64)))</f>
        <v>0</v>
      </c>
      <c r="DS64" s="43">
        <f>IF(DS$5&lt;$A64,0,MINA($C64*$E64,$C64-SUM($G64:DR64)))</f>
        <v>0</v>
      </c>
      <c r="DT64" s="43">
        <f>IF(DT$5&lt;$A64,0,MINA($C64*$E64,$C64-SUM($G64:DS64)))</f>
        <v>0</v>
      </c>
      <c r="DU64" s="43">
        <f>IF(DU$5&lt;$A64,0,MINA($C64*$E64,$C64-SUM($G64:DT64)))</f>
        <v>0</v>
      </c>
      <c r="DV64" s="43">
        <f>IF(DV$5&lt;$A64,0,MINA($C64*$E64,$C64-SUM($G64:DU64)))</f>
        <v>0</v>
      </c>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row>
    <row r="65" spans="1:162" ht="18" customHeight="1" x14ac:dyDescent="0.2">
      <c r="A65" s="46">
        <f t="shared" si="32"/>
        <v>51</v>
      </c>
      <c r="B65" s="38"/>
      <c r="C65" s="45">
        <v>0</v>
      </c>
      <c r="D65" s="38"/>
      <c r="E65" s="44">
        <f t="shared" si="30"/>
        <v>1.6666666666666666E-2</v>
      </c>
      <c r="G65" s="43">
        <f t="shared" si="31"/>
        <v>0</v>
      </c>
      <c r="H65" s="43">
        <f>IF(H$5&lt;$A65,0,MINA($C65*$E65,$C65-SUM($G65:G65)))</f>
        <v>0</v>
      </c>
      <c r="I65" s="43">
        <f>IF(I$5&lt;$A65,0,MINA($C65*$E65,$C65-SUM($G65:H65)))</f>
        <v>0</v>
      </c>
      <c r="J65" s="43">
        <f>IF(J$5&lt;$A65,0,MINA($C65*$E65,$C65-SUM($G65:I65)))</f>
        <v>0</v>
      </c>
      <c r="K65" s="43">
        <f>IF(K$5&lt;$A65,0,MINA($C65*$E65,$C65-SUM($G65:J65)))</f>
        <v>0</v>
      </c>
      <c r="L65" s="43">
        <f>IF(L$5&lt;$A65,0,MINA($C65*$E65,$C65-SUM($G65:K65)))</f>
        <v>0</v>
      </c>
      <c r="M65" s="43">
        <f>IF(M$5&lt;$A65,0,MINA($C65*$E65,$C65-SUM($G65:L65)))</f>
        <v>0</v>
      </c>
      <c r="N65" s="43">
        <f>IF(N$5&lt;$A65,0,MINA($C65*$E65,$C65-SUM($G65:M65)))</f>
        <v>0</v>
      </c>
      <c r="O65" s="43">
        <f>IF(O$5&lt;$A65,0,MINA($C65*$E65,$C65-SUM($G65:N65)))</f>
        <v>0</v>
      </c>
      <c r="P65" s="43">
        <f>IF(P$5&lt;$A65,0,MINA($C65*$E65,$C65-SUM($G65:O65)))</f>
        <v>0</v>
      </c>
      <c r="Q65" s="43">
        <f>IF(Q$5&lt;$A65,0,MINA($C65*$E65,$C65-SUM($G65:P65)))</f>
        <v>0</v>
      </c>
      <c r="R65" s="43">
        <f>IF(R$5&lt;$A65,0,MINA($C65*$E65,$C65-SUM($G65:Q65)))</f>
        <v>0</v>
      </c>
      <c r="S65" s="43">
        <f>IF(S$5&lt;$A65,0,MINA($C65*$E65,$C65-SUM($G65:R65)))</f>
        <v>0</v>
      </c>
      <c r="T65" s="43">
        <f>IF(T$5&lt;$A65,0,MINA($C65*$E65,$C65-SUM($G65:S65)))</f>
        <v>0</v>
      </c>
      <c r="U65" s="43">
        <f>IF(U$5&lt;$A65,0,MINA($C65*$E65,$C65-SUM($G65:T65)))</f>
        <v>0</v>
      </c>
      <c r="V65" s="43">
        <f>IF(V$5&lt;$A65,0,MINA($C65*$E65,$C65-SUM($G65:U65)))</f>
        <v>0</v>
      </c>
      <c r="W65" s="43">
        <f>IF(W$5&lt;$A65,0,MINA($C65*$E65,$C65-SUM($G65:V65)))</f>
        <v>0</v>
      </c>
      <c r="X65" s="43">
        <f>IF(X$5&lt;$A65,0,MINA($C65*$E65,$C65-SUM($G65:W65)))</f>
        <v>0</v>
      </c>
      <c r="Y65" s="43">
        <f>IF(Y$5&lt;$A65,0,MINA($C65*$E65,$C65-SUM($G65:X65)))</f>
        <v>0</v>
      </c>
      <c r="Z65" s="43">
        <f>IF(Z$5&lt;$A65,0,MINA($C65*$E65,$C65-SUM($G65:Y65)))</f>
        <v>0</v>
      </c>
      <c r="AA65" s="43">
        <f>IF(AA$5&lt;$A65,0,MINA($C65*$E65,$C65-SUM($G65:Z65)))</f>
        <v>0</v>
      </c>
      <c r="AB65" s="43">
        <f>IF(AB$5&lt;$A65,0,MINA($C65*$E65,$C65-SUM($G65:AA65)))</f>
        <v>0</v>
      </c>
      <c r="AC65" s="43">
        <f>IF(AC$5&lt;$A65,0,MINA($C65*$E65,$C65-SUM($G65:AB65)))</f>
        <v>0</v>
      </c>
      <c r="AD65" s="43">
        <f>IF(AD$5&lt;$A65,0,MINA($C65*$E65,$C65-SUM($G65:AC65)))</f>
        <v>0</v>
      </c>
      <c r="AE65" s="43">
        <f>IF(AE$5&lt;$A65,0,MINA($C65*$E65,$C65-SUM($G65:AD65)))</f>
        <v>0</v>
      </c>
      <c r="AF65" s="43">
        <f>IF(AF$5&lt;$A65,0,MINA($C65*$E65,$C65-SUM($G65:AE65)))</f>
        <v>0</v>
      </c>
      <c r="AG65" s="43">
        <f>IF(AG$5&lt;$A65,0,MINA($C65*$E65,$C65-SUM($G65:AF65)))</f>
        <v>0</v>
      </c>
      <c r="AH65" s="43">
        <f>IF(AH$5&lt;$A65,0,MINA($C65*$E65,$C65-SUM($G65:AG65)))</f>
        <v>0</v>
      </c>
      <c r="AI65" s="43">
        <f>IF(AI$5&lt;$A65,0,MINA($C65*$E65,$C65-SUM($G65:AH65)))</f>
        <v>0</v>
      </c>
      <c r="AJ65" s="43">
        <f>IF(AJ$5&lt;$A65,0,MINA($C65*$E65,$C65-SUM($G65:AI65)))</f>
        <v>0</v>
      </c>
      <c r="AK65" s="43">
        <f>IF(AK$5&lt;$A65,0,MINA($C65*$E65,$C65-SUM($G65:AJ65)))</f>
        <v>0</v>
      </c>
      <c r="AL65" s="43">
        <f>IF(AL$5&lt;$A65,0,MINA($C65*$E65,$C65-SUM($G65:AK65)))</f>
        <v>0</v>
      </c>
      <c r="AM65" s="43">
        <f>IF(AM$5&lt;$A65,0,MINA($C65*$E65,$C65-SUM($G65:AL65)))</f>
        <v>0</v>
      </c>
      <c r="AN65" s="43">
        <f>IF(AN$5&lt;$A65,0,MINA($C65*$E65,$C65-SUM($G65:AM65)))</f>
        <v>0</v>
      </c>
      <c r="AO65" s="43">
        <f>IF(AO$5&lt;$A65,0,MINA($C65*$E65,$C65-SUM($G65:AN65)))</f>
        <v>0</v>
      </c>
      <c r="AP65" s="43">
        <f>IF(AP$5&lt;$A65,0,MINA($C65*$E65,$C65-SUM($G65:AO65)))</f>
        <v>0</v>
      </c>
      <c r="AQ65" s="43">
        <f>IF(AQ$5&lt;$A65,0,MINA($C65*$E65,$C65-SUM($G65:AP65)))</f>
        <v>0</v>
      </c>
      <c r="AR65" s="43">
        <f>IF(AR$5&lt;$A65,0,MINA($C65*$E65,$C65-SUM($G65:AQ65)))</f>
        <v>0</v>
      </c>
      <c r="AS65" s="43">
        <f>IF(AS$5&lt;$A65,0,MINA($C65*$E65,$C65-SUM($G65:AR65)))</f>
        <v>0</v>
      </c>
      <c r="AT65" s="43">
        <f>IF(AT$5&lt;$A65,0,MINA($C65*$E65,$C65-SUM($G65:AS65)))</f>
        <v>0</v>
      </c>
      <c r="AU65" s="43">
        <f>IF(AU$5&lt;$A65,0,MINA($C65*$E65,$C65-SUM($G65:AT65)))</f>
        <v>0</v>
      </c>
      <c r="AV65" s="43">
        <f>IF(AV$5&lt;$A65,0,MINA($C65*$E65,$C65-SUM($G65:AU65)))</f>
        <v>0</v>
      </c>
      <c r="AW65" s="43">
        <f>IF(AW$5&lt;$A65,0,MINA($C65*$E65,$C65-SUM($G65:AV65)))</f>
        <v>0</v>
      </c>
      <c r="AX65" s="43">
        <f>IF(AX$5&lt;$A65,0,MINA($C65*$E65,$C65-SUM($G65:AW65)))</f>
        <v>0</v>
      </c>
      <c r="AY65" s="43">
        <f>IF(AY$5&lt;$A65,0,MINA($C65*$E65,$C65-SUM($G65:AX65)))</f>
        <v>0</v>
      </c>
      <c r="AZ65" s="43">
        <f>IF(AZ$5&lt;$A65,0,MINA($C65*$E65,$C65-SUM($G65:AY65)))</f>
        <v>0</v>
      </c>
      <c r="BA65" s="43">
        <f>IF(BA$5&lt;$A65,0,MINA($C65*$E65,$C65-SUM($G65:AZ65)))</f>
        <v>0</v>
      </c>
      <c r="BB65" s="43">
        <f>IF(BB$5&lt;$A65,0,MINA($C65*$E65,$C65-SUM($G65:BA65)))</f>
        <v>0</v>
      </c>
      <c r="BC65" s="43">
        <f>IF(BC$5&lt;$A65,0,MINA($C65*$E65,$C65-SUM($G65:BB65)))</f>
        <v>0</v>
      </c>
      <c r="BD65" s="43">
        <f>IF(BD$5&lt;$A65,0,MINA($C65*$E65,$C65-SUM($G65:BC65)))</f>
        <v>0</v>
      </c>
      <c r="BE65" s="43">
        <f>IF(BE$5&lt;$A65,0,MINA($C65*$E65,$C65-SUM($G65:BD65)))</f>
        <v>0</v>
      </c>
      <c r="BF65" s="43">
        <f>IF(BF$5&lt;$A65,0,MINA($C65*$E65,$C65-SUM($G65:BE65)))</f>
        <v>0</v>
      </c>
      <c r="BG65" s="43">
        <f>IF(BG$5&lt;$A65,0,MINA($C65*$E65,$C65-SUM($G65:BF65)))</f>
        <v>0</v>
      </c>
      <c r="BH65" s="43">
        <f>IF(BH$5&lt;$A65,0,MINA($C65*$E65,$C65-SUM($G65:BG65)))</f>
        <v>0</v>
      </c>
      <c r="BI65" s="43">
        <f>IF(BI$5&lt;$A65,0,MINA($C65*$E65,$C65-SUM($G65:BH65)))</f>
        <v>0</v>
      </c>
      <c r="BJ65" s="43">
        <f>IF(BJ$5&lt;$A65,0,MINA($C65*$E65,$C65-SUM($G65:BI65)))</f>
        <v>0</v>
      </c>
      <c r="BK65" s="43">
        <f>IF(BK$5&lt;$A65,0,MINA($C65*$E65,$C65-SUM($G65:BJ65)))</f>
        <v>0</v>
      </c>
      <c r="BL65" s="43">
        <f>IF(BL$5&lt;$A65,0,MINA($C65*$E65,$C65-SUM($G65:BK65)))</f>
        <v>0</v>
      </c>
      <c r="BM65" s="43">
        <f>IF(BM$5&lt;$A65,0,MINA($C65*$E65,$C65-SUM($G65:BL65)))</f>
        <v>0</v>
      </c>
      <c r="BN65" s="43">
        <f>IF(BN$5&lt;$A65,0,MINA($C65*$E65,$C65-SUM($G65:BM65)))</f>
        <v>0</v>
      </c>
      <c r="BO65" s="43">
        <f>IF(BO$5&lt;$A65,0,MINA($C65*$E65,$C65-SUM($G65:BN65)))</f>
        <v>0</v>
      </c>
      <c r="BP65" s="43">
        <f>IF(BP$5&lt;$A65,0,MINA($C65*$E65,$C65-SUM($G65:BO65)))</f>
        <v>0</v>
      </c>
      <c r="BQ65" s="43">
        <f>IF(BQ$5&lt;$A65,0,MINA($C65*$E65,$C65-SUM($G65:BP65)))</f>
        <v>0</v>
      </c>
      <c r="BR65" s="43">
        <f>IF(BR$5&lt;$A65,0,MINA($C65*$E65,$C65-SUM($G65:BQ65)))</f>
        <v>0</v>
      </c>
      <c r="BS65" s="43">
        <f>IF(BS$5&lt;$A65,0,MINA($C65*$E65,$C65-SUM($G65:BR65)))</f>
        <v>0</v>
      </c>
      <c r="BT65" s="43">
        <f>IF(BT$5&lt;$A65,0,MINA($C65*$E65,$C65-SUM($G65:BS65)))</f>
        <v>0</v>
      </c>
      <c r="BU65" s="43">
        <f>IF(BU$5&lt;$A65,0,MINA($C65*$E65,$C65-SUM($G65:BT65)))</f>
        <v>0</v>
      </c>
      <c r="BV65" s="43">
        <f>IF(BV$5&lt;$A65,0,MINA($C65*$E65,$C65-SUM($G65:BU65)))</f>
        <v>0</v>
      </c>
      <c r="BW65" s="43">
        <f>IF(BW$5&lt;$A65,0,MINA($C65*$E65,$C65-SUM($G65:BV65)))</f>
        <v>0</v>
      </c>
      <c r="BX65" s="43">
        <f>IF(BX$5&lt;$A65,0,MINA($C65*$E65,$C65-SUM($G65:BW65)))</f>
        <v>0</v>
      </c>
      <c r="BY65" s="43">
        <f>IF(BY$5&lt;$A65,0,MINA($C65*$E65,$C65-SUM($G65:BX65)))</f>
        <v>0</v>
      </c>
      <c r="BZ65" s="43">
        <f>IF(BZ$5&lt;$A65,0,MINA($C65*$E65,$C65-SUM($G65:BY65)))</f>
        <v>0</v>
      </c>
      <c r="CA65" s="43">
        <f>IF(CA$5&lt;$A65,0,MINA($C65*$E65,$C65-SUM($G65:BZ65)))</f>
        <v>0</v>
      </c>
      <c r="CB65" s="43">
        <f>IF(CB$5&lt;$A65,0,MINA($C65*$E65,$C65-SUM($G65:CA65)))</f>
        <v>0</v>
      </c>
      <c r="CC65" s="43">
        <f>IF(CC$5&lt;$A65,0,MINA($C65*$E65,$C65-SUM($G65:CB65)))</f>
        <v>0</v>
      </c>
      <c r="CD65" s="43">
        <f>IF(CD$5&lt;$A65,0,MINA($C65*$E65,$C65-SUM($G65:CC65)))</f>
        <v>0</v>
      </c>
      <c r="CE65" s="43">
        <f>IF(CE$5&lt;$A65,0,MINA($C65*$E65,$C65-SUM($G65:CD65)))</f>
        <v>0</v>
      </c>
      <c r="CF65" s="43">
        <f>IF(CF$5&lt;$A65,0,MINA($C65*$E65,$C65-SUM($G65:CE65)))</f>
        <v>0</v>
      </c>
      <c r="CG65" s="43">
        <f>IF(CG$5&lt;$A65,0,MINA($C65*$E65,$C65-SUM($G65:CF65)))</f>
        <v>0</v>
      </c>
      <c r="CH65" s="43">
        <f>IF(CH$5&lt;$A65,0,MINA($C65*$E65,$C65-SUM($G65:CG65)))</f>
        <v>0</v>
      </c>
      <c r="CI65" s="43">
        <f>IF(CI$5&lt;$A65,0,MINA($C65*$E65,$C65-SUM($G65:CH65)))</f>
        <v>0</v>
      </c>
      <c r="CJ65" s="43">
        <f>IF(CJ$5&lt;$A65,0,MINA($C65*$E65,$C65-SUM($G65:CI65)))</f>
        <v>0</v>
      </c>
      <c r="CK65" s="43">
        <f>IF(CK$5&lt;$A65,0,MINA($C65*$E65,$C65-SUM($G65:CJ65)))</f>
        <v>0</v>
      </c>
      <c r="CL65" s="43">
        <f>IF(CL$5&lt;$A65,0,MINA($C65*$E65,$C65-SUM($G65:CK65)))</f>
        <v>0</v>
      </c>
      <c r="CM65" s="43">
        <f>IF(CM$5&lt;$A65,0,MINA($C65*$E65,$C65-SUM($G65:CL65)))</f>
        <v>0</v>
      </c>
      <c r="CN65" s="43">
        <f>IF(CN$5&lt;$A65,0,MINA($C65*$E65,$C65-SUM($G65:CM65)))</f>
        <v>0</v>
      </c>
      <c r="CO65" s="43">
        <f>IF(CO$5&lt;$A65,0,MINA($C65*$E65,$C65-SUM($G65:CN65)))</f>
        <v>0</v>
      </c>
      <c r="CP65" s="43">
        <f>IF(CP$5&lt;$A65,0,MINA($C65*$E65,$C65-SUM($G65:CO65)))</f>
        <v>0</v>
      </c>
      <c r="CQ65" s="43">
        <f>IF(CQ$5&lt;$A65,0,MINA($C65*$E65,$C65-SUM($G65:CP65)))</f>
        <v>0</v>
      </c>
      <c r="CR65" s="43">
        <f>IF(CR$5&lt;$A65,0,MINA($C65*$E65,$C65-SUM($G65:CQ65)))</f>
        <v>0</v>
      </c>
      <c r="CS65" s="43">
        <f>IF(CS$5&lt;$A65,0,MINA($C65*$E65,$C65-SUM($G65:CR65)))</f>
        <v>0</v>
      </c>
      <c r="CT65" s="43">
        <f>IF(CT$5&lt;$A65,0,MINA($C65*$E65,$C65-SUM($G65:CS65)))</f>
        <v>0</v>
      </c>
      <c r="CU65" s="43">
        <f>IF(CU$5&lt;$A65,0,MINA($C65*$E65,$C65-SUM($G65:CT65)))</f>
        <v>0</v>
      </c>
      <c r="CV65" s="43">
        <f>IF(CV$5&lt;$A65,0,MINA($C65*$E65,$C65-SUM($G65:CU65)))</f>
        <v>0</v>
      </c>
      <c r="CW65" s="43">
        <f>IF(CW$5&lt;$A65,0,MINA($C65*$E65,$C65-SUM($G65:CV65)))</f>
        <v>0</v>
      </c>
      <c r="CX65" s="43">
        <f>IF(CX$5&lt;$A65,0,MINA($C65*$E65,$C65-SUM($G65:CW65)))</f>
        <v>0</v>
      </c>
      <c r="CY65" s="43">
        <f>IF(CY$5&lt;$A65,0,MINA($C65*$E65,$C65-SUM($G65:CX65)))</f>
        <v>0</v>
      </c>
      <c r="CZ65" s="43">
        <f>IF(CZ$5&lt;$A65,0,MINA($C65*$E65,$C65-SUM($G65:CY65)))</f>
        <v>0</v>
      </c>
      <c r="DA65" s="43">
        <f>IF(DA$5&lt;$A65,0,MINA($C65*$E65,$C65-SUM($G65:CZ65)))</f>
        <v>0</v>
      </c>
      <c r="DB65" s="43">
        <f>IF(DB$5&lt;$A65,0,MINA($C65*$E65,$C65-SUM($G65:DA65)))</f>
        <v>0</v>
      </c>
      <c r="DC65" s="43">
        <f>IF(DC$5&lt;$A65,0,MINA($C65*$E65,$C65-SUM($G65:DB65)))</f>
        <v>0</v>
      </c>
      <c r="DD65" s="43">
        <f>IF(DD$5&lt;$A65,0,MINA($C65*$E65,$C65-SUM($G65:DC65)))</f>
        <v>0</v>
      </c>
      <c r="DE65" s="43">
        <f>IF(DE$5&lt;$A65,0,MINA($C65*$E65,$C65-SUM($G65:DD65)))</f>
        <v>0</v>
      </c>
      <c r="DF65" s="43">
        <f>IF(DF$5&lt;$A65,0,MINA($C65*$E65,$C65-SUM($G65:DE65)))</f>
        <v>0</v>
      </c>
      <c r="DG65" s="43">
        <f>IF(DG$5&lt;$A65,0,MINA($C65*$E65,$C65-SUM($G65:DF65)))</f>
        <v>0</v>
      </c>
      <c r="DH65" s="43">
        <f>IF(DH$5&lt;$A65,0,MINA($C65*$E65,$C65-SUM($G65:DG65)))</f>
        <v>0</v>
      </c>
      <c r="DI65" s="43">
        <f>IF(DI$5&lt;$A65,0,MINA($C65*$E65,$C65-SUM($G65:DH65)))</f>
        <v>0</v>
      </c>
      <c r="DJ65" s="43">
        <f>IF(DJ$5&lt;$A65,0,MINA($C65*$E65,$C65-SUM($G65:DI65)))</f>
        <v>0</v>
      </c>
      <c r="DK65" s="43">
        <f>IF(DK$5&lt;$A65,0,MINA($C65*$E65,$C65-SUM($G65:DJ65)))</f>
        <v>0</v>
      </c>
      <c r="DL65" s="43">
        <f>IF(DL$5&lt;$A65,0,MINA($C65*$E65,$C65-SUM($G65:DK65)))</f>
        <v>0</v>
      </c>
      <c r="DM65" s="43">
        <f>IF(DM$5&lt;$A65,0,MINA($C65*$E65,$C65-SUM($G65:DL65)))</f>
        <v>0</v>
      </c>
      <c r="DN65" s="43">
        <f>IF(DN$5&lt;$A65,0,MINA($C65*$E65,$C65-SUM($G65:DM65)))</f>
        <v>0</v>
      </c>
      <c r="DO65" s="43">
        <f>IF(DO$5&lt;$A65,0,MINA($C65*$E65,$C65-SUM($G65:DN65)))</f>
        <v>0</v>
      </c>
      <c r="DP65" s="43">
        <f>IF(DP$5&lt;$A65,0,MINA($C65*$E65,$C65-SUM($G65:DO65)))</f>
        <v>0</v>
      </c>
      <c r="DQ65" s="43">
        <f>IF(DQ$5&lt;$A65,0,MINA($C65*$E65,$C65-SUM($G65:DP65)))</f>
        <v>0</v>
      </c>
      <c r="DR65" s="43">
        <f>IF(DR$5&lt;$A65,0,MINA($C65*$E65,$C65-SUM($G65:DQ65)))</f>
        <v>0</v>
      </c>
      <c r="DS65" s="43">
        <f>IF(DS$5&lt;$A65,0,MINA($C65*$E65,$C65-SUM($G65:DR65)))</f>
        <v>0</v>
      </c>
      <c r="DT65" s="43">
        <f>IF(DT$5&lt;$A65,0,MINA($C65*$E65,$C65-SUM($G65:DS65)))</f>
        <v>0</v>
      </c>
      <c r="DU65" s="43">
        <f>IF(DU$5&lt;$A65,0,MINA($C65*$E65,$C65-SUM($G65:DT65)))</f>
        <v>0</v>
      </c>
      <c r="DV65" s="43">
        <f>IF(DV$5&lt;$A65,0,MINA($C65*$E65,$C65-SUM($G65:DU65)))</f>
        <v>0</v>
      </c>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row>
    <row r="66" spans="1:162" ht="18" customHeight="1" x14ac:dyDescent="0.2">
      <c r="A66" s="46">
        <f t="shared" si="32"/>
        <v>52</v>
      </c>
      <c r="B66" s="38"/>
      <c r="C66" s="45">
        <v>0</v>
      </c>
      <c r="D66" s="38"/>
      <c r="E66" s="44">
        <f t="shared" si="30"/>
        <v>1.6666666666666666E-2</v>
      </c>
      <c r="G66" s="43">
        <f t="shared" si="31"/>
        <v>0</v>
      </c>
      <c r="H66" s="43">
        <f>IF(H$5&lt;$A66,0,MINA($C66*$E66,$C66-SUM($G66:G66)))</f>
        <v>0</v>
      </c>
      <c r="I66" s="43">
        <f>IF(I$5&lt;$A66,0,MINA($C66*$E66,$C66-SUM($G66:H66)))</f>
        <v>0</v>
      </c>
      <c r="J66" s="43">
        <f>IF(J$5&lt;$A66,0,MINA($C66*$E66,$C66-SUM($G66:I66)))</f>
        <v>0</v>
      </c>
      <c r="K66" s="43">
        <f>IF(K$5&lt;$A66,0,MINA($C66*$E66,$C66-SUM($G66:J66)))</f>
        <v>0</v>
      </c>
      <c r="L66" s="43">
        <f>IF(L$5&lt;$A66,0,MINA($C66*$E66,$C66-SUM($G66:K66)))</f>
        <v>0</v>
      </c>
      <c r="M66" s="43">
        <f>IF(M$5&lt;$A66,0,MINA($C66*$E66,$C66-SUM($G66:L66)))</f>
        <v>0</v>
      </c>
      <c r="N66" s="43">
        <f>IF(N$5&lt;$A66,0,MINA($C66*$E66,$C66-SUM($G66:M66)))</f>
        <v>0</v>
      </c>
      <c r="O66" s="43">
        <f>IF(O$5&lt;$A66,0,MINA($C66*$E66,$C66-SUM($G66:N66)))</f>
        <v>0</v>
      </c>
      <c r="P66" s="43">
        <f>IF(P$5&lt;$A66,0,MINA($C66*$E66,$C66-SUM($G66:O66)))</f>
        <v>0</v>
      </c>
      <c r="Q66" s="43">
        <f>IF(Q$5&lt;$A66,0,MINA($C66*$E66,$C66-SUM($G66:P66)))</f>
        <v>0</v>
      </c>
      <c r="R66" s="43">
        <f>IF(R$5&lt;$A66,0,MINA($C66*$E66,$C66-SUM($G66:Q66)))</f>
        <v>0</v>
      </c>
      <c r="S66" s="43">
        <f>IF(S$5&lt;$A66,0,MINA($C66*$E66,$C66-SUM($G66:R66)))</f>
        <v>0</v>
      </c>
      <c r="T66" s="43">
        <f>IF(T$5&lt;$A66,0,MINA($C66*$E66,$C66-SUM($G66:S66)))</f>
        <v>0</v>
      </c>
      <c r="U66" s="43">
        <f>IF(U$5&lt;$A66,0,MINA($C66*$E66,$C66-SUM($G66:T66)))</f>
        <v>0</v>
      </c>
      <c r="V66" s="43">
        <f>IF(V$5&lt;$A66,0,MINA($C66*$E66,$C66-SUM($G66:U66)))</f>
        <v>0</v>
      </c>
      <c r="W66" s="43">
        <f>IF(W$5&lt;$A66,0,MINA($C66*$E66,$C66-SUM($G66:V66)))</f>
        <v>0</v>
      </c>
      <c r="X66" s="43">
        <f>IF(X$5&lt;$A66,0,MINA($C66*$E66,$C66-SUM($G66:W66)))</f>
        <v>0</v>
      </c>
      <c r="Y66" s="43">
        <f>IF(Y$5&lt;$A66,0,MINA($C66*$E66,$C66-SUM($G66:X66)))</f>
        <v>0</v>
      </c>
      <c r="Z66" s="43">
        <f>IF(Z$5&lt;$A66,0,MINA($C66*$E66,$C66-SUM($G66:Y66)))</f>
        <v>0</v>
      </c>
      <c r="AA66" s="43">
        <f>IF(AA$5&lt;$A66,0,MINA($C66*$E66,$C66-SUM($G66:Z66)))</f>
        <v>0</v>
      </c>
      <c r="AB66" s="43">
        <f>IF(AB$5&lt;$A66,0,MINA($C66*$E66,$C66-SUM($G66:AA66)))</f>
        <v>0</v>
      </c>
      <c r="AC66" s="43">
        <f>IF(AC$5&lt;$A66,0,MINA($C66*$E66,$C66-SUM($G66:AB66)))</f>
        <v>0</v>
      </c>
      <c r="AD66" s="43">
        <f>IF(AD$5&lt;$A66,0,MINA($C66*$E66,$C66-SUM($G66:AC66)))</f>
        <v>0</v>
      </c>
      <c r="AE66" s="43">
        <f>IF(AE$5&lt;$A66,0,MINA($C66*$E66,$C66-SUM($G66:AD66)))</f>
        <v>0</v>
      </c>
      <c r="AF66" s="43">
        <f>IF(AF$5&lt;$A66,0,MINA($C66*$E66,$C66-SUM($G66:AE66)))</f>
        <v>0</v>
      </c>
      <c r="AG66" s="43">
        <f>IF(AG$5&lt;$A66,0,MINA($C66*$E66,$C66-SUM($G66:AF66)))</f>
        <v>0</v>
      </c>
      <c r="AH66" s="43">
        <f>IF(AH$5&lt;$A66,0,MINA($C66*$E66,$C66-SUM($G66:AG66)))</f>
        <v>0</v>
      </c>
      <c r="AI66" s="43">
        <f>IF(AI$5&lt;$A66,0,MINA($C66*$E66,$C66-SUM($G66:AH66)))</f>
        <v>0</v>
      </c>
      <c r="AJ66" s="43">
        <f>IF(AJ$5&lt;$A66,0,MINA($C66*$E66,$C66-SUM($G66:AI66)))</f>
        <v>0</v>
      </c>
      <c r="AK66" s="43">
        <f>IF(AK$5&lt;$A66,0,MINA($C66*$E66,$C66-SUM($G66:AJ66)))</f>
        <v>0</v>
      </c>
      <c r="AL66" s="43">
        <f>IF(AL$5&lt;$A66,0,MINA($C66*$E66,$C66-SUM($G66:AK66)))</f>
        <v>0</v>
      </c>
      <c r="AM66" s="43">
        <f>IF(AM$5&lt;$A66,0,MINA($C66*$E66,$C66-SUM($G66:AL66)))</f>
        <v>0</v>
      </c>
      <c r="AN66" s="43">
        <f>IF(AN$5&lt;$A66,0,MINA($C66*$E66,$C66-SUM($G66:AM66)))</f>
        <v>0</v>
      </c>
      <c r="AO66" s="43">
        <f>IF(AO$5&lt;$A66,0,MINA($C66*$E66,$C66-SUM($G66:AN66)))</f>
        <v>0</v>
      </c>
      <c r="AP66" s="43">
        <f>IF(AP$5&lt;$A66,0,MINA($C66*$E66,$C66-SUM($G66:AO66)))</f>
        <v>0</v>
      </c>
      <c r="AQ66" s="43">
        <f>IF(AQ$5&lt;$A66,0,MINA($C66*$E66,$C66-SUM($G66:AP66)))</f>
        <v>0</v>
      </c>
      <c r="AR66" s="43">
        <f>IF(AR$5&lt;$A66,0,MINA($C66*$E66,$C66-SUM($G66:AQ66)))</f>
        <v>0</v>
      </c>
      <c r="AS66" s="43">
        <f>IF(AS$5&lt;$A66,0,MINA($C66*$E66,$C66-SUM($G66:AR66)))</f>
        <v>0</v>
      </c>
      <c r="AT66" s="43">
        <f>IF(AT$5&lt;$A66,0,MINA($C66*$E66,$C66-SUM($G66:AS66)))</f>
        <v>0</v>
      </c>
      <c r="AU66" s="43">
        <f>IF(AU$5&lt;$A66,0,MINA($C66*$E66,$C66-SUM($G66:AT66)))</f>
        <v>0</v>
      </c>
      <c r="AV66" s="43">
        <f>IF(AV$5&lt;$A66,0,MINA($C66*$E66,$C66-SUM($G66:AU66)))</f>
        <v>0</v>
      </c>
      <c r="AW66" s="43">
        <f>IF(AW$5&lt;$A66,0,MINA($C66*$E66,$C66-SUM($G66:AV66)))</f>
        <v>0</v>
      </c>
      <c r="AX66" s="43">
        <f>IF(AX$5&lt;$A66,0,MINA($C66*$E66,$C66-SUM($G66:AW66)))</f>
        <v>0</v>
      </c>
      <c r="AY66" s="43">
        <f>IF(AY$5&lt;$A66,0,MINA($C66*$E66,$C66-SUM($G66:AX66)))</f>
        <v>0</v>
      </c>
      <c r="AZ66" s="43">
        <f>IF(AZ$5&lt;$A66,0,MINA($C66*$E66,$C66-SUM($G66:AY66)))</f>
        <v>0</v>
      </c>
      <c r="BA66" s="43">
        <f>IF(BA$5&lt;$A66,0,MINA($C66*$E66,$C66-SUM($G66:AZ66)))</f>
        <v>0</v>
      </c>
      <c r="BB66" s="43">
        <f>IF(BB$5&lt;$A66,0,MINA($C66*$E66,$C66-SUM($G66:BA66)))</f>
        <v>0</v>
      </c>
      <c r="BC66" s="43">
        <f>IF(BC$5&lt;$A66,0,MINA($C66*$E66,$C66-SUM($G66:BB66)))</f>
        <v>0</v>
      </c>
      <c r="BD66" s="43">
        <f>IF(BD$5&lt;$A66,0,MINA($C66*$E66,$C66-SUM($G66:BC66)))</f>
        <v>0</v>
      </c>
      <c r="BE66" s="43">
        <f>IF(BE$5&lt;$A66,0,MINA($C66*$E66,$C66-SUM($G66:BD66)))</f>
        <v>0</v>
      </c>
      <c r="BF66" s="43">
        <f>IF(BF$5&lt;$A66,0,MINA($C66*$E66,$C66-SUM($G66:BE66)))</f>
        <v>0</v>
      </c>
      <c r="BG66" s="43">
        <f>IF(BG$5&lt;$A66,0,MINA($C66*$E66,$C66-SUM($G66:BF66)))</f>
        <v>0</v>
      </c>
      <c r="BH66" s="43">
        <f>IF(BH$5&lt;$A66,0,MINA($C66*$E66,$C66-SUM($G66:BG66)))</f>
        <v>0</v>
      </c>
      <c r="BI66" s="43">
        <f>IF(BI$5&lt;$A66,0,MINA($C66*$E66,$C66-SUM($G66:BH66)))</f>
        <v>0</v>
      </c>
      <c r="BJ66" s="43">
        <f>IF(BJ$5&lt;$A66,0,MINA($C66*$E66,$C66-SUM($G66:BI66)))</f>
        <v>0</v>
      </c>
      <c r="BK66" s="43">
        <f>IF(BK$5&lt;$A66,0,MINA($C66*$E66,$C66-SUM($G66:BJ66)))</f>
        <v>0</v>
      </c>
      <c r="BL66" s="43">
        <f>IF(BL$5&lt;$A66,0,MINA($C66*$E66,$C66-SUM($G66:BK66)))</f>
        <v>0</v>
      </c>
      <c r="BM66" s="43">
        <f>IF(BM$5&lt;$A66,0,MINA($C66*$E66,$C66-SUM($G66:BL66)))</f>
        <v>0</v>
      </c>
      <c r="BN66" s="43">
        <f>IF(BN$5&lt;$A66,0,MINA($C66*$E66,$C66-SUM($G66:BM66)))</f>
        <v>0</v>
      </c>
      <c r="BO66" s="43">
        <f>IF(BO$5&lt;$A66,0,MINA($C66*$E66,$C66-SUM($G66:BN66)))</f>
        <v>0</v>
      </c>
      <c r="BP66" s="43">
        <f>IF(BP$5&lt;$A66,0,MINA($C66*$E66,$C66-SUM($G66:BO66)))</f>
        <v>0</v>
      </c>
      <c r="BQ66" s="43">
        <f>IF(BQ$5&lt;$A66,0,MINA($C66*$E66,$C66-SUM($G66:BP66)))</f>
        <v>0</v>
      </c>
      <c r="BR66" s="43">
        <f>IF(BR$5&lt;$A66,0,MINA($C66*$E66,$C66-SUM($G66:BQ66)))</f>
        <v>0</v>
      </c>
      <c r="BS66" s="43">
        <f>IF(BS$5&lt;$A66,0,MINA($C66*$E66,$C66-SUM($G66:BR66)))</f>
        <v>0</v>
      </c>
      <c r="BT66" s="43">
        <f>IF(BT$5&lt;$A66,0,MINA($C66*$E66,$C66-SUM($G66:BS66)))</f>
        <v>0</v>
      </c>
      <c r="BU66" s="43">
        <f>IF(BU$5&lt;$A66,0,MINA($C66*$E66,$C66-SUM($G66:BT66)))</f>
        <v>0</v>
      </c>
      <c r="BV66" s="43">
        <f>IF(BV$5&lt;$A66,0,MINA($C66*$E66,$C66-SUM($G66:BU66)))</f>
        <v>0</v>
      </c>
      <c r="BW66" s="43">
        <f>IF(BW$5&lt;$A66,0,MINA($C66*$E66,$C66-SUM($G66:BV66)))</f>
        <v>0</v>
      </c>
      <c r="BX66" s="43">
        <f>IF(BX$5&lt;$A66,0,MINA($C66*$E66,$C66-SUM($G66:BW66)))</f>
        <v>0</v>
      </c>
      <c r="BY66" s="43">
        <f>IF(BY$5&lt;$A66,0,MINA($C66*$E66,$C66-SUM($G66:BX66)))</f>
        <v>0</v>
      </c>
      <c r="BZ66" s="43">
        <f>IF(BZ$5&lt;$A66,0,MINA($C66*$E66,$C66-SUM($G66:BY66)))</f>
        <v>0</v>
      </c>
      <c r="CA66" s="43">
        <f>IF(CA$5&lt;$A66,0,MINA($C66*$E66,$C66-SUM($G66:BZ66)))</f>
        <v>0</v>
      </c>
      <c r="CB66" s="43">
        <f>IF(CB$5&lt;$A66,0,MINA($C66*$E66,$C66-SUM($G66:CA66)))</f>
        <v>0</v>
      </c>
      <c r="CC66" s="43">
        <f>IF(CC$5&lt;$A66,0,MINA($C66*$E66,$C66-SUM($G66:CB66)))</f>
        <v>0</v>
      </c>
      <c r="CD66" s="43">
        <f>IF(CD$5&lt;$A66,0,MINA($C66*$E66,$C66-SUM($G66:CC66)))</f>
        <v>0</v>
      </c>
      <c r="CE66" s="43">
        <f>IF(CE$5&lt;$A66,0,MINA($C66*$E66,$C66-SUM($G66:CD66)))</f>
        <v>0</v>
      </c>
      <c r="CF66" s="43">
        <f>IF(CF$5&lt;$A66,0,MINA($C66*$E66,$C66-SUM($G66:CE66)))</f>
        <v>0</v>
      </c>
      <c r="CG66" s="43">
        <f>IF(CG$5&lt;$A66,0,MINA($C66*$E66,$C66-SUM($G66:CF66)))</f>
        <v>0</v>
      </c>
      <c r="CH66" s="43">
        <f>IF(CH$5&lt;$A66,0,MINA($C66*$E66,$C66-SUM($G66:CG66)))</f>
        <v>0</v>
      </c>
      <c r="CI66" s="43">
        <f>IF(CI$5&lt;$A66,0,MINA($C66*$E66,$C66-SUM($G66:CH66)))</f>
        <v>0</v>
      </c>
      <c r="CJ66" s="43">
        <f>IF(CJ$5&lt;$A66,0,MINA($C66*$E66,$C66-SUM($G66:CI66)))</f>
        <v>0</v>
      </c>
      <c r="CK66" s="43">
        <f>IF(CK$5&lt;$A66,0,MINA($C66*$E66,$C66-SUM($G66:CJ66)))</f>
        <v>0</v>
      </c>
      <c r="CL66" s="43">
        <f>IF(CL$5&lt;$A66,0,MINA($C66*$E66,$C66-SUM($G66:CK66)))</f>
        <v>0</v>
      </c>
      <c r="CM66" s="43">
        <f>IF(CM$5&lt;$A66,0,MINA($C66*$E66,$C66-SUM($G66:CL66)))</f>
        <v>0</v>
      </c>
      <c r="CN66" s="43">
        <f>IF(CN$5&lt;$A66,0,MINA($C66*$E66,$C66-SUM($G66:CM66)))</f>
        <v>0</v>
      </c>
      <c r="CO66" s="43">
        <f>IF(CO$5&lt;$A66,0,MINA($C66*$E66,$C66-SUM($G66:CN66)))</f>
        <v>0</v>
      </c>
      <c r="CP66" s="43">
        <f>IF(CP$5&lt;$A66,0,MINA($C66*$E66,$C66-SUM($G66:CO66)))</f>
        <v>0</v>
      </c>
      <c r="CQ66" s="43">
        <f>IF(CQ$5&lt;$A66,0,MINA($C66*$E66,$C66-SUM($G66:CP66)))</f>
        <v>0</v>
      </c>
      <c r="CR66" s="43">
        <f>IF(CR$5&lt;$A66,0,MINA($C66*$E66,$C66-SUM($G66:CQ66)))</f>
        <v>0</v>
      </c>
      <c r="CS66" s="43">
        <f>IF(CS$5&lt;$A66,0,MINA($C66*$E66,$C66-SUM($G66:CR66)))</f>
        <v>0</v>
      </c>
      <c r="CT66" s="43">
        <f>IF(CT$5&lt;$A66,0,MINA($C66*$E66,$C66-SUM($G66:CS66)))</f>
        <v>0</v>
      </c>
      <c r="CU66" s="43">
        <f>IF(CU$5&lt;$A66,0,MINA($C66*$E66,$C66-SUM($G66:CT66)))</f>
        <v>0</v>
      </c>
      <c r="CV66" s="43">
        <f>IF(CV$5&lt;$A66,0,MINA($C66*$E66,$C66-SUM($G66:CU66)))</f>
        <v>0</v>
      </c>
      <c r="CW66" s="43">
        <f>IF(CW$5&lt;$A66,0,MINA($C66*$E66,$C66-SUM($G66:CV66)))</f>
        <v>0</v>
      </c>
      <c r="CX66" s="43">
        <f>IF(CX$5&lt;$A66,0,MINA($C66*$E66,$C66-SUM($G66:CW66)))</f>
        <v>0</v>
      </c>
      <c r="CY66" s="43">
        <f>IF(CY$5&lt;$A66,0,MINA($C66*$E66,$C66-SUM($G66:CX66)))</f>
        <v>0</v>
      </c>
      <c r="CZ66" s="43">
        <f>IF(CZ$5&lt;$A66,0,MINA($C66*$E66,$C66-SUM($G66:CY66)))</f>
        <v>0</v>
      </c>
      <c r="DA66" s="43">
        <f>IF(DA$5&lt;$A66,0,MINA($C66*$E66,$C66-SUM($G66:CZ66)))</f>
        <v>0</v>
      </c>
      <c r="DB66" s="43">
        <f>IF(DB$5&lt;$A66,0,MINA($C66*$E66,$C66-SUM($G66:DA66)))</f>
        <v>0</v>
      </c>
      <c r="DC66" s="43">
        <f>IF(DC$5&lt;$A66,0,MINA($C66*$E66,$C66-SUM($G66:DB66)))</f>
        <v>0</v>
      </c>
      <c r="DD66" s="43">
        <f>IF(DD$5&lt;$A66,0,MINA($C66*$E66,$C66-SUM($G66:DC66)))</f>
        <v>0</v>
      </c>
      <c r="DE66" s="43">
        <f>IF(DE$5&lt;$A66,0,MINA($C66*$E66,$C66-SUM($G66:DD66)))</f>
        <v>0</v>
      </c>
      <c r="DF66" s="43">
        <f>IF(DF$5&lt;$A66,0,MINA($C66*$E66,$C66-SUM($G66:DE66)))</f>
        <v>0</v>
      </c>
      <c r="DG66" s="43">
        <f>IF(DG$5&lt;$A66,0,MINA($C66*$E66,$C66-SUM($G66:DF66)))</f>
        <v>0</v>
      </c>
      <c r="DH66" s="43">
        <f>IF(DH$5&lt;$A66,0,MINA($C66*$E66,$C66-SUM($G66:DG66)))</f>
        <v>0</v>
      </c>
      <c r="DI66" s="43">
        <f>IF(DI$5&lt;$A66,0,MINA($C66*$E66,$C66-SUM($G66:DH66)))</f>
        <v>0</v>
      </c>
      <c r="DJ66" s="43">
        <f>IF(DJ$5&lt;$A66,0,MINA($C66*$E66,$C66-SUM($G66:DI66)))</f>
        <v>0</v>
      </c>
      <c r="DK66" s="43">
        <f>IF(DK$5&lt;$A66,0,MINA($C66*$E66,$C66-SUM($G66:DJ66)))</f>
        <v>0</v>
      </c>
      <c r="DL66" s="43">
        <f>IF(DL$5&lt;$A66,0,MINA($C66*$E66,$C66-SUM($G66:DK66)))</f>
        <v>0</v>
      </c>
      <c r="DM66" s="43">
        <f>IF(DM$5&lt;$A66,0,MINA($C66*$E66,$C66-SUM($G66:DL66)))</f>
        <v>0</v>
      </c>
      <c r="DN66" s="43">
        <f>IF(DN$5&lt;$A66,0,MINA($C66*$E66,$C66-SUM($G66:DM66)))</f>
        <v>0</v>
      </c>
      <c r="DO66" s="43">
        <f>IF(DO$5&lt;$A66,0,MINA($C66*$E66,$C66-SUM($G66:DN66)))</f>
        <v>0</v>
      </c>
      <c r="DP66" s="43">
        <f>IF(DP$5&lt;$A66,0,MINA($C66*$E66,$C66-SUM($G66:DO66)))</f>
        <v>0</v>
      </c>
      <c r="DQ66" s="43">
        <f>IF(DQ$5&lt;$A66,0,MINA($C66*$E66,$C66-SUM($G66:DP66)))</f>
        <v>0</v>
      </c>
      <c r="DR66" s="43">
        <f>IF(DR$5&lt;$A66,0,MINA($C66*$E66,$C66-SUM($G66:DQ66)))</f>
        <v>0</v>
      </c>
      <c r="DS66" s="43">
        <f>IF(DS$5&lt;$A66,0,MINA($C66*$E66,$C66-SUM($G66:DR66)))</f>
        <v>0</v>
      </c>
      <c r="DT66" s="43">
        <f>IF(DT$5&lt;$A66,0,MINA($C66*$E66,$C66-SUM($G66:DS66)))</f>
        <v>0</v>
      </c>
      <c r="DU66" s="43">
        <f>IF(DU$5&lt;$A66,0,MINA($C66*$E66,$C66-SUM($G66:DT66)))</f>
        <v>0</v>
      </c>
      <c r="DV66" s="43">
        <f>IF(DV$5&lt;$A66,0,MINA($C66*$E66,$C66-SUM($G66:DU66)))</f>
        <v>0</v>
      </c>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row>
    <row r="67" spans="1:162" ht="18" customHeight="1" x14ac:dyDescent="0.2">
      <c r="A67" s="46">
        <f t="shared" si="32"/>
        <v>53</v>
      </c>
      <c r="B67" s="38"/>
      <c r="C67" s="45">
        <v>0</v>
      </c>
      <c r="D67" s="38"/>
      <c r="E67" s="44">
        <f t="shared" si="30"/>
        <v>1.6666666666666666E-2</v>
      </c>
      <c r="G67" s="43">
        <f t="shared" si="31"/>
        <v>0</v>
      </c>
      <c r="H67" s="43">
        <f>IF(H$5&lt;$A67,0,MINA($C67*$E67,$C67-SUM($G67:G67)))</f>
        <v>0</v>
      </c>
      <c r="I67" s="43">
        <f>IF(I$5&lt;$A67,0,MINA($C67*$E67,$C67-SUM($G67:H67)))</f>
        <v>0</v>
      </c>
      <c r="J67" s="43">
        <f>IF(J$5&lt;$A67,0,MINA($C67*$E67,$C67-SUM($G67:I67)))</f>
        <v>0</v>
      </c>
      <c r="K67" s="43">
        <f>IF(K$5&lt;$A67,0,MINA($C67*$E67,$C67-SUM($G67:J67)))</f>
        <v>0</v>
      </c>
      <c r="L67" s="43">
        <f>IF(L$5&lt;$A67,0,MINA($C67*$E67,$C67-SUM($G67:K67)))</f>
        <v>0</v>
      </c>
      <c r="M67" s="43">
        <f>IF(M$5&lt;$A67,0,MINA($C67*$E67,$C67-SUM($G67:L67)))</f>
        <v>0</v>
      </c>
      <c r="N67" s="43">
        <f>IF(N$5&lt;$A67,0,MINA($C67*$E67,$C67-SUM($G67:M67)))</f>
        <v>0</v>
      </c>
      <c r="O67" s="43">
        <f>IF(O$5&lt;$A67,0,MINA($C67*$E67,$C67-SUM($G67:N67)))</f>
        <v>0</v>
      </c>
      <c r="P67" s="43">
        <f>IF(P$5&lt;$A67,0,MINA($C67*$E67,$C67-SUM($G67:O67)))</f>
        <v>0</v>
      </c>
      <c r="Q67" s="43">
        <f>IF(Q$5&lt;$A67,0,MINA($C67*$E67,$C67-SUM($G67:P67)))</f>
        <v>0</v>
      </c>
      <c r="R67" s="43">
        <f>IF(R$5&lt;$A67,0,MINA($C67*$E67,$C67-SUM($G67:Q67)))</f>
        <v>0</v>
      </c>
      <c r="S67" s="43">
        <f>IF(S$5&lt;$A67,0,MINA($C67*$E67,$C67-SUM($G67:R67)))</f>
        <v>0</v>
      </c>
      <c r="T67" s="43">
        <f>IF(T$5&lt;$A67,0,MINA($C67*$E67,$C67-SUM($G67:S67)))</f>
        <v>0</v>
      </c>
      <c r="U67" s="43">
        <f>IF(U$5&lt;$A67,0,MINA($C67*$E67,$C67-SUM($G67:T67)))</f>
        <v>0</v>
      </c>
      <c r="V67" s="43">
        <f>IF(V$5&lt;$A67,0,MINA($C67*$E67,$C67-SUM($G67:U67)))</f>
        <v>0</v>
      </c>
      <c r="W67" s="43">
        <f>IF(W$5&lt;$A67,0,MINA($C67*$E67,$C67-SUM($G67:V67)))</f>
        <v>0</v>
      </c>
      <c r="X67" s="43">
        <f>IF(X$5&lt;$A67,0,MINA($C67*$E67,$C67-SUM($G67:W67)))</f>
        <v>0</v>
      </c>
      <c r="Y67" s="43">
        <f>IF(Y$5&lt;$A67,0,MINA($C67*$E67,$C67-SUM($G67:X67)))</f>
        <v>0</v>
      </c>
      <c r="Z67" s="43">
        <f>IF(Z$5&lt;$A67,0,MINA($C67*$E67,$C67-SUM($G67:Y67)))</f>
        <v>0</v>
      </c>
      <c r="AA67" s="43">
        <f>IF(AA$5&lt;$A67,0,MINA($C67*$E67,$C67-SUM($G67:Z67)))</f>
        <v>0</v>
      </c>
      <c r="AB67" s="43">
        <f>IF(AB$5&lt;$A67,0,MINA($C67*$E67,$C67-SUM($G67:AA67)))</f>
        <v>0</v>
      </c>
      <c r="AC67" s="43">
        <f>IF(AC$5&lt;$A67,0,MINA($C67*$E67,$C67-SUM($G67:AB67)))</f>
        <v>0</v>
      </c>
      <c r="AD67" s="43">
        <f>IF(AD$5&lt;$A67,0,MINA($C67*$E67,$C67-SUM($G67:AC67)))</f>
        <v>0</v>
      </c>
      <c r="AE67" s="43">
        <f>IF(AE$5&lt;$A67,0,MINA($C67*$E67,$C67-SUM($G67:AD67)))</f>
        <v>0</v>
      </c>
      <c r="AF67" s="43">
        <f>IF(AF$5&lt;$A67,0,MINA($C67*$E67,$C67-SUM($G67:AE67)))</f>
        <v>0</v>
      </c>
      <c r="AG67" s="43">
        <f>IF(AG$5&lt;$A67,0,MINA($C67*$E67,$C67-SUM($G67:AF67)))</f>
        <v>0</v>
      </c>
      <c r="AH67" s="43">
        <f>IF(AH$5&lt;$A67,0,MINA($C67*$E67,$C67-SUM($G67:AG67)))</f>
        <v>0</v>
      </c>
      <c r="AI67" s="43">
        <f>IF(AI$5&lt;$A67,0,MINA($C67*$E67,$C67-SUM($G67:AH67)))</f>
        <v>0</v>
      </c>
      <c r="AJ67" s="43">
        <f>IF(AJ$5&lt;$A67,0,MINA($C67*$E67,$C67-SUM($G67:AI67)))</f>
        <v>0</v>
      </c>
      <c r="AK67" s="43">
        <f>IF(AK$5&lt;$A67,0,MINA($C67*$E67,$C67-SUM($G67:AJ67)))</f>
        <v>0</v>
      </c>
      <c r="AL67" s="43">
        <f>IF(AL$5&lt;$A67,0,MINA($C67*$E67,$C67-SUM($G67:AK67)))</f>
        <v>0</v>
      </c>
      <c r="AM67" s="43">
        <f>IF(AM$5&lt;$A67,0,MINA($C67*$E67,$C67-SUM($G67:AL67)))</f>
        <v>0</v>
      </c>
      <c r="AN67" s="43">
        <f>IF(AN$5&lt;$A67,0,MINA($C67*$E67,$C67-SUM($G67:AM67)))</f>
        <v>0</v>
      </c>
      <c r="AO67" s="43">
        <f>IF(AO$5&lt;$A67,0,MINA($C67*$E67,$C67-SUM($G67:AN67)))</f>
        <v>0</v>
      </c>
      <c r="AP67" s="43">
        <f>IF(AP$5&lt;$A67,0,MINA($C67*$E67,$C67-SUM($G67:AO67)))</f>
        <v>0</v>
      </c>
      <c r="AQ67" s="43">
        <f>IF(AQ$5&lt;$A67,0,MINA($C67*$E67,$C67-SUM($G67:AP67)))</f>
        <v>0</v>
      </c>
      <c r="AR67" s="43">
        <f>IF(AR$5&lt;$A67,0,MINA($C67*$E67,$C67-SUM($G67:AQ67)))</f>
        <v>0</v>
      </c>
      <c r="AS67" s="43">
        <f>IF(AS$5&lt;$A67,0,MINA($C67*$E67,$C67-SUM($G67:AR67)))</f>
        <v>0</v>
      </c>
      <c r="AT67" s="43">
        <f>IF(AT$5&lt;$A67,0,MINA($C67*$E67,$C67-SUM($G67:AS67)))</f>
        <v>0</v>
      </c>
      <c r="AU67" s="43">
        <f>IF(AU$5&lt;$A67,0,MINA($C67*$E67,$C67-SUM($G67:AT67)))</f>
        <v>0</v>
      </c>
      <c r="AV67" s="43">
        <f>IF(AV$5&lt;$A67,0,MINA($C67*$E67,$C67-SUM($G67:AU67)))</f>
        <v>0</v>
      </c>
      <c r="AW67" s="43">
        <f>IF(AW$5&lt;$A67,0,MINA($C67*$E67,$C67-SUM($G67:AV67)))</f>
        <v>0</v>
      </c>
      <c r="AX67" s="43">
        <f>IF(AX$5&lt;$A67,0,MINA($C67*$E67,$C67-SUM($G67:AW67)))</f>
        <v>0</v>
      </c>
      <c r="AY67" s="43">
        <f>IF(AY$5&lt;$A67,0,MINA($C67*$E67,$C67-SUM($G67:AX67)))</f>
        <v>0</v>
      </c>
      <c r="AZ67" s="43">
        <f>IF(AZ$5&lt;$A67,0,MINA($C67*$E67,$C67-SUM($G67:AY67)))</f>
        <v>0</v>
      </c>
      <c r="BA67" s="43">
        <f>IF(BA$5&lt;$A67,0,MINA($C67*$E67,$C67-SUM($G67:AZ67)))</f>
        <v>0</v>
      </c>
      <c r="BB67" s="43">
        <f>IF(BB$5&lt;$A67,0,MINA($C67*$E67,$C67-SUM($G67:BA67)))</f>
        <v>0</v>
      </c>
      <c r="BC67" s="43">
        <f>IF(BC$5&lt;$A67,0,MINA($C67*$E67,$C67-SUM($G67:BB67)))</f>
        <v>0</v>
      </c>
      <c r="BD67" s="43">
        <f>IF(BD$5&lt;$A67,0,MINA($C67*$E67,$C67-SUM($G67:BC67)))</f>
        <v>0</v>
      </c>
      <c r="BE67" s="43">
        <f>IF(BE$5&lt;$A67,0,MINA($C67*$E67,$C67-SUM($G67:BD67)))</f>
        <v>0</v>
      </c>
      <c r="BF67" s="43">
        <f>IF(BF$5&lt;$A67,0,MINA($C67*$E67,$C67-SUM($G67:BE67)))</f>
        <v>0</v>
      </c>
      <c r="BG67" s="43">
        <f>IF(BG$5&lt;$A67,0,MINA($C67*$E67,$C67-SUM($G67:BF67)))</f>
        <v>0</v>
      </c>
      <c r="BH67" s="43">
        <f>IF(BH$5&lt;$A67,0,MINA($C67*$E67,$C67-SUM($G67:BG67)))</f>
        <v>0</v>
      </c>
      <c r="BI67" s="43">
        <f>IF(BI$5&lt;$A67,0,MINA($C67*$E67,$C67-SUM($G67:BH67)))</f>
        <v>0</v>
      </c>
      <c r="BJ67" s="43">
        <f>IF(BJ$5&lt;$A67,0,MINA($C67*$E67,$C67-SUM($G67:BI67)))</f>
        <v>0</v>
      </c>
      <c r="BK67" s="43">
        <f>IF(BK$5&lt;$A67,0,MINA($C67*$E67,$C67-SUM($G67:BJ67)))</f>
        <v>0</v>
      </c>
      <c r="BL67" s="43">
        <f>IF(BL$5&lt;$A67,0,MINA($C67*$E67,$C67-SUM($G67:BK67)))</f>
        <v>0</v>
      </c>
      <c r="BM67" s="43">
        <f>IF(BM$5&lt;$A67,0,MINA($C67*$E67,$C67-SUM($G67:BL67)))</f>
        <v>0</v>
      </c>
      <c r="BN67" s="43">
        <f>IF(BN$5&lt;$A67,0,MINA($C67*$E67,$C67-SUM($G67:BM67)))</f>
        <v>0</v>
      </c>
      <c r="BO67" s="43">
        <f>IF(BO$5&lt;$A67,0,MINA($C67*$E67,$C67-SUM($G67:BN67)))</f>
        <v>0</v>
      </c>
      <c r="BP67" s="43">
        <f>IF(BP$5&lt;$A67,0,MINA($C67*$E67,$C67-SUM($G67:BO67)))</f>
        <v>0</v>
      </c>
      <c r="BQ67" s="43">
        <f>IF(BQ$5&lt;$A67,0,MINA($C67*$E67,$C67-SUM($G67:BP67)))</f>
        <v>0</v>
      </c>
      <c r="BR67" s="43">
        <f>IF(BR$5&lt;$A67,0,MINA($C67*$E67,$C67-SUM($G67:BQ67)))</f>
        <v>0</v>
      </c>
      <c r="BS67" s="43">
        <f>IF(BS$5&lt;$A67,0,MINA($C67*$E67,$C67-SUM($G67:BR67)))</f>
        <v>0</v>
      </c>
      <c r="BT67" s="43">
        <f>IF(BT$5&lt;$A67,0,MINA($C67*$E67,$C67-SUM($G67:BS67)))</f>
        <v>0</v>
      </c>
      <c r="BU67" s="43">
        <f>IF(BU$5&lt;$A67,0,MINA($C67*$E67,$C67-SUM($G67:BT67)))</f>
        <v>0</v>
      </c>
      <c r="BV67" s="43">
        <f>IF(BV$5&lt;$A67,0,MINA($C67*$E67,$C67-SUM($G67:BU67)))</f>
        <v>0</v>
      </c>
      <c r="BW67" s="43">
        <f>IF(BW$5&lt;$A67,0,MINA($C67*$E67,$C67-SUM($G67:BV67)))</f>
        <v>0</v>
      </c>
      <c r="BX67" s="43">
        <f>IF(BX$5&lt;$A67,0,MINA($C67*$E67,$C67-SUM($G67:BW67)))</f>
        <v>0</v>
      </c>
      <c r="BY67" s="43">
        <f>IF(BY$5&lt;$A67,0,MINA($C67*$E67,$C67-SUM($G67:BX67)))</f>
        <v>0</v>
      </c>
      <c r="BZ67" s="43">
        <f>IF(BZ$5&lt;$A67,0,MINA($C67*$E67,$C67-SUM($G67:BY67)))</f>
        <v>0</v>
      </c>
      <c r="CA67" s="43">
        <f>IF(CA$5&lt;$A67,0,MINA($C67*$E67,$C67-SUM($G67:BZ67)))</f>
        <v>0</v>
      </c>
      <c r="CB67" s="43">
        <f>IF(CB$5&lt;$A67,0,MINA($C67*$E67,$C67-SUM($G67:CA67)))</f>
        <v>0</v>
      </c>
      <c r="CC67" s="43">
        <f>IF(CC$5&lt;$A67,0,MINA($C67*$E67,$C67-SUM($G67:CB67)))</f>
        <v>0</v>
      </c>
      <c r="CD67" s="43">
        <f>IF(CD$5&lt;$A67,0,MINA($C67*$E67,$C67-SUM($G67:CC67)))</f>
        <v>0</v>
      </c>
      <c r="CE67" s="43">
        <f>IF(CE$5&lt;$A67,0,MINA($C67*$E67,$C67-SUM($G67:CD67)))</f>
        <v>0</v>
      </c>
      <c r="CF67" s="43">
        <f>IF(CF$5&lt;$A67,0,MINA($C67*$E67,$C67-SUM($G67:CE67)))</f>
        <v>0</v>
      </c>
      <c r="CG67" s="43">
        <f>IF(CG$5&lt;$A67,0,MINA($C67*$E67,$C67-SUM($G67:CF67)))</f>
        <v>0</v>
      </c>
      <c r="CH67" s="43">
        <f>IF(CH$5&lt;$A67,0,MINA($C67*$E67,$C67-SUM($G67:CG67)))</f>
        <v>0</v>
      </c>
      <c r="CI67" s="43">
        <f>IF(CI$5&lt;$A67,0,MINA($C67*$E67,$C67-SUM($G67:CH67)))</f>
        <v>0</v>
      </c>
      <c r="CJ67" s="43">
        <f>IF(CJ$5&lt;$A67,0,MINA($C67*$E67,$C67-SUM($G67:CI67)))</f>
        <v>0</v>
      </c>
      <c r="CK67" s="43">
        <f>IF(CK$5&lt;$A67,0,MINA($C67*$E67,$C67-SUM($G67:CJ67)))</f>
        <v>0</v>
      </c>
      <c r="CL67" s="43">
        <f>IF(CL$5&lt;$A67,0,MINA($C67*$E67,$C67-SUM($G67:CK67)))</f>
        <v>0</v>
      </c>
      <c r="CM67" s="43">
        <f>IF(CM$5&lt;$A67,0,MINA($C67*$E67,$C67-SUM($G67:CL67)))</f>
        <v>0</v>
      </c>
      <c r="CN67" s="43">
        <f>IF(CN$5&lt;$A67,0,MINA($C67*$E67,$C67-SUM($G67:CM67)))</f>
        <v>0</v>
      </c>
      <c r="CO67" s="43">
        <f>IF(CO$5&lt;$A67,0,MINA($C67*$E67,$C67-SUM($G67:CN67)))</f>
        <v>0</v>
      </c>
      <c r="CP67" s="43">
        <f>IF(CP$5&lt;$A67,0,MINA($C67*$E67,$C67-SUM($G67:CO67)))</f>
        <v>0</v>
      </c>
      <c r="CQ67" s="43">
        <f>IF(CQ$5&lt;$A67,0,MINA($C67*$E67,$C67-SUM($G67:CP67)))</f>
        <v>0</v>
      </c>
      <c r="CR67" s="43">
        <f>IF(CR$5&lt;$A67,0,MINA($C67*$E67,$C67-SUM($G67:CQ67)))</f>
        <v>0</v>
      </c>
      <c r="CS67" s="43">
        <f>IF(CS$5&lt;$A67,0,MINA($C67*$E67,$C67-SUM($G67:CR67)))</f>
        <v>0</v>
      </c>
      <c r="CT67" s="43">
        <f>IF(CT$5&lt;$A67,0,MINA($C67*$E67,$C67-SUM($G67:CS67)))</f>
        <v>0</v>
      </c>
      <c r="CU67" s="43">
        <f>IF(CU$5&lt;$A67,0,MINA($C67*$E67,$C67-SUM($G67:CT67)))</f>
        <v>0</v>
      </c>
      <c r="CV67" s="43">
        <f>IF(CV$5&lt;$A67,0,MINA($C67*$E67,$C67-SUM($G67:CU67)))</f>
        <v>0</v>
      </c>
      <c r="CW67" s="43">
        <f>IF(CW$5&lt;$A67,0,MINA($C67*$E67,$C67-SUM($G67:CV67)))</f>
        <v>0</v>
      </c>
      <c r="CX67" s="43">
        <f>IF(CX$5&lt;$A67,0,MINA($C67*$E67,$C67-SUM($G67:CW67)))</f>
        <v>0</v>
      </c>
      <c r="CY67" s="43">
        <f>IF(CY$5&lt;$A67,0,MINA($C67*$E67,$C67-SUM($G67:CX67)))</f>
        <v>0</v>
      </c>
      <c r="CZ67" s="43">
        <f>IF(CZ$5&lt;$A67,0,MINA($C67*$E67,$C67-SUM($G67:CY67)))</f>
        <v>0</v>
      </c>
      <c r="DA67" s="43">
        <f>IF(DA$5&lt;$A67,0,MINA($C67*$E67,$C67-SUM($G67:CZ67)))</f>
        <v>0</v>
      </c>
      <c r="DB67" s="43">
        <f>IF(DB$5&lt;$A67,0,MINA($C67*$E67,$C67-SUM($G67:DA67)))</f>
        <v>0</v>
      </c>
      <c r="DC67" s="43">
        <f>IF(DC$5&lt;$A67,0,MINA($C67*$E67,$C67-SUM($G67:DB67)))</f>
        <v>0</v>
      </c>
      <c r="DD67" s="43">
        <f>IF(DD$5&lt;$A67,0,MINA($C67*$E67,$C67-SUM($G67:DC67)))</f>
        <v>0</v>
      </c>
      <c r="DE67" s="43">
        <f>IF(DE$5&lt;$A67,0,MINA($C67*$E67,$C67-SUM($G67:DD67)))</f>
        <v>0</v>
      </c>
      <c r="DF67" s="43">
        <f>IF(DF$5&lt;$A67,0,MINA($C67*$E67,$C67-SUM($G67:DE67)))</f>
        <v>0</v>
      </c>
      <c r="DG67" s="43">
        <f>IF(DG$5&lt;$A67,0,MINA($C67*$E67,$C67-SUM($G67:DF67)))</f>
        <v>0</v>
      </c>
      <c r="DH67" s="43">
        <f>IF(DH$5&lt;$A67,0,MINA($C67*$E67,$C67-SUM($G67:DG67)))</f>
        <v>0</v>
      </c>
      <c r="DI67" s="43">
        <f>IF(DI$5&lt;$A67,0,MINA($C67*$E67,$C67-SUM($G67:DH67)))</f>
        <v>0</v>
      </c>
      <c r="DJ67" s="43">
        <f>IF(DJ$5&lt;$A67,0,MINA($C67*$E67,$C67-SUM($G67:DI67)))</f>
        <v>0</v>
      </c>
      <c r="DK67" s="43">
        <f>IF(DK$5&lt;$A67,0,MINA($C67*$E67,$C67-SUM($G67:DJ67)))</f>
        <v>0</v>
      </c>
      <c r="DL67" s="43">
        <f>IF(DL$5&lt;$A67,0,MINA($C67*$E67,$C67-SUM($G67:DK67)))</f>
        <v>0</v>
      </c>
      <c r="DM67" s="43">
        <f>IF(DM$5&lt;$A67,0,MINA($C67*$E67,$C67-SUM($G67:DL67)))</f>
        <v>0</v>
      </c>
      <c r="DN67" s="43">
        <f>IF(DN$5&lt;$A67,0,MINA($C67*$E67,$C67-SUM($G67:DM67)))</f>
        <v>0</v>
      </c>
      <c r="DO67" s="43">
        <f>IF(DO$5&lt;$A67,0,MINA($C67*$E67,$C67-SUM($G67:DN67)))</f>
        <v>0</v>
      </c>
      <c r="DP67" s="43">
        <f>IF(DP$5&lt;$A67,0,MINA($C67*$E67,$C67-SUM($G67:DO67)))</f>
        <v>0</v>
      </c>
      <c r="DQ67" s="43">
        <f>IF(DQ$5&lt;$A67,0,MINA($C67*$E67,$C67-SUM($G67:DP67)))</f>
        <v>0</v>
      </c>
      <c r="DR67" s="43">
        <f>IF(DR$5&lt;$A67,0,MINA($C67*$E67,$C67-SUM($G67:DQ67)))</f>
        <v>0</v>
      </c>
      <c r="DS67" s="43">
        <f>IF(DS$5&lt;$A67,0,MINA($C67*$E67,$C67-SUM($G67:DR67)))</f>
        <v>0</v>
      </c>
      <c r="DT67" s="43">
        <f>IF(DT$5&lt;$A67,0,MINA($C67*$E67,$C67-SUM($G67:DS67)))</f>
        <v>0</v>
      </c>
      <c r="DU67" s="43">
        <f>IF(DU$5&lt;$A67,0,MINA($C67*$E67,$C67-SUM($G67:DT67)))</f>
        <v>0</v>
      </c>
      <c r="DV67" s="43">
        <f>IF(DV$5&lt;$A67,0,MINA($C67*$E67,$C67-SUM($G67:DU67)))</f>
        <v>0</v>
      </c>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row>
    <row r="68" spans="1:162" ht="18" customHeight="1" x14ac:dyDescent="0.2">
      <c r="A68" s="46">
        <f t="shared" si="32"/>
        <v>54</v>
      </c>
      <c r="B68" s="38"/>
      <c r="C68" s="45">
        <v>0</v>
      </c>
      <c r="D68" s="38"/>
      <c r="E68" s="44">
        <f t="shared" si="30"/>
        <v>1.6666666666666666E-2</v>
      </c>
      <c r="G68" s="43">
        <f t="shared" si="31"/>
        <v>0</v>
      </c>
      <c r="H68" s="43">
        <f>IF(H$5&lt;$A68,0,MINA($C68*$E68,$C68-SUM($G68:G68)))</f>
        <v>0</v>
      </c>
      <c r="I68" s="43">
        <f>IF(I$5&lt;$A68,0,MINA($C68*$E68,$C68-SUM($G68:H68)))</f>
        <v>0</v>
      </c>
      <c r="J68" s="43">
        <f>IF(J$5&lt;$A68,0,MINA($C68*$E68,$C68-SUM($G68:I68)))</f>
        <v>0</v>
      </c>
      <c r="K68" s="43">
        <f>IF(K$5&lt;$A68,0,MINA($C68*$E68,$C68-SUM($G68:J68)))</f>
        <v>0</v>
      </c>
      <c r="L68" s="43">
        <f>IF(L$5&lt;$A68,0,MINA($C68*$E68,$C68-SUM($G68:K68)))</f>
        <v>0</v>
      </c>
      <c r="M68" s="43">
        <f>IF(M$5&lt;$A68,0,MINA($C68*$E68,$C68-SUM($G68:L68)))</f>
        <v>0</v>
      </c>
      <c r="N68" s="43">
        <f>IF(N$5&lt;$A68,0,MINA($C68*$E68,$C68-SUM($G68:M68)))</f>
        <v>0</v>
      </c>
      <c r="O68" s="43">
        <f>IF(O$5&lt;$A68,0,MINA($C68*$E68,$C68-SUM($G68:N68)))</f>
        <v>0</v>
      </c>
      <c r="P68" s="43">
        <f>IF(P$5&lt;$A68,0,MINA($C68*$E68,$C68-SUM($G68:O68)))</f>
        <v>0</v>
      </c>
      <c r="Q68" s="43">
        <f>IF(Q$5&lt;$A68,0,MINA($C68*$E68,$C68-SUM($G68:P68)))</f>
        <v>0</v>
      </c>
      <c r="R68" s="43">
        <f>IF(R$5&lt;$A68,0,MINA($C68*$E68,$C68-SUM($G68:Q68)))</f>
        <v>0</v>
      </c>
      <c r="S68" s="43">
        <f>IF(S$5&lt;$A68,0,MINA($C68*$E68,$C68-SUM($G68:R68)))</f>
        <v>0</v>
      </c>
      <c r="T68" s="43">
        <f>IF(T$5&lt;$A68,0,MINA($C68*$E68,$C68-SUM($G68:S68)))</f>
        <v>0</v>
      </c>
      <c r="U68" s="43">
        <f>IF(U$5&lt;$A68,0,MINA($C68*$E68,$C68-SUM($G68:T68)))</f>
        <v>0</v>
      </c>
      <c r="V68" s="43">
        <f>IF(V$5&lt;$A68,0,MINA($C68*$E68,$C68-SUM($G68:U68)))</f>
        <v>0</v>
      </c>
      <c r="W68" s="43">
        <f>IF(W$5&lt;$A68,0,MINA($C68*$E68,$C68-SUM($G68:V68)))</f>
        <v>0</v>
      </c>
      <c r="X68" s="43">
        <f>IF(X$5&lt;$A68,0,MINA($C68*$E68,$C68-SUM($G68:W68)))</f>
        <v>0</v>
      </c>
      <c r="Y68" s="43">
        <f>IF(Y$5&lt;$A68,0,MINA($C68*$E68,$C68-SUM($G68:X68)))</f>
        <v>0</v>
      </c>
      <c r="Z68" s="43">
        <f>IF(Z$5&lt;$A68,0,MINA($C68*$E68,$C68-SUM($G68:Y68)))</f>
        <v>0</v>
      </c>
      <c r="AA68" s="43">
        <f>IF(AA$5&lt;$A68,0,MINA($C68*$E68,$C68-SUM($G68:Z68)))</f>
        <v>0</v>
      </c>
      <c r="AB68" s="43">
        <f>IF(AB$5&lt;$A68,0,MINA($C68*$E68,$C68-SUM($G68:AA68)))</f>
        <v>0</v>
      </c>
      <c r="AC68" s="43">
        <f>IF(AC$5&lt;$A68,0,MINA($C68*$E68,$C68-SUM($G68:AB68)))</f>
        <v>0</v>
      </c>
      <c r="AD68" s="43">
        <f>IF(AD$5&lt;$A68,0,MINA($C68*$E68,$C68-SUM($G68:AC68)))</f>
        <v>0</v>
      </c>
      <c r="AE68" s="43">
        <f>IF(AE$5&lt;$A68,0,MINA($C68*$E68,$C68-SUM($G68:AD68)))</f>
        <v>0</v>
      </c>
      <c r="AF68" s="43">
        <f>IF(AF$5&lt;$A68,0,MINA($C68*$E68,$C68-SUM($G68:AE68)))</f>
        <v>0</v>
      </c>
      <c r="AG68" s="43">
        <f>IF(AG$5&lt;$A68,0,MINA($C68*$E68,$C68-SUM($G68:AF68)))</f>
        <v>0</v>
      </c>
      <c r="AH68" s="43">
        <f>IF(AH$5&lt;$A68,0,MINA($C68*$E68,$C68-SUM($G68:AG68)))</f>
        <v>0</v>
      </c>
      <c r="AI68" s="43">
        <f>IF(AI$5&lt;$A68,0,MINA($C68*$E68,$C68-SUM($G68:AH68)))</f>
        <v>0</v>
      </c>
      <c r="AJ68" s="43">
        <f>IF(AJ$5&lt;$A68,0,MINA($C68*$E68,$C68-SUM($G68:AI68)))</f>
        <v>0</v>
      </c>
      <c r="AK68" s="43">
        <f>IF(AK$5&lt;$A68,0,MINA($C68*$E68,$C68-SUM($G68:AJ68)))</f>
        <v>0</v>
      </c>
      <c r="AL68" s="43">
        <f>IF(AL$5&lt;$A68,0,MINA($C68*$E68,$C68-SUM($G68:AK68)))</f>
        <v>0</v>
      </c>
      <c r="AM68" s="43">
        <f>IF(AM$5&lt;$A68,0,MINA($C68*$E68,$C68-SUM($G68:AL68)))</f>
        <v>0</v>
      </c>
      <c r="AN68" s="43">
        <f>IF(AN$5&lt;$A68,0,MINA($C68*$E68,$C68-SUM($G68:AM68)))</f>
        <v>0</v>
      </c>
      <c r="AO68" s="43">
        <f>IF(AO$5&lt;$A68,0,MINA($C68*$E68,$C68-SUM($G68:AN68)))</f>
        <v>0</v>
      </c>
      <c r="AP68" s="43">
        <f>IF(AP$5&lt;$A68,0,MINA($C68*$E68,$C68-SUM($G68:AO68)))</f>
        <v>0</v>
      </c>
      <c r="AQ68" s="43">
        <f>IF(AQ$5&lt;$A68,0,MINA($C68*$E68,$C68-SUM($G68:AP68)))</f>
        <v>0</v>
      </c>
      <c r="AR68" s="43">
        <f>IF(AR$5&lt;$A68,0,MINA($C68*$E68,$C68-SUM($G68:AQ68)))</f>
        <v>0</v>
      </c>
      <c r="AS68" s="43">
        <f>IF(AS$5&lt;$A68,0,MINA($C68*$E68,$C68-SUM($G68:AR68)))</f>
        <v>0</v>
      </c>
      <c r="AT68" s="43">
        <f>IF(AT$5&lt;$A68,0,MINA($C68*$E68,$C68-SUM($G68:AS68)))</f>
        <v>0</v>
      </c>
      <c r="AU68" s="43">
        <f>IF(AU$5&lt;$A68,0,MINA($C68*$E68,$C68-SUM($G68:AT68)))</f>
        <v>0</v>
      </c>
      <c r="AV68" s="43">
        <f>IF(AV$5&lt;$A68,0,MINA($C68*$E68,$C68-SUM($G68:AU68)))</f>
        <v>0</v>
      </c>
      <c r="AW68" s="43">
        <f>IF(AW$5&lt;$A68,0,MINA($C68*$E68,$C68-SUM($G68:AV68)))</f>
        <v>0</v>
      </c>
      <c r="AX68" s="43">
        <f>IF(AX$5&lt;$A68,0,MINA($C68*$E68,$C68-SUM($G68:AW68)))</f>
        <v>0</v>
      </c>
      <c r="AY68" s="43">
        <f>IF(AY$5&lt;$A68,0,MINA($C68*$E68,$C68-SUM($G68:AX68)))</f>
        <v>0</v>
      </c>
      <c r="AZ68" s="43">
        <f>IF(AZ$5&lt;$A68,0,MINA($C68*$E68,$C68-SUM($G68:AY68)))</f>
        <v>0</v>
      </c>
      <c r="BA68" s="43">
        <f>IF(BA$5&lt;$A68,0,MINA($C68*$E68,$C68-SUM($G68:AZ68)))</f>
        <v>0</v>
      </c>
      <c r="BB68" s="43">
        <f>IF(BB$5&lt;$A68,0,MINA($C68*$E68,$C68-SUM($G68:BA68)))</f>
        <v>0</v>
      </c>
      <c r="BC68" s="43">
        <f>IF(BC$5&lt;$A68,0,MINA($C68*$E68,$C68-SUM($G68:BB68)))</f>
        <v>0</v>
      </c>
      <c r="BD68" s="43">
        <f>IF(BD$5&lt;$A68,0,MINA($C68*$E68,$C68-SUM($G68:BC68)))</f>
        <v>0</v>
      </c>
      <c r="BE68" s="43">
        <f>IF(BE$5&lt;$A68,0,MINA($C68*$E68,$C68-SUM($G68:BD68)))</f>
        <v>0</v>
      </c>
      <c r="BF68" s="43">
        <f>IF(BF$5&lt;$A68,0,MINA($C68*$E68,$C68-SUM($G68:BE68)))</f>
        <v>0</v>
      </c>
      <c r="BG68" s="43">
        <f>IF(BG$5&lt;$A68,0,MINA($C68*$E68,$C68-SUM($G68:BF68)))</f>
        <v>0</v>
      </c>
      <c r="BH68" s="43">
        <f>IF(BH$5&lt;$A68,0,MINA($C68*$E68,$C68-SUM($G68:BG68)))</f>
        <v>0</v>
      </c>
      <c r="BI68" s="43">
        <f>IF(BI$5&lt;$A68,0,MINA($C68*$E68,$C68-SUM($G68:BH68)))</f>
        <v>0</v>
      </c>
      <c r="BJ68" s="43">
        <f>IF(BJ$5&lt;$A68,0,MINA($C68*$E68,$C68-SUM($G68:BI68)))</f>
        <v>0</v>
      </c>
      <c r="BK68" s="43">
        <f>IF(BK$5&lt;$A68,0,MINA($C68*$E68,$C68-SUM($G68:BJ68)))</f>
        <v>0</v>
      </c>
      <c r="BL68" s="43">
        <f>IF(BL$5&lt;$A68,0,MINA($C68*$E68,$C68-SUM($G68:BK68)))</f>
        <v>0</v>
      </c>
      <c r="BM68" s="43">
        <f>IF(BM$5&lt;$A68,0,MINA($C68*$E68,$C68-SUM($G68:BL68)))</f>
        <v>0</v>
      </c>
      <c r="BN68" s="43">
        <f>IF(BN$5&lt;$A68,0,MINA($C68*$E68,$C68-SUM($G68:BM68)))</f>
        <v>0</v>
      </c>
      <c r="BO68" s="43">
        <f>IF(BO$5&lt;$A68,0,MINA($C68*$E68,$C68-SUM($G68:BN68)))</f>
        <v>0</v>
      </c>
      <c r="BP68" s="43">
        <f>IF(BP$5&lt;$A68,0,MINA($C68*$E68,$C68-SUM($G68:BO68)))</f>
        <v>0</v>
      </c>
      <c r="BQ68" s="43">
        <f>IF(BQ$5&lt;$A68,0,MINA($C68*$E68,$C68-SUM($G68:BP68)))</f>
        <v>0</v>
      </c>
      <c r="BR68" s="43">
        <f>IF(BR$5&lt;$A68,0,MINA($C68*$E68,$C68-SUM($G68:BQ68)))</f>
        <v>0</v>
      </c>
      <c r="BS68" s="43">
        <f>IF(BS$5&lt;$A68,0,MINA($C68*$E68,$C68-SUM($G68:BR68)))</f>
        <v>0</v>
      </c>
      <c r="BT68" s="43">
        <f>IF(BT$5&lt;$A68,0,MINA($C68*$E68,$C68-SUM($G68:BS68)))</f>
        <v>0</v>
      </c>
      <c r="BU68" s="43">
        <f>IF(BU$5&lt;$A68,0,MINA($C68*$E68,$C68-SUM($G68:BT68)))</f>
        <v>0</v>
      </c>
      <c r="BV68" s="43">
        <f>IF(BV$5&lt;$A68,0,MINA($C68*$E68,$C68-SUM($G68:BU68)))</f>
        <v>0</v>
      </c>
      <c r="BW68" s="43">
        <f>IF(BW$5&lt;$A68,0,MINA($C68*$E68,$C68-SUM($G68:BV68)))</f>
        <v>0</v>
      </c>
      <c r="BX68" s="43">
        <f>IF(BX$5&lt;$A68,0,MINA($C68*$E68,$C68-SUM($G68:BW68)))</f>
        <v>0</v>
      </c>
      <c r="BY68" s="43">
        <f>IF(BY$5&lt;$A68,0,MINA($C68*$E68,$C68-SUM($G68:BX68)))</f>
        <v>0</v>
      </c>
      <c r="BZ68" s="43">
        <f>IF(BZ$5&lt;$A68,0,MINA($C68*$E68,$C68-SUM($G68:BY68)))</f>
        <v>0</v>
      </c>
      <c r="CA68" s="43">
        <f>IF(CA$5&lt;$A68,0,MINA($C68*$E68,$C68-SUM($G68:BZ68)))</f>
        <v>0</v>
      </c>
      <c r="CB68" s="43">
        <f>IF(CB$5&lt;$A68,0,MINA($C68*$E68,$C68-SUM($G68:CA68)))</f>
        <v>0</v>
      </c>
      <c r="CC68" s="43">
        <f>IF(CC$5&lt;$A68,0,MINA($C68*$E68,$C68-SUM($G68:CB68)))</f>
        <v>0</v>
      </c>
      <c r="CD68" s="43">
        <f>IF(CD$5&lt;$A68,0,MINA($C68*$E68,$C68-SUM($G68:CC68)))</f>
        <v>0</v>
      </c>
      <c r="CE68" s="43">
        <f>IF(CE$5&lt;$A68,0,MINA($C68*$E68,$C68-SUM($G68:CD68)))</f>
        <v>0</v>
      </c>
      <c r="CF68" s="43">
        <f>IF(CF$5&lt;$A68,0,MINA($C68*$E68,$C68-SUM($G68:CE68)))</f>
        <v>0</v>
      </c>
      <c r="CG68" s="43">
        <f>IF(CG$5&lt;$A68,0,MINA($C68*$E68,$C68-SUM($G68:CF68)))</f>
        <v>0</v>
      </c>
      <c r="CH68" s="43">
        <f>IF(CH$5&lt;$A68,0,MINA($C68*$E68,$C68-SUM($G68:CG68)))</f>
        <v>0</v>
      </c>
      <c r="CI68" s="43">
        <f>IF(CI$5&lt;$A68,0,MINA($C68*$E68,$C68-SUM($G68:CH68)))</f>
        <v>0</v>
      </c>
      <c r="CJ68" s="43">
        <f>IF(CJ$5&lt;$A68,0,MINA($C68*$E68,$C68-SUM($G68:CI68)))</f>
        <v>0</v>
      </c>
      <c r="CK68" s="43">
        <f>IF(CK$5&lt;$A68,0,MINA($C68*$E68,$C68-SUM($G68:CJ68)))</f>
        <v>0</v>
      </c>
      <c r="CL68" s="43">
        <f>IF(CL$5&lt;$A68,0,MINA($C68*$E68,$C68-SUM($G68:CK68)))</f>
        <v>0</v>
      </c>
      <c r="CM68" s="43">
        <f>IF(CM$5&lt;$A68,0,MINA($C68*$E68,$C68-SUM($G68:CL68)))</f>
        <v>0</v>
      </c>
      <c r="CN68" s="43">
        <f>IF(CN$5&lt;$A68,0,MINA($C68*$E68,$C68-SUM($G68:CM68)))</f>
        <v>0</v>
      </c>
      <c r="CO68" s="43">
        <f>IF(CO$5&lt;$A68,0,MINA($C68*$E68,$C68-SUM($G68:CN68)))</f>
        <v>0</v>
      </c>
      <c r="CP68" s="43">
        <f>IF(CP$5&lt;$A68,0,MINA($C68*$E68,$C68-SUM($G68:CO68)))</f>
        <v>0</v>
      </c>
      <c r="CQ68" s="43">
        <f>IF(CQ$5&lt;$A68,0,MINA($C68*$E68,$C68-SUM($G68:CP68)))</f>
        <v>0</v>
      </c>
      <c r="CR68" s="43">
        <f>IF(CR$5&lt;$A68,0,MINA($C68*$E68,$C68-SUM($G68:CQ68)))</f>
        <v>0</v>
      </c>
      <c r="CS68" s="43">
        <f>IF(CS$5&lt;$A68,0,MINA($C68*$E68,$C68-SUM($G68:CR68)))</f>
        <v>0</v>
      </c>
      <c r="CT68" s="43">
        <f>IF(CT$5&lt;$A68,0,MINA($C68*$E68,$C68-SUM($G68:CS68)))</f>
        <v>0</v>
      </c>
      <c r="CU68" s="43">
        <f>IF(CU$5&lt;$A68,0,MINA($C68*$E68,$C68-SUM($G68:CT68)))</f>
        <v>0</v>
      </c>
      <c r="CV68" s="43">
        <f>IF(CV$5&lt;$A68,0,MINA($C68*$E68,$C68-SUM($G68:CU68)))</f>
        <v>0</v>
      </c>
      <c r="CW68" s="43">
        <f>IF(CW$5&lt;$A68,0,MINA($C68*$E68,$C68-SUM($G68:CV68)))</f>
        <v>0</v>
      </c>
      <c r="CX68" s="43">
        <f>IF(CX$5&lt;$A68,0,MINA($C68*$E68,$C68-SUM($G68:CW68)))</f>
        <v>0</v>
      </c>
      <c r="CY68" s="43">
        <f>IF(CY$5&lt;$A68,0,MINA($C68*$E68,$C68-SUM($G68:CX68)))</f>
        <v>0</v>
      </c>
      <c r="CZ68" s="43">
        <f>IF(CZ$5&lt;$A68,0,MINA($C68*$E68,$C68-SUM($G68:CY68)))</f>
        <v>0</v>
      </c>
      <c r="DA68" s="43">
        <f>IF(DA$5&lt;$A68,0,MINA($C68*$E68,$C68-SUM($G68:CZ68)))</f>
        <v>0</v>
      </c>
      <c r="DB68" s="43">
        <f>IF(DB$5&lt;$A68,0,MINA($C68*$E68,$C68-SUM($G68:DA68)))</f>
        <v>0</v>
      </c>
      <c r="DC68" s="43">
        <f>IF(DC$5&lt;$A68,0,MINA($C68*$E68,$C68-SUM($G68:DB68)))</f>
        <v>0</v>
      </c>
      <c r="DD68" s="43">
        <f>IF(DD$5&lt;$A68,0,MINA($C68*$E68,$C68-SUM($G68:DC68)))</f>
        <v>0</v>
      </c>
      <c r="DE68" s="43">
        <f>IF(DE$5&lt;$A68,0,MINA($C68*$E68,$C68-SUM($G68:DD68)))</f>
        <v>0</v>
      </c>
      <c r="DF68" s="43">
        <f>IF(DF$5&lt;$A68,0,MINA($C68*$E68,$C68-SUM($G68:DE68)))</f>
        <v>0</v>
      </c>
      <c r="DG68" s="43">
        <f>IF(DG$5&lt;$A68,0,MINA($C68*$E68,$C68-SUM($G68:DF68)))</f>
        <v>0</v>
      </c>
      <c r="DH68" s="43">
        <f>IF(DH$5&lt;$A68,0,MINA($C68*$E68,$C68-SUM($G68:DG68)))</f>
        <v>0</v>
      </c>
      <c r="DI68" s="43">
        <f>IF(DI$5&lt;$A68,0,MINA($C68*$E68,$C68-SUM($G68:DH68)))</f>
        <v>0</v>
      </c>
      <c r="DJ68" s="43">
        <f>IF(DJ$5&lt;$A68,0,MINA($C68*$E68,$C68-SUM($G68:DI68)))</f>
        <v>0</v>
      </c>
      <c r="DK68" s="43">
        <f>IF(DK$5&lt;$A68,0,MINA($C68*$E68,$C68-SUM($G68:DJ68)))</f>
        <v>0</v>
      </c>
      <c r="DL68" s="43">
        <f>IF(DL$5&lt;$A68,0,MINA($C68*$E68,$C68-SUM($G68:DK68)))</f>
        <v>0</v>
      </c>
      <c r="DM68" s="43">
        <f>IF(DM$5&lt;$A68,0,MINA($C68*$E68,$C68-SUM($G68:DL68)))</f>
        <v>0</v>
      </c>
      <c r="DN68" s="43">
        <f>IF(DN$5&lt;$A68,0,MINA($C68*$E68,$C68-SUM($G68:DM68)))</f>
        <v>0</v>
      </c>
      <c r="DO68" s="43">
        <f>IF(DO$5&lt;$A68,0,MINA($C68*$E68,$C68-SUM($G68:DN68)))</f>
        <v>0</v>
      </c>
      <c r="DP68" s="43">
        <f>IF(DP$5&lt;$A68,0,MINA($C68*$E68,$C68-SUM($G68:DO68)))</f>
        <v>0</v>
      </c>
      <c r="DQ68" s="43">
        <f>IF(DQ$5&lt;$A68,0,MINA($C68*$E68,$C68-SUM($G68:DP68)))</f>
        <v>0</v>
      </c>
      <c r="DR68" s="43">
        <f>IF(DR$5&lt;$A68,0,MINA($C68*$E68,$C68-SUM($G68:DQ68)))</f>
        <v>0</v>
      </c>
      <c r="DS68" s="43">
        <f>IF(DS$5&lt;$A68,0,MINA($C68*$E68,$C68-SUM($G68:DR68)))</f>
        <v>0</v>
      </c>
      <c r="DT68" s="43">
        <f>IF(DT$5&lt;$A68,0,MINA($C68*$E68,$C68-SUM($G68:DS68)))</f>
        <v>0</v>
      </c>
      <c r="DU68" s="43">
        <f>IF(DU$5&lt;$A68,0,MINA($C68*$E68,$C68-SUM($G68:DT68)))</f>
        <v>0</v>
      </c>
      <c r="DV68" s="43">
        <f>IF(DV$5&lt;$A68,0,MINA($C68*$E68,$C68-SUM($G68:DU68)))</f>
        <v>0</v>
      </c>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row>
    <row r="69" spans="1:162" ht="18" customHeight="1" x14ac:dyDescent="0.2">
      <c r="A69" s="46">
        <f t="shared" si="32"/>
        <v>55</v>
      </c>
      <c r="B69" s="38"/>
      <c r="C69" s="45">
        <v>0</v>
      </c>
      <c r="D69" s="38"/>
      <c r="E69" s="44">
        <f t="shared" si="30"/>
        <v>1.6666666666666666E-2</v>
      </c>
      <c r="G69" s="43">
        <f t="shared" si="31"/>
        <v>0</v>
      </c>
      <c r="H69" s="43">
        <f>IF(H$5&lt;$A69,0,MINA($C69*$E69,$C69-SUM($G69:G69)))</f>
        <v>0</v>
      </c>
      <c r="I69" s="43">
        <f>IF(I$5&lt;$A69,0,MINA($C69*$E69,$C69-SUM($G69:H69)))</f>
        <v>0</v>
      </c>
      <c r="J69" s="43">
        <f>IF(J$5&lt;$A69,0,MINA($C69*$E69,$C69-SUM($G69:I69)))</f>
        <v>0</v>
      </c>
      <c r="K69" s="43">
        <f>IF(K$5&lt;$A69,0,MINA($C69*$E69,$C69-SUM($G69:J69)))</f>
        <v>0</v>
      </c>
      <c r="L69" s="43">
        <f>IF(L$5&lt;$A69,0,MINA($C69*$E69,$C69-SUM($G69:K69)))</f>
        <v>0</v>
      </c>
      <c r="M69" s="43">
        <f>IF(M$5&lt;$A69,0,MINA($C69*$E69,$C69-SUM($G69:L69)))</f>
        <v>0</v>
      </c>
      <c r="N69" s="43">
        <f>IF(N$5&lt;$A69,0,MINA($C69*$E69,$C69-SUM($G69:M69)))</f>
        <v>0</v>
      </c>
      <c r="O69" s="43">
        <f>IF(O$5&lt;$A69,0,MINA($C69*$E69,$C69-SUM($G69:N69)))</f>
        <v>0</v>
      </c>
      <c r="P69" s="43">
        <f>IF(P$5&lt;$A69,0,MINA($C69*$E69,$C69-SUM($G69:O69)))</f>
        <v>0</v>
      </c>
      <c r="Q69" s="43">
        <f>IF(Q$5&lt;$A69,0,MINA($C69*$E69,$C69-SUM($G69:P69)))</f>
        <v>0</v>
      </c>
      <c r="R69" s="43">
        <f>IF(R$5&lt;$A69,0,MINA($C69*$E69,$C69-SUM($G69:Q69)))</f>
        <v>0</v>
      </c>
      <c r="S69" s="43">
        <f>IF(S$5&lt;$A69,0,MINA($C69*$E69,$C69-SUM($G69:R69)))</f>
        <v>0</v>
      </c>
      <c r="T69" s="43">
        <f>IF(T$5&lt;$A69,0,MINA($C69*$E69,$C69-SUM($G69:S69)))</f>
        <v>0</v>
      </c>
      <c r="U69" s="43">
        <f>IF(U$5&lt;$A69,0,MINA($C69*$E69,$C69-SUM($G69:T69)))</f>
        <v>0</v>
      </c>
      <c r="V69" s="43">
        <f>IF(V$5&lt;$A69,0,MINA($C69*$E69,$C69-SUM($G69:U69)))</f>
        <v>0</v>
      </c>
      <c r="W69" s="43">
        <f>IF(W$5&lt;$A69,0,MINA($C69*$E69,$C69-SUM($G69:V69)))</f>
        <v>0</v>
      </c>
      <c r="X69" s="43">
        <f>IF(X$5&lt;$A69,0,MINA($C69*$E69,$C69-SUM($G69:W69)))</f>
        <v>0</v>
      </c>
      <c r="Y69" s="43">
        <f>IF(Y$5&lt;$A69,0,MINA($C69*$E69,$C69-SUM($G69:X69)))</f>
        <v>0</v>
      </c>
      <c r="Z69" s="43">
        <f>IF(Z$5&lt;$A69,0,MINA($C69*$E69,$C69-SUM($G69:Y69)))</f>
        <v>0</v>
      </c>
      <c r="AA69" s="43">
        <f>IF(AA$5&lt;$A69,0,MINA($C69*$E69,$C69-SUM($G69:Z69)))</f>
        <v>0</v>
      </c>
      <c r="AB69" s="43">
        <f>IF(AB$5&lt;$A69,0,MINA($C69*$E69,$C69-SUM($G69:AA69)))</f>
        <v>0</v>
      </c>
      <c r="AC69" s="43">
        <f>IF(AC$5&lt;$A69,0,MINA($C69*$E69,$C69-SUM($G69:AB69)))</f>
        <v>0</v>
      </c>
      <c r="AD69" s="43">
        <f>IF(AD$5&lt;$A69,0,MINA($C69*$E69,$C69-SUM($G69:AC69)))</f>
        <v>0</v>
      </c>
      <c r="AE69" s="43">
        <f>IF(AE$5&lt;$A69,0,MINA($C69*$E69,$C69-SUM($G69:AD69)))</f>
        <v>0</v>
      </c>
      <c r="AF69" s="43">
        <f>IF(AF$5&lt;$A69,0,MINA($C69*$E69,$C69-SUM($G69:AE69)))</f>
        <v>0</v>
      </c>
      <c r="AG69" s="43">
        <f>IF(AG$5&lt;$A69,0,MINA($C69*$E69,$C69-SUM($G69:AF69)))</f>
        <v>0</v>
      </c>
      <c r="AH69" s="43">
        <f>IF(AH$5&lt;$A69,0,MINA($C69*$E69,$C69-SUM($G69:AG69)))</f>
        <v>0</v>
      </c>
      <c r="AI69" s="43">
        <f>IF(AI$5&lt;$A69,0,MINA($C69*$E69,$C69-SUM($G69:AH69)))</f>
        <v>0</v>
      </c>
      <c r="AJ69" s="43">
        <f>IF(AJ$5&lt;$A69,0,MINA($C69*$E69,$C69-SUM($G69:AI69)))</f>
        <v>0</v>
      </c>
      <c r="AK69" s="43">
        <f>IF(AK$5&lt;$A69,0,MINA($C69*$E69,$C69-SUM($G69:AJ69)))</f>
        <v>0</v>
      </c>
      <c r="AL69" s="43">
        <f>IF(AL$5&lt;$A69,0,MINA($C69*$E69,$C69-SUM($G69:AK69)))</f>
        <v>0</v>
      </c>
      <c r="AM69" s="43">
        <f>IF(AM$5&lt;$A69,0,MINA($C69*$E69,$C69-SUM($G69:AL69)))</f>
        <v>0</v>
      </c>
      <c r="AN69" s="43">
        <f>IF(AN$5&lt;$A69,0,MINA($C69*$E69,$C69-SUM($G69:AM69)))</f>
        <v>0</v>
      </c>
      <c r="AO69" s="43">
        <f>IF(AO$5&lt;$A69,0,MINA($C69*$E69,$C69-SUM($G69:AN69)))</f>
        <v>0</v>
      </c>
      <c r="AP69" s="43">
        <f>IF(AP$5&lt;$A69,0,MINA($C69*$E69,$C69-SUM($G69:AO69)))</f>
        <v>0</v>
      </c>
      <c r="AQ69" s="43">
        <f>IF(AQ$5&lt;$A69,0,MINA($C69*$E69,$C69-SUM($G69:AP69)))</f>
        <v>0</v>
      </c>
      <c r="AR69" s="43">
        <f>IF(AR$5&lt;$A69,0,MINA($C69*$E69,$C69-SUM($G69:AQ69)))</f>
        <v>0</v>
      </c>
      <c r="AS69" s="43">
        <f>IF(AS$5&lt;$A69,0,MINA($C69*$E69,$C69-SUM($G69:AR69)))</f>
        <v>0</v>
      </c>
      <c r="AT69" s="43">
        <f>IF(AT$5&lt;$A69,0,MINA($C69*$E69,$C69-SUM($G69:AS69)))</f>
        <v>0</v>
      </c>
      <c r="AU69" s="43">
        <f>IF(AU$5&lt;$A69,0,MINA($C69*$E69,$C69-SUM($G69:AT69)))</f>
        <v>0</v>
      </c>
      <c r="AV69" s="43">
        <f>IF(AV$5&lt;$A69,0,MINA($C69*$E69,$C69-SUM($G69:AU69)))</f>
        <v>0</v>
      </c>
      <c r="AW69" s="43">
        <f>IF(AW$5&lt;$A69,0,MINA($C69*$E69,$C69-SUM($G69:AV69)))</f>
        <v>0</v>
      </c>
      <c r="AX69" s="43">
        <f>IF(AX$5&lt;$A69,0,MINA($C69*$E69,$C69-SUM($G69:AW69)))</f>
        <v>0</v>
      </c>
      <c r="AY69" s="43">
        <f>IF(AY$5&lt;$A69,0,MINA($C69*$E69,$C69-SUM($G69:AX69)))</f>
        <v>0</v>
      </c>
      <c r="AZ69" s="43">
        <f>IF(AZ$5&lt;$A69,0,MINA($C69*$E69,$C69-SUM($G69:AY69)))</f>
        <v>0</v>
      </c>
      <c r="BA69" s="43">
        <f>IF(BA$5&lt;$A69,0,MINA($C69*$E69,$C69-SUM($G69:AZ69)))</f>
        <v>0</v>
      </c>
      <c r="BB69" s="43">
        <f>IF(BB$5&lt;$A69,0,MINA($C69*$E69,$C69-SUM($G69:BA69)))</f>
        <v>0</v>
      </c>
      <c r="BC69" s="43">
        <f>IF(BC$5&lt;$A69,0,MINA($C69*$E69,$C69-SUM($G69:BB69)))</f>
        <v>0</v>
      </c>
      <c r="BD69" s="43">
        <f>IF(BD$5&lt;$A69,0,MINA($C69*$E69,$C69-SUM($G69:BC69)))</f>
        <v>0</v>
      </c>
      <c r="BE69" s="43">
        <f>IF(BE$5&lt;$A69,0,MINA($C69*$E69,$C69-SUM($G69:BD69)))</f>
        <v>0</v>
      </c>
      <c r="BF69" s="43">
        <f>IF(BF$5&lt;$A69,0,MINA($C69*$E69,$C69-SUM($G69:BE69)))</f>
        <v>0</v>
      </c>
      <c r="BG69" s="43">
        <f>IF(BG$5&lt;$A69,0,MINA($C69*$E69,$C69-SUM($G69:BF69)))</f>
        <v>0</v>
      </c>
      <c r="BH69" s="43">
        <f>IF(BH$5&lt;$A69,0,MINA($C69*$E69,$C69-SUM($G69:BG69)))</f>
        <v>0</v>
      </c>
      <c r="BI69" s="43">
        <f>IF(BI$5&lt;$A69,0,MINA($C69*$E69,$C69-SUM($G69:BH69)))</f>
        <v>0</v>
      </c>
      <c r="BJ69" s="43">
        <f>IF(BJ$5&lt;$A69,0,MINA($C69*$E69,$C69-SUM($G69:BI69)))</f>
        <v>0</v>
      </c>
      <c r="BK69" s="43">
        <f>IF(BK$5&lt;$A69,0,MINA($C69*$E69,$C69-SUM($G69:BJ69)))</f>
        <v>0</v>
      </c>
      <c r="BL69" s="43">
        <f>IF(BL$5&lt;$A69,0,MINA($C69*$E69,$C69-SUM($G69:BK69)))</f>
        <v>0</v>
      </c>
      <c r="BM69" s="43">
        <f>IF(BM$5&lt;$A69,0,MINA($C69*$E69,$C69-SUM($G69:BL69)))</f>
        <v>0</v>
      </c>
      <c r="BN69" s="43">
        <f>IF(BN$5&lt;$A69,0,MINA($C69*$E69,$C69-SUM($G69:BM69)))</f>
        <v>0</v>
      </c>
      <c r="BO69" s="43">
        <f>IF(BO$5&lt;$A69,0,MINA($C69*$E69,$C69-SUM($G69:BN69)))</f>
        <v>0</v>
      </c>
      <c r="BP69" s="43">
        <f>IF(BP$5&lt;$A69,0,MINA($C69*$E69,$C69-SUM($G69:BO69)))</f>
        <v>0</v>
      </c>
      <c r="BQ69" s="43">
        <f>IF(BQ$5&lt;$A69,0,MINA($C69*$E69,$C69-SUM($G69:BP69)))</f>
        <v>0</v>
      </c>
      <c r="BR69" s="43">
        <f>IF(BR$5&lt;$A69,0,MINA($C69*$E69,$C69-SUM($G69:BQ69)))</f>
        <v>0</v>
      </c>
      <c r="BS69" s="43">
        <f>IF(BS$5&lt;$A69,0,MINA($C69*$E69,$C69-SUM($G69:BR69)))</f>
        <v>0</v>
      </c>
      <c r="BT69" s="43">
        <f>IF(BT$5&lt;$A69,0,MINA($C69*$E69,$C69-SUM($G69:BS69)))</f>
        <v>0</v>
      </c>
      <c r="BU69" s="43">
        <f>IF(BU$5&lt;$A69,0,MINA($C69*$E69,$C69-SUM($G69:BT69)))</f>
        <v>0</v>
      </c>
      <c r="BV69" s="43">
        <f>IF(BV$5&lt;$A69,0,MINA($C69*$E69,$C69-SUM($G69:BU69)))</f>
        <v>0</v>
      </c>
      <c r="BW69" s="43">
        <f>IF(BW$5&lt;$A69,0,MINA($C69*$E69,$C69-SUM($G69:BV69)))</f>
        <v>0</v>
      </c>
      <c r="BX69" s="43">
        <f>IF(BX$5&lt;$A69,0,MINA($C69*$E69,$C69-SUM($G69:BW69)))</f>
        <v>0</v>
      </c>
      <c r="BY69" s="43">
        <f>IF(BY$5&lt;$A69,0,MINA($C69*$E69,$C69-SUM($G69:BX69)))</f>
        <v>0</v>
      </c>
      <c r="BZ69" s="43">
        <f>IF(BZ$5&lt;$A69,0,MINA($C69*$E69,$C69-SUM($G69:BY69)))</f>
        <v>0</v>
      </c>
      <c r="CA69" s="43">
        <f>IF(CA$5&lt;$A69,0,MINA($C69*$E69,$C69-SUM($G69:BZ69)))</f>
        <v>0</v>
      </c>
      <c r="CB69" s="43">
        <f>IF(CB$5&lt;$A69,0,MINA($C69*$E69,$C69-SUM($G69:CA69)))</f>
        <v>0</v>
      </c>
      <c r="CC69" s="43">
        <f>IF(CC$5&lt;$A69,0,MINA($C69*$E69,$C69-SUM($G69:CB69)))</f>
        <v>0</v>
      </c>
      <c r="CD69" s="43">
        <f>IF(CD$5&lt;$A69,0,MINA($C69*$E69,$C69-SUM($G69:CC69)))</f>
        <v>0</v>
      </c>
      <c r="CE69" s="43">
        <f>IF(CE$5&lt;$A69,0,MINA($C69*$E69,$C69-SUM($G69:CD69)))</f>
        <v>0</v>
      </c>
      <c r="CF69" s="43">
        <f>IF(CF$5&lt;$A69,0,MINA($C69*$E69,$C69-SUM($G69:CE69)))</f>
        <v>0</v>
      </c>
      <c r="CG69" s="43">
        <f>IF(CG$5&lt;$A69,0,MINA($C69*$E69,$C69-SUM($G69:CF69)))</f>
        <v>0</v>
      </c>
      <c r="CH69" s="43">
        <f>IF(CH$5&lt;$A69,0,MINA($C69*$E69,$C69-SUM($G69:CG69)))</f>
        <v>0</v>
      </c>
      <c r="CI69" s="43">
        <f>IF(CI$5&lt;$A69,0,MINA($C69*$E69,$C69-SUM($G69:CH69)))</f>
        <v>0</v>
      </c>
      <c r="CJ69" s="43">
        <f>IF(CJ$5&lt;$A69,0,MINA($C69*$E69,$C69-SUM($G69:CI69)))</f>
        <v>0</v>
      </c>
      <c r="CK69" s="43">
        <f>IF(CK$5&lt;$A69,0,MINA($C69*$E69,$C69-SUM($G69:CJ69)))</f>
        <v>0</v>
      </c>
      <c r="CL69" s="43">
        <f>IF(CL$5&lt;$A69,0,MINA($C69*$E69,$C69-SUM($G69:CK69)))</f>
        <v>0</v>
      </c>
      <c r="CM69" s="43">
        <f>IF(CM$5&lt;$A69,0,MINA($C69*$E69,$C69-SUM($G69:CL69)))</f>
        <v>0</v>
      </c>
      <c r="CN69" s="43">
        <f>IF(CN$5&lt;$A69,0,MINA($C69*$E69,$C69-SUM($G69:CM69)))</f>
        <v>0</v>
      </c>
      <c r="CO69" s="43">
        <f>IF(CO$5&lt;$A69,0,MINA($C69*$E69,$C69-SUM($G69:CN69)))</f>
        <v>0</v>
      </c>
      <c r="CP69" s="43">
        <f>IF(CP$5&lt;$A69,0,MINA($C69*$E69,$C69-SUM($G69:CO69)))</f>
        <v>0</v>
      </c>
      <c r="CQ69" s="43">
        <f>IF(CQ$5&lt;$A69,0,MINA($C69*$E69,$C69-SUM($G69:CP69)))</f>
        <v>0</v>
      </c>
      <c r="CR69" s="43">
        <f>IF(CR$5&lt;$A69,0,MINA($C69*$E69,$C69-SUM($G69:CQ69)))</f>
        <v>0</v>
      </c>
      <c r="CS69" s="43">
        <f>IF(CS$5&lt;$A69,0,MINA($C69*$E69,$C69-SUM($G69:CR69)))</f>
        <v>0</v>
      </c>
      <c r="CT69" s="43">
        <f>IF(CT$5&lt;$A69,0,MINA($C69*$E69,$C69-SUM($G69:CS69)))</f>
        <v>0</v>
      </c>
      <c r="CU69" s="43">
        <f>IF(CU$5&lt;$A69,0,MINA($C69*$E69,$C69-SUM($G69:CT69)))</f>
        <v>0</v>
      </c>
      <c r="CV69" s="43">
        <f>IF(CV$5&lt;$A69,0,MINA($C69*$E69,$C69-SUM($G69:CU69)))</f>
        <v>0</v>
      </c>
      <c r="CW69" s="43">
        <f>IF(CW$5&lt;$A69,0,MINA($C69*$E69,$C69-SUM($G69:CV69)))</f>
        <v>0</v>
      </c>
      <c r="CX69" s="43">
        <f>IF(CX$5&lt;$A69,0,MINA($C69*$E69,$C69-SUM($G69:CW69)))</f>
        <v>0</v>
      </c>
      <c r="CY69" s="43">
        <f>IF(CY$5&lt;$A69,0,MINA($C69*$E69,$C69-SUM($G69:CX69)))</f>
        <v>0</v>
      </c>
      <c r="CZ69" s="43">
        <f>IF(CZ$5&lt;$A69,0,MINA($C69*$E69,$C69-SUM($G69:CY69)))</f>
        <v>0</v>
      </c>
      <c r="DA69" s="43">
        <f>IF(DA$5&lt;$A69,0,MINA($C69*$E69,$C69-SUM($G69:CZ69)))</f>
        <v>0</v>
      </c>
      <c r="DB69" s="43">
        <f>IF(DB$5&lt;$A69,0,MINA($C69*$E69,$C69-SUM($G69:DA69)))</f>
        <v>0</v>
      </c>
      <c r="DC69" s="43">
        <f>IF(DC$5&lt;$A69,0,MINA($C69*$E69,$C69-SUM($G69:DB69)))</f>
        <v>0</v>
      </c>
      <c r="DD69" s="43">
        <f>IF(DD$5&lt;$A69,0,MINA($C69*$E69,$C69-SUM($G69:DC69)))</f>
        <v>0</v>
      </c>
      <c r="DE69" s="43">
        <f>IF(DE$5&lt;$A69,0,MINA($C69*$E69,$C69-SUM($G69:DD69)))</f>
        <v>0</v>
      </c>
      <c r="DF69" s="43">
        <f>IF(DF$5&lt;$A69,0,MINA($C69*$E69,$C69-SUM($G69:DE69)))</f>
        <v>0</v>
      </c>
      <c r="DG69" s="43">
        <f>IF(DG$5&lt;$A69,0,MINA($C69*$E69,$C69-SUM($G69:DF69)))</f>
        <v>0</v>
      </c>
      <c r="DH69" s="43">
        <f>IF(DH$5&lt;$A69,0,MINA($C69*$E69,$C69-SUM($G69:DG69)))</f>
        <v>0</v>
      </c>
      <c r="DI69" s="43">
        <f>IF(DI$5&lt;$A69,0,MINA($C69*$E69,$C69-SUM($G69:DH69)))</f>
        <v>0</v>
      </c>
      <c r="DJ69" s="43">
        <f>IF(DJ$5&lt;$A69,0,MINA($C69*$E69,$C69-SUM($G69:DI69)))</f>
        <v>0</v>
      </c>
      <c r="DK69" s="43">
        <f>IF(DK$5&lt;$A69,0,MINA($C69*$E69,$C69-SUM($G69:DJ69)))</f>
        <v>0</v>
      </c>
      <c r="DL69" s="43">
        <f>IF(DL$5&lt;$A69,0,MINA($C69*$E69,$C69-SUM($G69:DK69)))</f>
        <v>0</v>
      </c>
      <c r="DM69" s="43">
        <f>IF(DM$5&lt;$A69,0,MINA($C69*$E69,$C69-SUM($G69:DL69)))</f>
        <v>0</v>
      </c>
      <c r="DN69" s="43">
        <f>IF(DN$5&lt;$A69,0,MINA($C69*$E69,$C69-SUM($G69:DM69)))</f>
        <v>0</v>
      </c>
      <c r="DO69" s="43">
        <f>IF(DO$5&lt;$A69,0,MINA($C69*$E69,$C69-SUM($G69:DN69)))</f>
        <v>0</v>
      </c>
      <c r="DP69" s="43">
        <f>IF(DP$5&lt;$A69,0,MINA($C69*$E69,$C69-SUM($G69:DO69)))</f>
        <v>0</v>
      </c>
      <c r="DQ69" s="43">
        <f>IF(DQ$5&lt;$A69,0,MINA($C69*$E69,$C69-SUM($G69:DP69)))</f>
        <v>0</v>
      </c>
      <c r="DR69" s="43">
        <f>IF(DR$5&lt;$A69,0,MINA($C69*$E69,$C69-SUM($G69:DQ69)))</f>
        <v>0</v>
      </c>
      <c r="DS69" s="43">
        <f>IF(DS$5&lt;$A69,0,MINA($C69*$E69,$C69-SUM($G69:DR69)))</f>
        <v>0</v>
      </c>
      <c r="DT69" s="43">
        <f>IF(DT$5&lt;$A69,0,MINA($C69*$E69,$C69-SUM($G69:DS69)))</f>
        <v>0</v>
      </c>
      <c r="DU69" s="43">
        <f>IF(DU$5&lt;$A69,0,MINA($C69*$E69,$C69-SUM($G69:DT69)))</f>
        <v>0</v>
      </c>
      <c r="DV69" s="43">
        <f>IF(DV$5&lt;$A69,0,MINA($C69*$E69,$C69-SUM($G69:DU69)))</f>
        <v>0</v>
      </c>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row>
    <row r="70" spans="1:162" ht="18" customHeight="1" x14ac:dyDescent="0.2">
      <c r="A70" s="46">
        <f t="shared" si="32"/>
        <v>56</v>
      </c>
      <c r="B70" s="38"/>
      <c r="C70" s="45">
        <v>0</v>
      </c>
      <c r="D70" s="38"/>
      <c r="E70" s="44">
        <f t="shared" si="30"/>
        <v>1.6666666666666666E-2</v>
      </c>
      <c r="G70" s="43">
        <f t="shared" si="31"/>
        <v>0</v>
      </c>
      <c r="H70" s="43">
        <f>IF(H$5&lt;$A70,0,MINA($C70*$E70,$C70-SUM($G70:G70)))</f>
        <v>0</v>
      </c>
      <c r="I70" s="43">
        <f>IF(I$5&lt;$A70,0,MINA($C70*$E70,$C70-SUM($G70:H70)))</f>
        <v>0</v>
      </c>
      <c r="J70" s="43">
        <f>IF(J$5&lt;$A70,0,MINA($C70*$E70,$C70-SUM($G70:I70)))</f>
        <v>0</v>
      </c>
      <c r="K70" s="43">
        <f>IF(K$5&lt;$A70,0,MINA($C70*$E70,$C70-SUM($G70:J70)))</f>
        <v>0</v>
      </c>
      <c r="L70" s="43">
        <f>IF(L$5&lt;$A70,0,MINA($C70*$E70,$C70-SUM($G70:K70)))</f>
        <v>0</v>
      </c>
      <c r="M70" s="43">
        <f>IF(M$5&lt;$A70,0,MINA($C70*$E70,$C70-SUM($G70:L70)))</f>
        <v>0</v>
      </c>
      <c r="N70" s="43">
        <f>IF(N$5&lt;$A70,0,MINA($C70*$E70,$C70-SUM($G70:M70)))</f>
        <v>0</v>
      </c>
      <c r="O70" s="43">
        <f>IF(O$5&lt;$A70,0,MINA($C70*$E70,$C70-SUM($G70:N70)))</f>
        <v>0</v>
      </c>
      <c r="P70" s="43">
        <f>IF(P$5&lt;$A70,0,MINA($C70*$E70,$C70-SUM($G70:O70)))</f>
        <v>0</v>
      </c>
      <c r="Q70" s="43">
        <f>IF(Q$5&lt;$A70,0,MINA($C70*$E70,$C70-SUM($G70:P70)))</f>
        <v>0</v>
      </c>
      <c r="R70" s="43">
        <f>IF(R$5&lt;$A70,0,MINA($C70*$E70,$C70-SUM($G70:Q70)))</f>
        <v>0</v>
      </c>
      <c r="S70" s="43">
        <f>IF(S$5&lt;$A70,0,MINA($C70*$E70,$C70-SUM($G70:R70)))</f>
        <v>0</v>
      </c>
      <c r="T70" s="43">
        <f>IF(T$5&lt;$A70,0,MINA($C70*$E70,$C70-SUM($G70:S70)))</f>
        <v>0</v>
      </c>
      <c r="U70" s="43">
        <f>IF(U$5&lt;$A70,0,MINA($C70*$E70,$C70-SUM($G70:T70)))</f>
        <v>0</v>
      </c>
      <c r="V70" s="43">
        <f>IF(V$5&lt;$A70,0,MINA($C70*$E70,$C70-SUM($G70:U70)))</f>
        <v>0</v>
      </c>
      <c r="W70" s="43">
        <f>IF(W$5&lt;$A70,0,MINA($C70*$E70,$C70-SUM($G70:V70)))</f>
        <v>0</v>
      </c>
      <c r="X70" s="43">
        <f>IF(X$5&lt;$A70,0,MINA($C70*$E70,$C70-SUM($G70:W70)))</f>
        <v>0</v>
      </c>
      <c r="Y70" s="43">
        <f>IF(Y$5&lt;$A70,0,MINA($C70*$E70,$C70-SUM($G70:X70)))</f>
        <v>0</v>
      </c>
      <c r="Z70" s="43">
        <f>IF(Z$5&lt;$A70,0,MINA($C70*$E70,$C70-SUM($G70:Y70)))</f>
        <v>0</v>
      </c>
      <c r="AA70" s="43">
        <f>IF(AA$5&lt;$A70,0,MINA($C70*$E70,$C70-SUM($G70:Z70)))</f>
        <v>0</v>
      </c>
      <c r="AB70" s="43">
        <f>IF(AB$5&lt;$A70,0,MINA($C70*$E70,$C70-SUM($G70:AA70)))</f>
        <v>0</v>
      </c>
      <c r="AC70" s="43">
        <f>IF(AC$5&lt;$A70,0,MINA($C70*$E70,$C70-SUM($G70:AB70)))</f>
        <v>0</v>
      </c>
      <c r="AD70" s="43">
        <f>IF(AD$5&lt;$A70,0,MINA($C70*$E70,$C70-SUM($G70:AC70)))</f>
        <v>0</v>
      </c>
      <c r="AE70" s="43">
        <f>IF(AE$5&lt;$A70,0,MINA($C70*$E70,$C70-SUM($G70:AD70)))</f>
        <v>0</v>
      </c>
      <c r="AF70" s="43">
        <f>IF(AF$5&lt;$A70,0,MINA($C70*$E70,$C70-SUM($G70:AE70)))</f>
        <v>0</v>
      </c>
      <c r="AG70" s="43">
        <f>IF(AG$5&lt;$A70,0,MINA($C70*$E70,$C70-SUM($G70:AF70)))</f>
        <v>0</v>
      </c>
      <c r="AH70" s="43">
        <f>IF(AH$5&lt;$A70,0,MINA($C70*$E70,$C70-SUM($G70:AG70)))</f>
        <v>0</v>
      </c>
      <c r="AI70" s="43">
        <f>IF(AI$5&lt;$A70,0,MINA($C70*$E70,$C70-SUM($G70:AH70)))</f>
        <v>0</v>
      </c>
      <c r="AJ70" s="43">
        <f>IF(AJ$5&lt;$A70,0,MINA($C70*$E70,$C70-SUM($G70:AI70)))</f>
        <v>0</v>
      </c>
      <c r="AK70" s="43">
        <f>IF(AK$5&lt;$A70,0,MINA($C70*$E70,$C70-SUM($G70:AJ70)))</f>
        <v>0</v>
      </c>
      <c r="AL70" s="43">
        <f>IF(AL$5&lt;$A70,0,MINA($C70*$E70,$C70-SUM($G70:AK70)))</f>
        <v>0</v>
      </c>
      <c r="AM70" s="43">
        <f>IF(AM$5&lt;$A70,0,MINA($C70*$E70,$C70-SUM($G70:AL70)))</f>
        <v>0</v>
      </c>
      <c r="AN70" s="43">
        <f>IF(AN$5&lt;$A70,0,MINA($C70*$E70,$C70-SUM($G70:AM70)))</f>
        <v>0</v>
      </c>
      <c r="AO70" s="43">
        <f>IF(AO$5&lt;$A70,0,MINA($C70*$E70,$C70-SUM($G70:AN70)))</f>
        <v>0</v>
      </c>
      <c r="AP70" s="43">
        <f>IF(AP$5&lt;$A70,0,MINA($C70*$E70,$C70-SUM($G70:AO70)))</f>
        <v>0</v>
      </c>
      <c r="AQ70" s="43">
        <f>IF(AQ$5&lt;$A70,0,MINA($C70*$E70,$C70-SUM($G70:AP70)))</f>
        <v>0</v>
      </c>
      <c r="AR70" s="43">
        <f>IF(AR$5&lt;$A70,0,MINA($C70*$E70,$C70-SUM($G70:AQ70)))</f>
        <v>0</v>
      </c>
      <c r="AS70" s="43">
        <f>IF(AS$5&lt;$A70,0,MINA($C70*$E70,$C70-SUM($G70:AR70)))</f>
        <v>0</v>
      </c>
      <c r="AT70" s="43">
        <f>IF(AT$5&lt;$A70,0,MINA($C70*$E70,$C70-SUM($G70:AS70)))</f>
        <v>0</v>
      </c>
      <c r="AU70" s="43">
        <f>IF(AU$5&lt;$A70,0,MINA($C70*$E70,$C70-SUM($G70:AT70)))</f>
        <v>0</v>
      </c>
      <c r="AV70" s="43">
        <f>IF(AV$5&lt;$A70,0,MINA($C70*$E70,$C70-SUM($G70:AU70)))</f>
        <v>0</v>
      </c>
      <c r="AW70" s="43">
        <f>IF(AW$5&lt;$A70,0,MINA($C70*$E70,$C70-SUM($G70:AV70)))</f>
        <v>0</v>
      </c>
      <c r="AX70" s="43">
        <f>IF(AX$5&lt;$A70,0,MINA($C70*$E70,$C70-SUM($G70:AW70)))</f>
        <v>0</v>
      </c>
      <c r="AY70" s="43">
        <f>IF(AY$5&lt;$A70,0,MINA($C70*$E70,$C70-SUM($G70:AX70)))</f>
        <v>0</v>
      </c>
      <c r="AZ70" s="43">
        <f>IF(AZ$5&lt;$A70,0,MINA($C70*$E70,$C70-SUM($G70:AY70)))</f>
        <v>0</v>
      </c>
      <c r="BA70" s="43">
        <f>IF(BA$5&lt;$A70,0,MINA($C70*$E70,$C70-SUM($G70:AZ70)))</f>
        <v>0</v>
      </c>
      <c r="BB70" s="43">
        <f>IF(BB$5&lt;$A70,0,MINA($C70*$E70,$C70-SUM($G70:BA70)))</f>
        <v>0</v>
      </c>
      <c r="BC70" s="43">
        <f>IF(BC$5&lt;$A70,0,MINA($C70*$E70,$C70-SUM($G70:BB70)))</f>
        <v>0</v>
      </c>
      <c r="BD70" s="43">
        <f>IF(BD$5&lt;$A70,0,MINA($C70*$E70,$C70-SUM($G70:BC70)))</f>
        <v>0</v>
      </c>
      <c r="BE70" s="43">
        <f>IF(BE$5&lt;$A70,0,MINA($C70*$E70,$C70-SUM($G70:BD70)))</f>
        <v>0</v>
      </c>
      <c r="BF70" s="43">
        <f>IF(BF$5&lt;$A70,0,MINA($C70*$E70,$C70-SUM($G70:BE70)))</f>
        <v>0</v>
      </c>
      <c r="BG70" s="43">
        <f>IF(BG$5&lt;$A70,0,MINA($C70*$E70,$C70-SUM($G70:BF70)))</f>
        <v>0</v>
      </c>
      <c r="BH70" s="43">
        <f>IF(BH$5&lt;$A70,0,MINA($C70*$E70,$C70-SUM($G70:BG70)))</f>
        <v>0</v>
      </c>
      <c r="BI70" s="43">
        <f>IF(BI$5&lt;$A70,0,MINA($C70*$E70,$C70-SUM($G70:BH70)))</f>
        <v>0</v>
      </c>
      <c r="BJ70" s="43">
        <f>IF(BJ$5&lt;$A70,0,MINA($C70*$E70,$C70-SUM($G70:BI70)))</f>
        <v>0</v>
      </c>
      <c r="BK70" s="43">
        <f>IF(BK$5&lt;$A70,0,MINA($C70*$E70,$C70-SUM($G70:BJ70)))</f>
        <v>0</v>
      </c>
      <c r="BL70" s="43">
        <f>IF(BL$5&lt;$A70,0,MINA($C70*$E70,$C70-SUM($G70:BK70)))</f>
        <v>0</v>
      </c>
      <c r="BM70" s="43">
        <f>IF(BM$5&lt;$A70,0,MINA($C70*$E70,$C70-SUM($G70:BL70)))</f>
        <v>0</v>
      </c>
      <c r="BN70" s="43">
        <f>IF(BN$5&lt;$A70,0,MINA($C70*$E70,$C70-SUM($G70:BM70)))</f>
        <v>0</v>
      </c>
      <c r="BO70" s="43">
        <f>IF(BO$5&lt;$A70,0,MINA($C70*$E70,$C70-SUM($G70:BN70)))</f>
        <v>0</v>
      </c>
      <c r="BP70" s="43">
        <f>IF(BP$5&lt;$A70,0,MINA($C70*$E70,$C70-SUM($G70:BO70)))</f>
        <v>0</v>
      </c>
      <c r="BQ70" s="43">
        <f>IF(BQ$5&lt;$A70,0,MINA($C70*$E70,$C70-SUM($G70:BP70)))</f>
        <v>0</v>
      </c>
      <c r="BR70" s="43">
        <f>IF(BR$5&lt;$A70,0,MINA($C70*$E70,$C70-SUM($G70:BQ70)))</f>
        <v>0</v>
      </c>
      <c r="BS70" s="43">
        <f>IF(BS$5&lt;$A70,0,MINA($C70*$E70,$C70-SUM($G70:BR70)))</f>
        <v>0</v>
      </c>
      <c r="BT70" s="43">
        <f>IF(BT$5&lt;$A70,0,MINA($C70*$E70,$C70-SUM($G70:BS70)))</f>
        <v>0</v>
      </c>
      <c r="BU70" s="43">
        <f>IF(BU$5&lt;$A70,0,MINA($C70*$E70,$C70-SUM($G70:BT70)))</f>
        <v>0</v>
      </c>
      <c r="BV70" s="43">
        <f>IF(BV$5&lt;$A70,0,MINA($C70*$E70,$C70-SUM($G70:BU70)))</f>
        <v>0</v>
      </c>
      <c r="BW70" s="43">
        <f>IF(BW$5&lt;$A70,0,MINA($C70*$E70,$C70-SUM($G70:BV70)))</f>
        <v>0</v>
      </c>
      <c r="BX70" s="43">
        <f>IF(BX$5&lt;$A70,0,MINA($C70*$E70,$C70-SUM($G70:BW70)))</f>
        <v>0</v>
      </c>
      <c r="BY70" s="43">
        <f>IF(BY$5&lt;$A70,0,MINA($C70*$E70,$C70-SUM($G70:BX70)))</f>
        <v>0</v>
      </c>
      <c r="BZ70" s="43">
        <f>IF(BZ$5&lt;$A70,0,MINA($C70*$E70,$C70-SUM($G70:BY70)))</f>
        <v>0</v>
      </c>
      <c r="CA70" s="43">
        <f>IF(CA$5&lt;$A70,0,MINA($C70*$E70,$C70-SUM($G70:BZ70)))</f>
        <v>0</v>
      </c>
      <c r="CB70" s="43">
        <f>IF(CB$5&lt;$A70,0,MINA($C70*$E70,$C70-SUM($G70:CA70)))</f>
        <v>0</v>
      </c>
      <c r="CC70" s="43">
        <f>IF(CC$5&lt;$A70,0,MINA($C70*$E70,$C70-SUM($G70:CB70)))</f>
        <v>0</v>
      </c>
      <c r="CD70" s="43">
        <f>IF(CD$5&lt;$A70,0,MINA($C70*$E70,$C70-SUM($G70:CC70)))</f>
        <v>0</v>
      </c>
      <c r="CE70" s="43">
        <f>IF(CE$5&lt;$A70,0,MINA($C70*$E70,$C70-SUM($G70:CD70)))</f>
        <v>0</v>
      </c>
      <c r="CF70" s="43">
        <f>IF(CF$5&lt;$A70,0,MINA($C70*$E70,$C70-SUM($G70:CE70)))</f>
        <v>0</v>
      </c>
      <c r="CG70" s="43">
        <f>IF(CG$5&lt;$A70,0,MINA($C70*$E70,$C70-SUM($G70:CF70)))</f>
        <v>0</v>
      </c>
      <c r="CH70" s="43">
        <f>IF(CH$5&lt;$A70,0,MINA($C70*$E70,$C70-SUM($G70:CG70)))</f>
        <v>0</v>
      </c>
      <c r="CI70" s="43">
        <f>IF(CI$5&lt;$A70,0,MINA($C70*$E70,$C70-SUM($G70:CH70)))</f>
        <v>0</v>
      </c>
      <c r="CJ70" s="43">
        <f>IF(CJ$5&lt;$A70,0,MINA($C70*$E70,$C70-SUM($G70:CI70)))</f>
        <v>0</v>
      </c>
      <c r="CK70" s="43">
        <f>IF(CK$5&lt;$A70,0,MINA($C70*$E70,$C70-SUM($G70:CJ70)))</f>
        <v>0</v>
      </c>
      <c r="CL70" s="43">
        <f>IF(CL$5&lt;$A70,0,MINA($C70*$E70,$C70-SUM($G70:CK70)))</f>
        <v>0</v>
      </c>
      <c r="CM70" s="43">
        <f>IF(CM$5&lt;$A70,0,MINA($C70*$E70,$C70-SUM($G70:CL70)))</f>
        <v>0</v>
      </c>
      <c r="CN70" s="43">
        <f>IF(CN$5&lt;$A70,0,MINA($C70*$E70,$C70-SUM($G70:CM70)))</f>
        <v>0</v>
      </c>
      <c r="CO70" s="43">
        <f>IF(CO$5&lt;$A70,0,MINA($C70*$E70,$C70-SUM($G70:CN70)))</f>
        <v>0</v>
      </c>
      <c r="CP70" s="43">
        <f>IF(CP$5&lt;$A70,0,MINA($C70*$E70,$C70-SUM($G70:CO70)))</f>
        <v>0</v>
      </c>
      <c r="CQ70" s="43">
        <f>IF(CQ$5&lt;$A70,0,MINA($C70*$E70,$C70-SUM($G70:CP70)))</f>
        <v>0</v>
      </c>
      <c r="CR70" s="43">
        <f>IF(CR$5&lt;$A70,0,MINA($C70*$E70,$C70-SUM($G70:CQ70)))</f>
        <v>0</v>
      </c>
      <c r="CS70" s="43">
        <f>IF(CS$5&lt;$A70,0,MINA($C70*$E70,$C70-SUM($G70:CR70)))</f>
        <v>0</v>
      </c>
      <c r="CT70" s="43">
        <f>IF(CT$5&lt;$A70,0,MINA($C70*$E70,$C70-SUM($G70:CS70)))</f>
        <v>0</v>
      </c>
      <c r="CU70" s="43">
        <f>IF(CU$5&lt;$A70,0,MINA($C70*$E70,$C70-SUM($G70:CT70)))</f>
        <v>0</v>
      </c>
      <c r="CV70" s="43">
        <f>IF(CV$5&lt;$A70,0,MINA($C70*$E70,$C70-SUM($G70:CU70)))</f>
        <v>0</v>
      </c>
      <c r="CW70" s="43">
        <f>IF(CW$5&lt;$A70,0,MINA($C70*$E70,$C70-SUM($G70:CV70)))</f>
        <v>0</v>
      </c>
      <c r="CX70" s="43">
        <f>IF(CX$5&lt;$A70,0,MINA($C70*$E70,$C70-SUM($G70:CW70)))</f>
        <v>0</v>
      </c>
      <c r="CY70" s="43">
        <f>IF(CY$5&lt;$A70,0,MINA($C70*$E70,$C70-SUM($G70:CX70)))</f>
        <v>0</v>
      </c>
      <c r="CZ70" s="43">
        <f>IF(CZ$5&lt;$A70,0,MINA($C70*$E70,$C70-SUM($G70:CY70)))</f>
        <v>0</v>
      </c>
      <c r="DA70" s="43">
        <f>IF(DA$5&lt;$A70,0,MINA($C70*$E70,$C70-SUM($G70:CZ70)))</f>
        <v>0</v>
      </c>
      <c r="DB70" s="43">
        <f>IF(DB$5&lt;$A70,0,MINA($C70*$E70,$C70-SUM($G70:DA70)))</f>
        <v>0</v>
      </c>
      <c r="DC70" s="43">
        <f>IF(DC$5&lt;$A70,0,MINA($C70*$E70,$C70-SUM($G70:DB70)))</f>
        <v>0</v>
      </c>
      <c r="DD70" s="43">
        <f>IF(DD$5&lt;$A70,0,MINA($C70*$E70,$C70-SUM($G70:DC70)))</f>
        <v>0</v>
      </c>
      <c r="DE70" s="43">
        <f>IF(DE$5&lt;$A70,0,MINA($C70*$E70,$C70-SUM($G70:DD70)))</f>
        <v>0</v>
      </c>
      <c r="DF70" s="43">
        <f>IF(DF$5&lt;$A70,0,MINA($C70*$E70,$C70-SUM($G70:DE70)))</f>
        <v>0</v>
      </c>
      <c r="DG70" s="43">
        <f>IF(DG$5&lt;$A70,0,MINA($C70*$E70,$C70-SUM($G70:DF70)))</f>
        <v>0</v>
      </c>
      <c r="DH70" s="43">
        <f>IF(DH$5&lt;$A70,0,MINA($C70*$E70,$C70-SUM($G70:DG70)))</f>
        <v>0</v>
      </c>
      <c r="DI70" s="43">
        <f>IF(DI$5&lt;$A70,0,MINA($C70*$E70,$C70-SUM($G70:DH70)))</f>
        <v>0</v>
      </c>
      <c r="DJ70" s="43">
        <f>IF(DJ$5&lt;$A70,0,MINA($C70*$E70,$C70-SUM($G70:DI70)))</f>
        <v>0</v>
      </c>
      <c r="DK70" s="43">
        <f>IF(DK$5&lt;$A70,0,MINA($C70*$E70,$C70-SUM($G70:DJ70)))</f>
        <v>0</v>
      </c>
      <c r="DL70" s="43">
        <f>IF(DL$5&lt;$A70,0,MINA($C70*$E70,$C70-SUM($G70:DK70)))</f>
        <v>0</v>
      </c>
      <c r="DM70" s="43">
        <f>IF(DM$5&lt;$A70,0,MINA($C70*$E70,$C70-SUM($G70:DL70)))</f>
        <v>0</v>
      </c>
      <c r="DN70" s="43">
        <f>IF(DN$5&lt;$A70,0,MINA($C70*$E70,$C70-SUM($G70:DM70)))</f>
        <v>0</v>
      </c>
      <c r="DO70" s="43">
        <f>IF(DO$5&lt;$A70,0,MINA($C70*$E70,$C70-SUM($G70:DN70)))</f>
        <v>0</v>
      </c>
      <c r="DP70" s="43">
        <f>IF(DP$5&lt;$A70,0,MINA($C70*$E70,$C70-SUM($G70:DO70)))</f>
        <v>0</v>
      </c>
      <c r="DQ70" s="43">
        <f>IF(DQ$5&lt;$A70,0,MINA($C70*$E70,$C70-SUM($G70:DP70)))</f>
        <v>0</v>
      </c>
      <c r="DR70" s="43">
        <f>IF(DR$5&lt;$A70,0,MINA($C70*$E70,$C70-SUM($G70:DQ70)))</f>
        <v>0</v>
      </c>
      <c r="DS70" s="43">
        <f>IF(DS$5&lt;$A70,0,MINA($C70*$E70,$C70-SUM($G70:DR70)))</f>
        <v>0</v>
      </c>
      <c r="DT70" s="43">
        <f>IF(DT$5&lt;$A70,0,MINA($C70*$E70,$C70-SUM($G70:DS70)))</f>
        <v>0</v>
      </c>
      <c r="DU70" s="43">
        <f>IF(DU$5&lt;$A70,0,MINA($C70*$E70,$C70-SUM($G70:DT70)))</f>
        <v>0</v>
      </c>
      <c r="DV70" s="43">
        <f>IF(DV$5&lt;$A70,0,MINA($C70*$E70,$C70-SUM($G70:DU70)))</f>
        <v>0</v>
      </c>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row>
    <row r="71" spans="1:162" ht="18" customHeight="1" x14ac:dyDescent="0.2">
      <c r="A71" s="46">
        <f t="shared" si="32"/>
        <v>57</v>
      </c>
      <c r="B71" s="38"/>
      <c r="C71" s="45">
        <v>0</v>
      </c>
      <c r="D71" s="38"/>
      <c r="E71" s="44">
        <f t="shared" si="30"/>
        <v>1.6666666666666666E-2</v>
      </c>
      <c r="G71" s="43">
        <f t="shared" si="31"/>
        <v>0</v>
      </c>
      <c r="H71" s="43">
        <f>IF(H$5&lt;$A71,0,MINA($C71*$E71,$C71-SUM($G71:G71)))</f>
        <v>0</v>
      </c>
      <c r="I71" s="43">
        <f>IF(I$5&lt;$A71,0,MINA($C71*$E71,$C71-SUM($G71:H71)))</f>
        <v>0</v>
      </c>
      <c r="J71" s="43">
        <f>IF(J$5&lt;$A71,0,MINA($C71*$E71,$C71-SUM($G71:I71)))</f>
        <v>0</v>
      </c>
      <c r="K71" s="43">
        <f>IF(K$5&lt;$A71,0,MINA($C71*$E71,$C71-SUM($G71:J71)))</f>
        <v>0</v>
      </c>
      <c r="L71" s="43">
        <f>IF(L$5&lt;$A71,0,MINA($C71*$E71,$C71-SUM($G71:K71)))</f>
        <v>0</v>
      </c>
      <c r="M71" s="43">
        <f>IF(M$5&lt;$A71,0,MINA($C71*$E71,$C71-SUM($G71:L71)))</f>
        <v>0</v>
      </c>
      <c r="N71" s="43">
        <f>IF(N$5&lt;$A71,0,MINA($C71*$E71,$C71-SUM($G71:M71)))</f>
        <v>0</v>
      </c>
      <c r="O71" s="43">
        <f>IF(O$5&lt;$A71,0,MINA($C71*$E71,$C71-SUM($G71:N71)))</f>
        <v>0</v>
      </c>
      <c r="P71" s="43">
        <f>IF(P$5&lt;$A71,0,MINA($C71*$E71,$C71-SUM($G71:O71)))</f>
        <v>0</v>
      </c>
      <c r="Q71" s="43">
        <f>IF(Q$5&lt;$A71,0,MINA($C71*$E71,$C71-SUM($G71:P71)))</f>
        <v>0</v>
      </c>
      <c r="R71" s="43">
        <f>IF(R$5&lt;$A71,0,MINA($C71*$E71,$C71-SUM($G71:Q71)))</f>
        <v>0</v>
      </c>
      <c r="S71" s="43">
        <f>IF(S$5&lt;$A71,0,MINA($C71*$E71,$C71-SUM($G71:R71)))</f>
        <v>0</v>
      </c>
      <c r="T71" s="43">
        <f>IF(T$5&lt;$A71,0,MINA($C71*$E71,$C71-SUM($G71:S71)))</f>
        <v>0</v>
      </c>
      <c r="U71" s="43">
        <f>IF(U$5&lt;$A71,0,MINA($C71*$E71,$C71-SUM($G71:T71)))</f>
        <v>0</v>
      </c>
      <c r="V71" s="43">
        <f>IF(V$5&lt;$A71,0,MINA($C71*$E71,$C71-SUM($G71:U71)))</f>
        <v>0</v>
      </c>
      <c r="W71" s="43">
        <f>IF(W$5&lt;$A71,0,MINA($C71*$E71,$C71-SUM($G71:V71)))</f>
        <v>0</v>
      </c>
      <c r="X71" s="43">
        <f>IF(X$5&lt;$A71,0,MINA($C71*$E71,$C71-SUM($G71:W71)))</f>
        <v>0</v>
      </c>
      <c r="Y71" s="43">
        <f>IF(Y$5&lt;$A71,0,MINA($C71*$E71,$C71-SUM($G71:X71)))</f>
        <v>0</v>
      </c>
      <c r="Z71" s="43">
        <f>IF(Z$5&lt;$A71,0,MINA($C71*$E71,$C71-SUM($G71:Y71)))</f>
        <v>0</v>
      </c>
      <c r="AA71" s="43">
        <f>IF(AA$5&lt;$A71,0,MINA($C71*$E71,$C71-SUM($G71:Z71)))</f>
        <v>0</v>
      </c>
      <c r="AB71" s="43">
        <f>IF(AB$5&lt;$A71,0,MINA($C71*$E71,$C71-SUM($G71:AA71)))</f>
        <v>0</v>
      </c>
      <c r="AC71" s="43">
        <f>IF(AC$5&lt;$A71,0,MINA($C71*$E71,$C71-SUM($G71:AB71)))</f>
        <v>0</v>
      </c>
      <c r="AD71" s="43">
        <f>IF(AD$5&lt;$A71,0,MINA($C71*$E71,$C71-SUM($G71:AC71)))</f>
        <v>0</v>
      </c>
      <c r="AE71" s="43">
        <f>IF(AE$5&lt;$A71,0,MINA($C71*$E71,$C71-SUM($G71:AD71)))</f>
        <v>0</v>
      </c>
      <c r="AF71" s="43">
        <f>IF(AF$5&lt;$A71,0,MINA($C71*$E71,$C71-SUM($G71:AE71)))</f>
        <v>0</v>
      </c>
      <c r="AG71" s="43">
        <f>IF(AG$5&lt;$A71,0,MINA($C71*$E71,$C71-SUM($G71:AF71)))</f>
        <v>0</v>
      </c>
      <c r="AH71" s="43">
        <f>IF(AH$5&lt;$A71,0,MINA($C71*$E71,$C71-SUM($G71:AG71)))</f>
        <v>0</v>
      </c>
      <c r="AI71" s="43">
        <f>IF(AI$5&lt;$A71,0,MINA($C71*$E71,$C71-SUM($G71:AH71)))</f>
        <v>0</v>
      </c>
      <c r="AJ71" s="43">
        <f>IF(AJ$5&lt;$A71,0,MINA($C71*$E71,$C71-SUM($G71:AI71)))</f>
        <v>0</v>
      </c>
      <c r="AK71" s="43">
        <f>IF(AK$5&lt;$A71,0,MINA($C71*$E71,$C71-SUM($G71:AJ71)))</f>
        <v>0</v>
      </c>
      <c r="AL71" s="43">
        <f>IF(AL$5&lt;$A71,0,MINA($C71*$E71,$C71-SUM($G71:AK71)))</f>
        <v>0</v>
      </c>
      <c r="AM71" s="43">
        <f>IF(AM$5&lt;$A71,0,MINA($C71*$E71,$C71-SUM($G71:AL71)))</f>
        <v>0</v>
      </c>
      <c r="AN71" s="43">
        <f>IF(AN$5&lt;$A71,0,MINA($C71*$E71,$C71-SUM($G71:AM71)))</f>
        <v>0</v>
      </c>
      <c r="AO71" s="43">
        <f>IF(AO$5&lt;$A71,0,MINA($C71*$E71,$C71-SUM($G71:AN71)))</f>
        <v>0</v>
      </c>
      <c r="AP71" s="43">
        <f>IF(AP$5&lt;$A71,0,MINA($C71*$E71,$C71-SUM($G71:AO71)))</f>
        <v>0</v>
      </c>
      <c r="AQ71" s="43">
        <f>IF(AQ$5&lt;$A71,0,MINA($C71*$E71,$C71-SUM($G71:AP71)))</f>
        <v>0</v>
      </c>
      <c r="AR71" s="43">
        <f>IF(AR$5&lt;$A71,0,MINA($C71*$E71,$C71-SUM($G71:AQ71)))</f>
        <v>0</v>
      </c>
      <c r="AS71" s="43">
        <f>IF(AS$5&lt;$A71,0,MINA($C71*$E71,$C71-SUM($G71:AR71)))</f>
        <v>0</v>
      </c>
      <c r="AT71" s="43">
        <f>IF(AT$5&lt;$A71,0,MINA($C71*$E71,$C71-SUM($G71:AS71)))</f>
        <v>0</v>
      </c>
      <c r="AU71" s="43">
        <f>IF(AU$5&lt;$A71,0,MINA($C71*$E71,$C71-SUM($G71:AT71)))</f>
        <v>0</v>
      </c>
      <c r="AV71" s="43">
        <f>IF(AV$5&lt;$A71,0,MINA($C71*$E71,$C71-SUM($G71:AU71)))</f>
        <v>0</v>
      </c>
      <c r="AW71" s="43">
        <f>IF(AW$5&lt;$A71,0,MINA($C71*$E71,$C71-SUM($G71:AV71)))</f>
        <v>0</v>
      </c>
      <c r="AX71" s="43">
        <f>IF(AX$5&lt;$A71,0,MINA($C71*$E71,$C71-SUM($G71:AW71)))</f>
        <v>0</v>
      </c>
      <c r="AY71" s="43">
        <f>IF(AY$5&lt;$A71,0,MINA($C71*$E71,$C71-SUM($G71:AX71)))</f>
        <v>0</v>
      </c>
      <c r="AZ71" s="43">
        <f>IF(AZ$5&lt;$A71,0,MINA($C71*$E71,$C71-SUM($G71:AY71)))</f>
        <v>0</v>
      </c>
      <c r="BA71" s="43">
        <f>IF(BA$5&lt;$A71,0,MINA($C71*$E71,$C71-SUM($G71:AZ71)))</f>
        <v>0</v>
      </c>
      <c r="BB71" s="43">
        <f>IF(BB$5&lt;$A71,0,MINA($C71*$E71,$C71-SUM($G71:BA71)))</f>
        <v>0</v>
      </c>
      <c r="BC71" s="43">
        <f>IF(BC$5&lt;$A71,0,MINA($C71*$E71,$C71-SUM($G71:BB71)))</f>
        <v>0</v>
      </c>
      <c r="BD71" s="43">
        <f>IF(BD$5&lt;$A71,0,MINA($C71*$E71,$C71-SUM($G71:BC71)))</f>
        <v>0</v>
      </c>
      <c r="BE71" s="43">
        <f>IF(BE$5&lt;$A71,0,MINA($C71*$E71,$C71-SUM($G71:BD71)))</f>
        <v>0</v>
      </c>
      <c r="BF71" s="43">
        <f>IF(BF$5&lt;$A71,0,MINA($C71*$E71,$C71-SUM($G71:BE71)))</f>
        <v>0</v>
      </c>
      <c r="BG71" s="43">
        <f>IF(BG$5&lt;$A71,0,MINA($C71*$E71,$C71-SUM($G71:BF71)))</f>
        <v>0</v>
      </c>
      <c r="BH71" s="43">
        <f>IF(BH$5&lt;$A71,0,MINA($C71*$E71,$C71-SUM($G71:BG71)))</f>
        <v>0</v>
      </c>
      <c r="BI71" s="43">
        <f>IF(BI$5&lt;$A71,0,MINA($C71*$E71,$C71-SUM($G71:BH71)))</f>
        <v>0</v>
      </c>
      <c r="BJ71" s="43">
        <f>IF(BJ$5&lt;$A71,0,MINA($C71*$E71,$C71-SUM($G71:BI71)))</f>
        <v>0</v>
      </c>
      <c r="BK71" s="43">
        <f>IF(BK$5&lt;$A71,0,MINA($C71*$E71,$C71-SUM($G71:BJ71)))</f>
        <v>0</v>
      </c>
      <c r="BL71" s="43">
        <f>IF(BL$5&lt;$A71,0,MINA($C71*$E71,$C71-SUM($G71:BK71)))</f>
        <v>0</v>
      </c>
      <c r="BM71" s="43">
        <f>IF(BM$5&lt;$A71,0,MINA($C71*$E71,$C71-SUM($G71:BL71)))</f>
        <v>0</v>
      </c>
      <c r="BN71" s="43">
        <f>IF(BN$5&lt;$A71,0,MINA($C71*$E71,$C71-SUM($G71:BM71)))</f>
        <v>0</v>
      </c>
      <c r="BO71" s="43">
        <f>IF(BO$5&lt;$A71,0,MINA($C71*$E71,$C71-SUM($G71:BN71)))</f>
        <v>0</v>
      </c>
      <c r="BP71" s="43">
        <f>IF(BP$5&lt;$A71,0,MINA($C71*$E71,$C71-SUM($G71:BO71)))</f>
        <v>0</v>
      </c>
      <c r="BQ71" s="43">
        <f>IF(BQ$5&lt;$A71,0,MINA($C71*$E71,$C71-SUM($G71:BP71)))</f>
        <v>0</v>
      </c>
      <c r="BR71" s="43">
        <f>IF(BR$5&lt;$A71,0,MINA($C71*$E71,$C71-SUM($G71:BQ71)))</f>
        <v>0</v>
      </c>
      <c r="BS71" s="43">
        <f>IF(BS$5&lt;$A71,0,MINA($C71*$E71,$C71-SUM($G71:BR71)))</f>
        <v>0</v>
      </c>
      <c r="BT71" s="43">
        <f>IF(BT$5&lt;$A71,0,MINA($C71*$E71,$C71-SUM($G71:BS71)))</f>
        <v>0</v>
      </c>
      <c r="BU71" s="43">
        <f>IF(BU$5&lt;$A71,0,MINA($C71*$E71,$C71-SUM($G71:BT71)))</f>
        <v>0</v>
      </c>
      <c r="BV71" s="43">
        <f>IF(BV$5&lt;$A71,0,MINA($C71*$E71,$C71-SUM($G71:BU71)))</f>
        <v>0</v>
      </c>
      <c r="BW71" s="43">
        <f>IF(BW$5&lt;$A71,0,MINA($C71*$E71,$C71-SUM($G71:BV71)))</f>
        <v>0</v>
      </c>
      <c r="BX71" s="43">
        <f>IF(BX$5&lt;$A71,0,MINA($C71*$E71,$C71-SUM($G71:BW71)))</f>
        <v>0</v>
      </c>
      <c r="BY71" s="43">
        <f>IF(BY$5&lt;$A71,0,MINA($C71*$E71,$C71-SUM($G71:BX71)))</f>
        <v>0</v>
      </c>
      <c r="BZ71" s="43">
        <f>IF(BZ$5&lt;$A71,0,MINA($C71*$E71,$C71-SUM($G71:BY71)))</f>
        <v>0</v>
      </c>
      <c r="CA71" s="43">
        <f>IF(CA$5&lt;$A71,0,MINA($C71*$E71,$C71-SUM($G71:BZ71)))</f>
        <v>0</v>
      </c>
      <c r="CB71" s="43">
        <f>IF(CB$5&lt;$A71,0,MINA($C71*$E71,$C71-SUM($G71:CA71)))</f>
        <v>0</v>
      </c>
      <c r="CC71" s="43">
        <f>IF(CC$5&lt;$A71,0,MINA($C71*$E71,$C71-SUM($G71:CB71)))</f>
        <v>0</v>
      </c>
      <c r="CD71" s="43">
        <f>IF(CD$5&lt;$A71,0,MINA($C71*$E71,$C71-SUM($G71:CC71)))</f>
        <v>0</v>
      </c>
      <c r="CE71" s="43">
        <f>IF(CE$5&lt;$A71,0,MINA($C71*$E71,$C71-SUM($G71:CD71)))</f>
        <v>0</v>
      </c>
      <c r="CF71" s="43">
        <f>IF(CF$5&lt;$A71,0,MINA($C71*$E71,$C71-SUM($G71:CE71)))</f>
        <v>0</v>
      </c>
      <c r="CG71" s="43">
        <f>IF(CG$5&lt;$A71,0,MINA($C71*$E71,$C71-SUM($G71:CF71)))</f>
        <v>0</v>
      </c>
      <c r="CH71" s="43">
        <f>IF(CH$5&lt;$A71,0,MINA($C71*$E71,$C71-SUM($G71:CG71)))</f>
        <v>0</v>
      </c>
      <c r="CI71" s="43">
        <f>IF(CI$5&lt;$A71,0,MINA($C71*$E71,$C71-SUM($G71:CH71)))</f>
        <v>0</v>
      </c>
      <c r="CJ71" s="43">
        <f>IF(CJ$5&lt;$A71,0,MINA($C71*$E71,$C71-SUM($G71:CI71)))</f>
        <v>0</v>
      </c>
      <c r="CK71" s="43">
        <f>IF(CK$5&lt;$A71,0,MINA($C71*$E71,$C71-SUM($G71:CJ71)))</f>
        <v>0</v>
      </c>
      <c r="CL71" s="43">
        <f>IF(CL$5&lt;$A71,0,MINA($C71*$E71,$C71-SUM($G71:CK71)))</f>
        <v>0</v>
      </c>
      <c r="CM71" s="43">
        <f>IF(CM$5&lt;$A71,0,MINA($C71*$E71,$C71-SUM($G71:CL71)))</f>
        <v>0</v>
      </c>
      <c r="CN71" s="43">
        <f>IF(CN$5&lt;$A71,0,MINA($C71*$E71,$C71-SUM($G71:CM71)))</f>
        <v>0</v>
      </c>
      <c r="CO71" s="43">
        <f>IF(CO$5&lt;$A71,0,MINA($C71*$E71,$C71-SUM($G71:CN71)))</f>
        <v>0</v>
      </c>
      <c r="CP71" s="43">
        <f>IF(CP$5&lt;$A71,0,MINA($C71*$E71,$C71-SUM($G71:CO71)))</f>
        <v>0</v>
      </c>
      <c r="CQ71" s="43">
        <f>IF(CQ$5&lt;$A71,0,MINA($C71*$E71,$C71-SUM($G71:CP71)))</f>
        <v>0</v>
      </c>
      <c r="CR71" s="43">
        <f>IF(CR$5&lt;$A71,0,MINA($C71*$E71,$C71-SUM($G71:CQ71)))</f>
        <v>0</v>
      </c>
      <c r="CS71" s="43">
        <f>IF(CS$5&lt;$A71,0,MINA($C71*$E71,$C71-SUM($G71:CR71)))</f>
        <v>0</v>
      </c>
      <c r="CT71" s="43">
        <f>IF(CT$5&lt;$A71,0,MINA($C71*$E71,$C71-SUM($G71:CS71)))</f>
        <v>0</v>
      </c>
      <c r="CU71" s="43">
        <f>IF(CU$5&lt;$A71,0,MINA($C71*$E71,$C71-SUM($G71:CT71)))</f>
        <v>0</v>
      </c>
      <c r="CV71" s="43">
        <f>IF(CV$5&lt;$A71,0,MINA($C71*$E71,$C71-SUM($G71:CU71)))</f>
        <v>0</v>
      </c>
      <c r="CW71" s="43">
        <f>IF(CW$5&lt;$A71,0,MINA($C71*$E71,$C71-SUM($G71:CV71)))</f>
        <v>0</v>
      </c>
      <c r="CX71" s="43">
        <f>IF(CX$5&lt;$A71,0,MINA($C71*$E71,$C71-SUM($G71:CW71)))</f>
        <v>0</v>
      </c>
      <c r="CY71" s="43">
        <f>IF(CY$5&lt;$A71,0,MINA($C71*$E71,$C71-SUM($G71:CX71)))</f>
        <v>0</v>
      </c>
      <c r="CZ71" s="43">
        <f>IF(CZ$5&lt;$A71,0,MINA($C71*$E71,$C71-SUM($G71:CY71)))</f>
        <v>0</v>
      </c>
      <c r="DA71" s="43">
        <f>IF(DA$5&lt;$A71,0,MINA($C71*$E71,$C71-SUM($G71:CZ71)))</f>
        <v>0</v>
      </c>
      <c r="DB71" s="43">
        <f>IF(DB$5&lt;$A71,0,MINA($C71*$E71,$C71-SUM($G71:DA71)))</f>
        <v>0</v>
      </c>
      <c r="DC71" s="43">
        <f>IF(DC$5&lt;$A71,0,MINA($C71*$E71,$C71-SUM($G71:DB71)))</f>
        <v>0</v>
      </c>
      <c r="DD71" s="43">
        <f>IF(DD$5&lt;$A71,0,MINA($C71*$E71,$C71-SUM($G71:DC71)))</f>
        <v>0</v>
      </c>
      <c r="DE71" s="43">
        <f>IF(DE$5&lt;$A71,0,MINA($C71*$E71,$C71-SUM($G71:DD71)))</f>
        <v>0</v>
      </c>
      <c r="DF71" s="43">
        <f>IF(DF$5&lt;$A71,0,MINA($C71*$E71,$C71-SUM($G71:DE71)))</f>
        <v>0</v>
      </c>
      <c r="DG71" s="43">
        <f>IF(DG$5&lt;$A71,0,MINA($C71*$E71,$C71-SUM($G71:DF71)))</f>
        <v>0</v>
      </c>
      <c r="DH71" s="43">
        <f>IF(DH$5&lt;$A71,0,MINA($C71*$E71,$C71-SUM($G71:DG71)))</f>
        <v>0</v>
      </c>
      <c r="DI71" s="43">
        <f>IF(DI$5&lt;$A71,0,MINA($C71*$E71,$C71-SUM($G71:DH71)))</f>
        <v>0</v>
      </c>
      <c r="DJ71" s="43">
        <f>IF(DJ$5&lt;$A71,0,MINA($C71*$E71,$C71-SUM($G71:DI71)))</f>
        <v>0</v>
      </c>
      <c r="DK71" s="43">
        <f>IF(DK$5&lt;$A71,0,MINA($C71*$E71,$C71-SUM($G71:DJ71)))</f>
        <v>0</v>
      </c>
      <c r="DL71" s="43">
        <f>IF(DL$5&lt;$A71,0,MINA($C71*$E71,$C71-SUM($G71:DK71)))</f>
        <v>0</v>
      </c>
      <c r="DM71" s="43">
        <f>IF(DM$5&lt;$A71,0,MINA($C71*$E71,$C71-SUM($G71:DL71)))</f>
        <v>0</v>
      </c>
      <c r="DN71" s="43">
        <f>IF(DN$5&lt;$A71,0,MINA($C71*$E71,$C71-SUM($G71:DM71)))</f>
        <v>0</v>
      </c>
      <c r="DO71" s="43">
        <f>IF(DO$5&lt;$A71,0,MINA($C71*$E71,$C71-SUM($G71:DN71)))</f>
        <v>0</v>
      </c>
      <c r="DP71" s="43">
        <f>IF(DP$5&lt;$A71,0,MINA($C71*$E71,$C71-SUM($G71:DO71)))</f>
        <v>0</v>
      </c>
      <c r="DQ71" s="43">
        <f>IF(DQ$5&lt;$A71,0,MINA($C71*$E71,$C71-SUM($G71:DP71)))</f>
        <v>0</v>
      </c>
      <c r="DR71" s="43">
        <f>IF(DR$5&lt;$A71,0,MINA($C71*$E71,$C71-SUM($G71:DQ71)))</f>
        <v>0</v>
      </c>
      <c r="DS71" s="43">
        <f>IF(DS$5&lt;$A71,0,MINA($C71*$E71,$C71-SUM($G71:DR71)))</f>
        <v>0</v>
      </c>
      <c r="DT71" s="43">
        <f>IF(DT$5&lt;$A71,0,MINA($C71*$E71,$C71-SUM($G71:DS71)))</f>
        <v>0</v>
      </c>
      <c r="DU71" s="43">
        <f>IF(DU$5&lt;$A71,0,MINA($C71*$E71,$C71-SUM($G71:DT71)))</f>
        <v>0</v>
      </c>
      <c r="DV71" s="43">
        <f>IF(DV$5&lt;$A71,0,MINA($C71*$E71,$C71-SUM($G71:DU71)))</f>
        <v>0</v>
      </c>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row>
    <row r="72" spans="1:162" ht="18" customHeight="1" x14ac:dyDescent="0.2">
      <c r="A72" s="46">
        <f t="shared" si="32"/>
        <v>58</v>
      </c>
      <c r="B72" s="38"/>
      <c r="C72" s="45">
        <v>0</v>
      </c>
      <c r="D72" s="38"/>
      <c r="E72" s="44">
        <f t="shared" si="30"/>
        <v>1.6666666666666666E-2</v>
      </c>
      <c r="G72" s="43">
        <f t="shared" si="31"/>
        <v>0</v>
      </c>
      <c r="H72" s="43">
        <f>IF(H$5&lt;$A72,0,MINA($C72*$E72,$C72-SUM($G72:G72)))</f>
        <v>0</v>
      </c>
      <c r="I72" s="43">
        <f>IF(I$5&lt;$A72,0,MINA($C72*$E72,$C72-SUM($G72:H72)))</f>
        <v>0</v>
      </c>
      <c r="J72" s="43">
        <f>IF(J$5&lt;$A72,0,MINA($C72*$E72,$C72-SUM($G72:I72)))</f>
        <v>0</v>
      </c>
      <c r="K72" s="43">
        <f>IF(K$5&lt;$A72,0,MINA($C72*$E72,$C72-SUM($G72:J72)))</f>
        <v>0</v>
      </c>
      <c r="L72" s="43">
        <f>IF(L$5&lt;$A72,0,MINA($C72*$E72,$C72-SUM($G72:K72)))</f>
        <v>0</v>
      </c>
      <c r="M72" s="43">
        <f>IF(M$5&lt;$A72,0,MINA($C72*$E72,$C72-SUM($G72:L72)))</f>
        <v>0</v>
      </c>
      <c r="N72" s="43">
        <f>IF(N$5&lt;$A72,0,MINA($C72*$E72,$C72-SUM($G72:M72)))</f>
        <v>0</v>
      </c>
      <c r="O72" s="43">
        <f>IF(O$5&lt;$A72,0,MINA($C72*$E72,$C72-SUM($G72:N72)))</f>
        <v>0</v>
      </c>
      <c r="P72" s="43">
        <f>IF(P$5&lt;$A72,0,MINA($C72*$E72,$C72-SUM($G72:O72)))</f>
        <v>0</v>
      </c>
      <c r="Q72" s="43">
        <f>IF(Q$5&lt;$A72,0,MINA($C72*$E72,$C72-SUM($G72:P72)))</f>
        <v>0</v>
      </c>
      <c r="R72" s="43">
        <f>IF(R$5&lt;$A72,0,MINA($C72*$E72,$C72-SUM($G72:Q72)))</f>
        <v>0</v>
      </c>
      <c r="S72" s="43">
        <f>IF(S$5&lt;$A72,0,MINA($C72*$E72,$C72-SUM($G72:R72)))</f>
        <v>0</v>
      </c>
      <c r="T72" s="43">
        <f>IF(T$5&lt;$A72,0,MINA($C72*$E72,$C72-SUM($G72:S72)))</f>
        <v>0</v>
      </c>
      <c r="U72" s="43">
        <f>IF(U$5&lt;$A72,0,MINA($C72*$E72,$C72-SUM($G72:T72)))</f>
        <v>0</v>
      </c>
      <c r="V72" s="43">
        <f>IF(V$5&lt;$A72,0,MINA($C72*$E72,$C72-SUM($G72:U72)))</f>
        <v>0</v>
      </c>
      <c r="W72" s="43">
        <f>IF(W$5&lt;$A72,0,MINA($C72*$E72,$C72-SUM($G72:V72)))</f>
        <v>0</v>
      </c>
      <c r="X72" s="43">
        <f>IF(X$5&lt;$A72,0,MINA($C72*$E72,$C72-SUM($G72:W72)))</f>
        <v>0</v>
      </c>
      <c r="Y72" s="43">
        <f>IF(Y$5&lt;$A72,0,MINA($C72*$E72,$C72-SUM($G72:X72)))</f>
        <v>0</v>
      </c>
      <c r="Z72" s="43">
        <f>IF(Z$5&lt;$A72,0,MINA($C72*$E72,$C72-SUM($G72:Y72)))</f>
        <v>0</v>
      </c>
      <c r="AA72" s="43">
        <f>IF(AA$5&lt;$A72,0,MINA($C72*$E72,$C72-SUM($G72:Z72)))</f>
        <v>0</v>
      </c>
      <c r="AB72" s="43">
        <f>IF(AB$5&lt;$A72,0,MINA($C72*$E72,$C72-SUM($G72:AA72)))</f>
        <v>0</v>
      </c>
      <c r="AC72" s="43">
        <f>IF(AC$5&lt;$A72,0,MINA($C72*$E72,$C72-SUM($G72:AB72)))</f>
        <v>0</v>
      </c>
      <c r="AD72" s="43">
        <f>IF(AD$5&lt;$A72,0,MINA($C72*$E72,$C72-SUM($G72:AC72)))</f>
        <v>0</v>
      </c>
      <c r="AE72" s="43">
        <f>IF(AE$5&lt;$A72,0,MINA($C72*$E72,$C72-SUM($G72:AD72)))</f>
        <v>0</v>
      </c>
      <c r="AF72" s="43">
        <f>IF(AF$5&lt;$A72,0,MINA($C72*$E72,$C72-SUM($G72:AE72)))</f>
        <v>0</v>
      </c>
      <c r="AG72" s="43">
        <f>IF(AG$5&lt;$A72,0,MINA($C72*$E72,$C72-SUM($G72:AF72)))</f>
        <v>0</v>
      </c>
      <c r="AH72" s="43">
        <f>IF(AH$5&lt;$A72,0,MINA($C72*$E72,$C72-SUM($G72:AG72)))</f>
        <v>0</v>
      </c>
      <c r="AI72" s="43">
        <f>IF(AI$5&lt;$A72,0,MINA($C72*$E72,$C72-SUM($G72:AH72)))</f>
        <v>0</v>
      </c>
      <c r="AJ72" s="43">
        <f>IF(AJ$5&lt;$A72,0,MINA($C72*$E72,$C72-SUM($G72:AI72)))</f>
        <v>0</v>
      </c>
      <c r="AK72" s="43">
        <f>IF(AK$5&lt;$A72,0,MINA($C72*$E72,$C72-SUM($G72:AJ72)))</f>
        <v>0</v>
      </c>
      <c r="AL72" s="43">
        <f>IF(AL$5&lt;$A72,0,MINA($C72*$E72,$C72-SUM($G72:AK72)))</f>
        <v>0</v>
      </c>
      <c r="AM72" s="43">
        <f>IF(AM$5&lt;$A72,0,MINA($C72*$E72,$C72-SUM($G72:AL72)))</f>
        <v>0</v>
      </c>
      <c r="AN72" s="43">
        <f>IF(AN$5&lt;$A72,0,MINA($C72*$E72,$C72-SUM($G72:AM72)))</f>
        <v>0</v>
      </c>
      <c r="AO72" s="43">
        <f>IF(AO$5&lt;$A72,0,MINA($C72*$E72,$C72-SUM($G72:AN72)))</f>
        <v>0</v>
      </c>
      <c r="AP72" s="43">
        <f>IF(AP$5&lt;$A72,0,MINA($C72*$E72,$C72-SUM($G72:AO72)))</f>
        <v>0</v>
      </c>
      <c r="AQ72" s="43">
        <f>IF(AQ$5&lt;$A72,0,MINA($C72*$E72,$C72-SUM($G72:AP72)))</f>
        <v>0</v>
      </c>
      <c r="AR72" s="43">
        <f>IF(AR$5&lt;$A72,0,MINA($C72*$E72,$C72-SUM($G72:AQ72)))</f>
        <v>0</v>
      </c>
      <c r="AS72" s="43">
        <f>IF(AS$5&lt;$A72,0,MINA($C72*$E72,$C72-SUM($G72:AR72)))</f>
        <v>0</v>
      </c>
      <c r="AT72" s="43">
        <f>IF(AT$5&lt;$A72,0,MINA($C72*$E72,$C72-SUM($G72:AS72)))</f>
        <v>0</v>
      </c>
      <c r="AU72" s="43">
        <f>IF(AU$5&lt;$A72,0,MINA($C72*$E72,$C72-SUM($G72:AT72)))</f>
        <v>0</v>
      </c>
      <c r="AV72" s="43">
        <f>IF(AV$5&lt;$A72,0,MINA($C72*$E72,$C72-SUM($G72:AU72)))</f>
        <v>0</v>
      </c>
      <c r="AW72" s="43">
        <f>IF(AW$5&lt;$A72,0,MINA($C72*$E72,$C72-SUM($G72:AV72)))</f>
        <v>0</v>
      </c>
      <c r="AX72" s="43">
        <f>IF(AX$5&lt;$A72,0,MINA($C72*$E72,$C72-SUM($G72:AW72)))</f>
        <v>0</v>
      </c>
      <c r="AY72" s="43">
        <f>IF(AY$5&lt;$A72,0,MINA($C72*$E72,$C72-SUM($G72:AX72)))</f>
        <v>0</v>
      </c>
      <c r="AZ72" s="43">
        <f>IF(AZ$5&lt;$A72,0,MINA($C72*$E72,$C72-SUM($G72:AY72)))</f>
        <v>0</v>
      </c>
      <c r="BA72" s="43">
        <f>IF(BA$5&lt;$A72,0,MINA($C72*$E72,$C72-SUM($G72:AZ72)))</f>
        <v>0</v>
      </c>
      <c r="BB72" s="43">
        <f>IF(BB$5&lt;$A72,0,MINA($C72*$E72,$C72-SUM($G72:BA72)))</f>
        <v>0</v>
      </c>
      <c r="BC72" s="43">
        <f>IF(BC$5&lt;$A72,0,MINA($C72*$E72,$C72-SUM($G72:BB72)))</f>
        <v>0</v>
      </c>
      <c r="BD72" s="43">
        <f>IF(BD$5&lt;$A72,0,MINA($C72*$E72,$C72-SUM($G72:BC72)))</f>
        <v>0</v>
      </c>
      <c r="BE72" s="43">
        <f>IF(BE$5&lt;$A72,0,MINA($C72*$E72,$C72-SUM($G72:BD72)))</f>
        <v>0</v>
      </c>
      <c r="BF72" s="43">
        <f>IF(BF$5&lt;$A72,0,MINA($C72*$E72,$C72-SUM($G72:BE72)))</f>
        <v>0</v>
      </c>
      <c r="BG72" s="43">
        <f>IF(BG$5&lt;$A72,0,MINA($C72*$E72,$C72-SUM($G72:BF72)))</f>
        <v>0</v>
      </c>
      <c r="BH72" s="43">
        <f>IF(BH$5&lt;$A72,0,MINA($C72*$E72,$C72-SUM($G72:BG72)))</f>
        <v>0</v>
      </c>
      <c r="BI72" s="43">
        <f>IF(BI$5&lt;$A72,0,MINA($C72*$E72,$C72-SUM($G72:BH72)))</f>
        <v>0</v>
      </c>
      <c r="BJ72" s="43">
        <f>IF(BJ$5&lt;$A72,0,MINA($C72*$E72,$C72-SUM($G72:BI72)))</f>
        <v>0</v>
      </c>
      <c r="BK72" s="43">
        <f>IF(BK$5&lt;$A72,0,MINA($C72*$E72,$C72-SUM($G72:BJ72)))</f>
        <v>0</v>
      </c>
      <c r="BL72" s="43">
        <f>IF(BL$5&lt;$A72,0,MINA($C72*$E72,$C72-SUM($G72:BK72)))</f>
        <v>0</v>
      </c>
      <c r="BM72" s="43">
        <f>IF(BM$5&lt;$A72,0,MINA($C72*$E72,$C72-SUM($G72:BL72)))</f>
        <v>0</v>
      </c>
      <c r="BN72" s="43">
        <f>IF(BN$5&lt;$A72,0,MINA($C72*$E72,$C72-SUM($G72:BM72)))</f>
        <v>0</v>
      </c>
      <c r="BO72" s="43">
        <f>IF(BO$5&lt;$A72,0,MINA($C72*$E72,$C72-SUM($G72:BN72)))</f>
        <v>0</v>
      </c>
      <c r="BP72" s="43">
        <f>IF(BP$5&lt;$A72,0,MINA($C72*$E72,$C72-SUM($G72:BO72)))</f>
        <v>0</v>
      </c>
      <c r="BQ72" s="43">
        <f>IF(BQ$5&lt;$A72,0,MINA($C72*$E72,$C72-SUM($G72:BP72)))</f>
        <v>0</v>
      </c>
      <c r="BR72" s="43">
        <f>IF(BR$5&lt;$A72,0,MINA($C72*$E72,$C72-SUM($G72:BQ72)))</f>
        <v>0</v>
      </c>
      <c r="BS72" s="43">
        <f>IF(BS$5&lt;$A72,0,MINA($C72*$E72,$C72-SUM($G72:BR72)))</f>
        <v>0</v>
      </c>
      <c r="BT72" s="43">
        <f>IF(BT$5&lt;$A72,0,MINA($C72*$E72,$C72-SUM($G72:BS72)))</f>
        <v>0</v>
      </c>
      <c r="BU72" s="43">
        <f>IF(BU$5&lt;$A72,0,MINA($C72*$E72,$C72-SUM($G72:BT72)))</f>
        <v>0</v>
      </c>
      <c r="BV72" s="43">
        <f>IF(BV$5&lt;$A72,0,MINA($C72*$E72,$C72-SUM($G72:BU72)))</f>
        <v>0</v>
      </c>
      <c r="BW72" s="43">
        <f>IF(BW$5&lt;$A72,0,MINA($C72*$E72,$C72-SUM($G72:BV72)))</f>
        <v>0</v>
      </c>
      <c r="BX72" s="43">
        <f>IF(BX$5&lt;$A72,0,MINA($C72*$E72,$C72-SUM($G72:BW72)))</f>
        <v>0</v>
      </c>
      <c r="BY72" s="43">
        <f>IF(BY$5&lt;$A72,0,MINA($C72*$E72,$C72-SUM($G72:BX72)))</f>
        <v>0</v>
      </c>
      <c r="BZ72" s="43">
        <f>IF(BZ$5&lt;$A72,0,MINA($C72*$E72,$C72-SUM($G72:BY72)))</f>
        <v>0</v>
      </c>
      <c r="CA72" s="43">
        <f>IF(CA$5&lt;$A72,0,MINA($C72*$E72,$C72-SUM($G72:BZ72)))</f>
        <v>0</v>
      </c>
      <c r="CB72" s="43">
        <f>IF(CB$5&lt;$A72,0,MINA($C72*$E72,$C72-SUM($G72:CA72)))</f>
        <v>0</v>
      </c>
      <c r="CC72" s="43">
        <f>IF(CC$5&lt;$A72,0,MINA($C72*$E72,$C72-SUM($G72:CB72)))</f>
        <v>0</v>
      </c>
      <c r="CD72" s="43">
        <f>IF(CD$5&lt;$A72,0,MINA($C72*$E72,$C72-SUM($G72:CC72)))</f>
        <v>0</v>
      </c>
      <c r="CE72" s="43">
        <f>IF(CE$5&lt;$A72,0,MINA($C72*$E72,$C72-SUM($G72:CD72)))</f>
        <v>0</v>
      </c>
      <c r="CF72" s="43">
        <f>IF(CF$5&lt;$A72,0,MINA($C72*$E72,$C72-SUM($G72:CE72)))</f>
        <v>0</v>
      </c>
      <c r="CG72" s="43">
        <f>IF(CG$5&lt;$A72,0,MINA($C72*$E72,$C72-SUM($G72:CF72)))</f>
        <v>0</v>
      </c>
      <c r="CH72" s="43">
        <f>IF(CH$5&lt;$A72,0,MINA($C72*$E72,$C72-SUM($G72:CG72)))</f>
        <v>0</v>
      </c>
      <c r="CI72" s="43">
        <f>IF(CI$5&lt;$A72,0,MINA($C72*$E72,$C72-SUM($G72:CH72)))</f>
        <v>0</v>
      </c>
      <c r="CJ72" s="43">
        <f>IF(CJ$5&lt;$A72,0,MINA($C72*$E72,$C72-SUM($G72:CI72)))</f>
        <v>0</v>
      </c>
      <c r="CK72" s="43">
        <f>IF(CK$5&lt;$A72,0,MINA($C72*$E72,$C72-SUM($G72:CJ72)))</f>
        <v>0</v>
      </c>
      <c r="CL72" s="43">
        <f>IF(CL$5&lt;$A72,0,MINA($C72*$E72,$C72-SUM($G72:CK72)))</f>
        <v>0</v>
      </c>
      <c r="CM72" s="43">
        <f>IF(CM$5&lt;$A72,0,MINA($C72*$E72,$C72-SUM($G72:CL72)))</f>
        <v>0</v>
      </c>
      <c r="CN72" s="43">
        <f>IF(CN$5&lt;$A72,0,MINA($C72*$E72,$C72-SUM($G72:CM72)))</f>
        <v>0</v>
      </c>
      <c r="CO72" s="43">
        <f>IF(CO$5&lt;$A72,0,MINA($C72*$E72,$C72-SUM($G72:CN72)))</f>
        <v>0</v>
      </c>
      <c r="CP72" s="43">
        <f>IF(CP$5&lt;$A72,0,MINA($C72*$E72,$C72-SUM($G72:CO72)))</f>
        <v>0</v>
      </c>
      <c r="CQ72" s="43">
        <f>IF(CQ$5&lt;$A72,0,MINA($C72*$E72,$C72-SUM($G72:CP72)))</f>
        <v>0</v>
      </c>
      <c r="CR72" s="43">
        <f>IF(CR$5&lt;$A72,0,MINA($C72*$E72,$C72-SUM($G72:CQ72)))</f>
        <v>0</v>
      </c>
      <c r="CS72" s="43">
        <f>IF(CS$5&lt;$A72,0,MINA($C72*$E72,$C72-SUM($G72:CR72)))</f>
        <v>0</v>
      </c>
      <c r="CT72" s="43">
        <f>IF(CT$5&lt;$A72,0,MINA($C72*$E72,$C72-SUM($G72:CS72)))</f>
        <v>0</v>
      </c>
      <c r="CU72" s="43">
        <f>IF(CU$5&lt;$A72,0,MINA($C72*$E72,$C72-SUM($G72:CT72)))</f>
        <v>0</v>
      </c>
      <c r="CV72" s="43">
        <f>IF(CV$5&lt;$A72,0,MINA($C72*$E72,$C72-SUM($G72:CU72)))</f>
        <v>0</v>
      </c>
      <c r="CW72" s="43">
        <f>IF(CW$5&lt;$A72,0,MINA($C72*$E72,$C72-SUM($G72:CV72)))</f>
        <v>0</v>
      </c>
      <c r="CX72" s="43">
        <f>IF(CX$5&lt;$A72,0,MINA($C72*$E72,$C72-SUM($G72:CW72)))</f>
        <v>0</v>
      </c>
      <c r="CY72" s="43">
        <f>IF(CY$5&lt;$A72,0,MINA($C72*$E72,$C72-SUM($G72:CX72)))</f>
        <v>0</v>
      </c>
      <c r="CZ72" s="43">
        <f>IF(CZ$5&lt;$A72,0,MINA($C72*$E72,$C72-SUM($G72:CY72)))</f>
        <v>0</v>
      </c>
      <c r="DA72" s="43">
        <f>IF(DA$5&lt;$A72,0,MINA($C72*$E72,$C72-SUM($G72:CZ72)))</f>
        <v>0</v>
      </c>
      <c r="DB72" s="43">
        <f>IF(DB$5&lt;$A72,0,MINA($C72*$E72,$C72-SUM($G72:DA72)))</f>
        <v>0</v>
      </c>
      <c r="DC72" s="43">
        <f>IF(DC$5&lt;$A72,0,MINA($C72*$E72,$C72-SUM($G72:DB72)))</f>
        <v>0</v>
      </c>
      <c r="DD72" s="43">
        <f>IF(DD$5&lt;$A72,0,MINA($C72*$E72,$C72-SUM($G72:DC72)))</f>
        <v>0</v>
      </c>
      <c r="DE72" s="43">
        <f>IF(DE$5&lt;$A72,0,MINA($C72*$E72,$C72-SUM($G72:DD72)))</f>
        <v>0</v>
      </c>
      <c r="DF72" s="43">
        <f>IF(DF$5&lt;$A72,0,MINA($C72*$E72,$C72-SUM($G72:DE72)))</f>
        <v>0</v>
      </c>
      <c r="DG72" s="43">
        <f>IF(DG$5&lt;$A72,0,MINA($C72*$E72,$C72-SUM($G72:DF72)))</f>
        <v>0</v>
      </c>
      <c r="DH72" s="43">
        <f>IF(DH$5&lt;$A72,0,MINA($C72*$E72,$C72-SUM($G72:DG72)))</f>
        <v>0</v>
      </c>
      <c r="DI72" s="43">
        <f>IF(DI$5&lt;$A72,0,MINA($C72*$E72,$C72-SUM($G72:DH72)))</f>
        <v>0</v>
      </c>
      <c r="DJ72" s="43">
        <f>IF(DJ$5&lt;$A72,0,MINA($C72*$E72,$C72-SUM($G72:DI72)))</f>
        <v>0</v>
      </c>
      <c r="DK72" s="43">
        <f>IF(DK$5&lt;$A72,0,MINA($C72*$E72,$C72-SUM($G72:DJ72)))</f>
        <v>0</v>
      </c>
      <c r="DL72" s="43">
        <f>IF(DL$5&lt;$A72,0,MINA($C72*$E72,$C72-SUM($G72:DK72)))</f>
        <v>0</v>
      </c>
      <c r="DM72" s="43">
        <f>IF(DM$5&lt;$A72,0,MINA($C72*$E72,$C72-SUM($G72:DL72)))</f>
        <v>0</v>
      </c>
      <c r="DN72" s="43">
        <f>IF(DN$5&lt;$A72,0,MINA($C72*$E72,$C72-SUM($G72:DM72)))</f>
        <v>0</v>
      </c>
      <c r="DO72" s="43">
        <f>IF(DO$5&lt;$A72,0,MINA($C72*$E72,$C72-SUM($G72:DN72)))</f>
        <v>0</v>
      </c>
      <c r="DP72" s="43">
        <f>IF(DP$5&lt;$A72,0,MINA($C72*$E72,$C72-SUM($G72:DO72)))</f>
        <v>0</v>
      </c>
      <c r="DQ72" s="43">
        <f>IF(DQ$5&lt;$A72,0,MINA($C72*$E72,$C72-SUM($G72:DP72)))</f>
        <v>0</v>
      </c>
      <c r="DR72" s="43">
        <f>IF(DR$5&lt;$A72,0,MINA($C72*$E72,$C72-SUM($G72:DQ72)))</f>
        <v>0</v>
      </c>
      <c r="DS72" s="43">
        <f>IF(DS$5&lt;$A72,0,MINA($C72*$E72,$C72-SUM($G72:DR72)))</f>
        <v>0</v>
      </c>
      <c r="DT72" s="43">
        <f>IF(DT$5&lt;$A72,0,MINA($C72*$E72,$C72-SUM($G72:DS72)))</f>
        <v>0</v>
      </c>
      <c r="DU72" s="43">
        <f>IF(DU$5&lt;$A72,0,MINA($C72*$E72,$C72-SUM($G72:DT72)))</f>
        <v>0</v>
      </c>
      <c r="DV72" s="43">
        <f>IF(DV$5&lt;$A72,0,MINA($C72*$E72,$C72-SUM($G72:DU72)))</f>
        <v>0</v>
      </c>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row>
    <row r="73" spans="1:162" ht="18" customHeight="1" x14ac:dyDescent="0.2">
      <c r="A73" s="46">
        <f t="shared" si="32"/>
        <v>59</v>
      </c>
      <c r="B73" s="38"/>
      <c r="C73" s="45">
        <v>0</v>
      </c>
      <c r="D73" s="38"/>
      <c r="E73" s="44">
        <f t="shared" si="30"/>
        <v>1.6666666666666666E-2</v>
      </c>
      <c r="G73" s="43">
        <f t="shared" si="31"/>
        <v>0</v>
      </c>
      <c r="H73" s="43">
        <f>IF(H$5&lt;$A73,0,MINA($C73*$E73,$C73-SUM($G73:G73)))</f>
        <v>0</v>
      </c>
      <c r="I73" s="43">
        <f>IF(I$5&lt;$A73,0,MINA($C73*$E73,$C73-SUM($G73:H73)))</f>
        <v>0</v>
      </c>
      <c r="J73" s="43">
        <f>IF(J$5&lt;$A73,0,MINA($C73*$E73,$C73-SUM($G73:I73)))</f>
        <v>0</v>
      </c>
      <c r="K73" s="43">
        <f>IF(K$5&lt;$A73,0,MINA($C73*$E73,$C73-SUM($G73:J73)))</f>
        <v>0</v>
      </c>
      <c r="L73" s="43">
        <f>IF(L$5&lt;$A73,0,MINA($C73*$E73,$C73-SUM($G73:K73)))</f>
        <v>0</v>
      </c>
      <c r="M73" s="43">
        <f>IF(M$5&lt;$A73,0,MINA($C73*$E73,$C73-SUM($G73:L73)))</f>
        <v>0</v>
      </c>
      <c r="N73" s="43">
        <f>IF(N$5&lt;$A73,0,MINA($C73*$E73,$C73-SUM($G73:M73)))</f>
        <v>0</v>
      </c>
      <c r="O73" s="43">
        <f>IF(O$5&lt;$A73,0,MINA($C73*$E73,$C73-SUM($G73:N73)))</f>
        <v>0</v>
      </c>
      <c r="P73" s="43">
        <f>IF(P$5&lt;$A73,0,MINA($C73*$E73,$C73-SUM($G73:O73)))</f>
        <v>0</v>
      </c>
      <c r="Q73" s="43">
        <f>IF(Q$5&lt;$A73,0,MINA($C73*$E73,$C73-SUM($G73:P73)))</f>
        <v>0</v>
      </c>
      <c r="R73" s="43">
        <f>IF(R$5&lt;$A73,0,MINA($C73*$E73,$C73-SUM($G73:Q73)))</f>
        <v>0</v>
      </c>
      <c r="S73" s="43">
        <f>IF(S$5&lt;$A73,0,MINA($C73*$E73,$C73-SUM($G73:R73)))</f>
        <v>0</v>
      </c>
      <c r="T73" s="43">
        <f>IF(T$5&lt;$A73,0,MINA($C73*$E73,$C73-SUM($G73:S73)))</f>
        <v>0</v>
      </c>
      <c r="U73" s="43">
        <f>IF(U$5&lt;$A73,0,MINA($C73*$E73,$C73-SUM($G73:T73)))</f>
        <v>0</v>
      </c>
      <c r="V73" s="43">
        <f>IF(V$5&lt;$A73,0,MINA($C73*$E73,$C73-SUM($G73:U73)))</f>
        <v>0</v>
      </c>
      <c r="W73" s="43">
        <f>IF(W$5&lt;$A73,0,MINA($C73*$E73,$C73-SUM($G73:V73)))</f>
        <v>0</v>
      </c>
      <c r="X73" s="43">
        <f>IF(X$5&lt;$A73,0,MINA($C73*$E73,$C73-SUM($G73:W73)))</f>
        <v>0</v>
      </c>
      <c r="Y73" s="43">
        <f>IF(Y$5&lt;$A73,0,MINA($C73*$E73,$C73-SUM($G73:X73)))</f>
        <v>0</v>
      </c>
      <c r="Z73" s="43">
        <f>IF(Z$5&lt;$A73,0,MINA($C73*$E73,$C73-SUM($G73:Y73)))</f>
        <v>0</v>
      </c>
      <c r="AA73" s="43">
        <f>IF(AA$5&lt;$A73,0,MINA($C73*$E73,$C73-SUM($G73:Z73)))</f>
        <v>0</v>
      </c>
      <c r="AB73" s="43">
        <f>IF(AB$5&lt;$A73,0,MINA($C73*$E73,$C73-SUM($G73:AA73)))</f>
        <v>0</v>
      </c>
      <c r="AC73" s="43">
        <f>IF(AC$5&lt;$A73,0,MINA($C73*$E73,$C73-SUM($G73:AB73)))</f>
        <v>0</v>
      </c>
      <c r="AD73" s="43">
        <f>IF(AD$5&lt;$A73,0,MINA($C73*$E73,$C73-SUM($G73:AC73)))</f>
        <v>0</v>
      </c>
      <c r="AE73" s="43">
        <f>IF(AE$5&lt;$A73,0,MINA($C73*$E73,$C73-SUM($G73:AD73)))</f>
        <v>0</v>
      </c>
      <c r="AF73" s="43">
        <f>IF(AF$5&lt;$A73,0,MINA($C73*$E73,$C73-SUM($G73:AE73)))</f>
        <v>0</v>
      </c>
      <c r="AG73" s="43">
        <f>IF(AG$5&lt;$A73,0,MINA($C73*$E73,$C73-SUM($G73:AF73)))</f>
        <v>0</v>
      </c>
      <c r="AH73" s="43">
        <f>IF(AH$5&lt;$A73,0,MINA($C73*$E73,$C73-SUM($G73:AG73)))</f>
        <v>0</v>
      </c>
      <c r="AI73" s="43">
        <f>IF(AI$5&lt;$A73,0,MINA($C73*$E73,$C73-SUM($G73:AH73)))</f>
        <v>0</v>
      </c>
      <c r="AJ73" s="43">
        <f>IF(AJ$5&lt;$A73,0,MINA($C73*$E73,$C73-SUM($G73:AI73)))</f>
        <v>0</v>
      </c>
      <c r="AK73" s="43">
        <f>IF(AK$5&lt;$A73,0,MINA($C73*$E73,$C73-SUM($G73:AJ73)))</f>
        <v>0</v>
      </c>
      <c r="AL73" s="43">
        <f>IF(AL$5&lt;$A73,0,MINA($C73*$E73,$C73-SUM($G73:AK73)))</f>
        <v>0</v>
      </c>
      <c r="AM73" s="43">
        <f>IF(AM$5&lt;$A73,0,MINA($C73*$E73,$C73-SUM($G73:AL73)))</f>
        <v>0</v>
      </c>
      <c r="AN73" s="43">
        <f>IF(AN$5&lt;$A73,0,MINA($C73*$E73,$C73-SUM($G73:AM73)))</f>
        <v>0</v>
      </c>
      <c r="AO73" s="43">
        <f>IF(AO$5&lt;$A73,0,MINA($C73*$E73,$C73-SUM($G73:AN73)))</f>
        <v>0</v>
      </c>
      <c r="AP73" s="43">
        <f>IF(AP$5&lt;$A73,0,MINA($C73*$E73,$C73-SUM($G73:AO73)))</f>
        <v>0</v>
      </c>
      <c r="AQ73" s="43">
        <f>IF(AQ$5&lt;$A73,0,MINA($C73*$E73,$C73-SUM($G73:AP73)))</f>
        <v>0</v>
      </c>
      <c r="AR73" s="43">
        <f>IF(AR$5&lt;$A73,0,MINA($C73*$E73,$C73-SUM($G73:AQ73)))</f>
        <v>0</v>
      </c>
      <c r="AS73" s="43">
        <f>IF(AS$5&lt;$A73,0,MINA($C73*$E73,$C73-SUM($G73:AR73)))</f>
        <v>0</v>
      </c>
      <c r="AT73" s="43">
        <f>IF(AT$5&lt;$A73,0,MINA($C73*$E73,$C73-SUM($G73:AS73)))</f>
        <v>0</v>
      </c>
      <c r="AU73" s="43">
        <f>IF(AU$5&lt;$A73,0,MINA($C73*$E73,$C73-SUM($G73:AT73)))</f>
        <v>0</v>
      </c>
      <c r="AV73" s="43">
        <f>IF(AV$5&lt;$A73,0,MINA($C73*$E73,$C73-SUM($G73:AU73)))</f>
        <v>0</v>
      </c>
      <c r="AW73" s="43">
        <f>IF(AW$5&lt;$A73,0,MINA($C73*$E73,$C73-SUM($G73:AV73)))</f>
        <v>0</v>
      </c>
      <c r="AX73" s="43">
        <f>IF(AX$5&lt;$A73,0,MINA($C73*$E73,$C73-SUM($G73:AW73)))</f>
        <v>0</v>
      </c>
      <c r="AY73" s="43">
        <f>IF(AY$5&lt;$A73,0,MINA($C73*$E73,$C73-SUM($G73:AX73)))</f>
        <v>0</v>
      </c>
      <c r="AZ73" s="43">
        <f>IF(AZ$5&lt;$A73,0,MINA($C73*$E73,$C73-SUM($G73:AY73)))</f>
        <v>0</v>
      </c>
      <c r="BA73" s="43">
        <f>IF(BA$5&lt;$A73,0,MINA($C73*$E73,$C73-SUM($G73:AZ73)))</f>
        <v>0</v>
      </c>
      <c r="BB73" s="43">
        <f>IF(BB$5&lt;$A73,0,MINA($C73*$E73,$C73-SUM($G73:BA73)))</f>
        <v>0</v>
      </c>
      <c r="BC73" s="43">
        <f>IF(BC$5&lt;$A73,0,MINA($C73*$E73,$C73-SUM($G73:BB73)))</f>
        <v>0</v>
      </c>
      <c r="BD73" s="43">
        <f>IF(BD$5&lt;$A73,0,MINA($C73*$E73,$C73-SUM($G73:BC73)))</f>
        <v>0</v>
      </c>
      <c r="BE73" s="43">
        <f>IF(BE$5&lt;$A73,0,MINA($C73*$E73,$C73-SUM($G73:BD73)))</f>
        <v>0</v>
      </c>
      <c r="BF73" s="43">
        <f>IF(BF$5&lt;$A73,0,MINA($C73*$E73,$C73-SUM($G73:BE73)))</f>
        <v>0</v>
      </c>
      <c r="BG73" s="43">
        <f>IF(BG$5&lt;$A73,0,MINA($C73*$E73,$C73-SUM($G73:BF73)))</f>
        <v>0</v>
      </c>
      <c r="BH73" s="43">
        <f>IF(BH$5&lt;$A73,0,MINA($C73*$E73,$C73-SUM($G73:BG73)))</f>
        <v>0</v>
      </c>
      <c r="BI73" s="43">
        <f>IF(BI$5&lt;$A73,0,MINA($C73*$E73,$C73-SUM($G73:BH73)))</f>
        <v>0</v>
      </c>
      <c r="BJ73" s="43">
        <f>IF(BJ$5&lt;$A73,0,MINA($C73*$E73,$C73-SUM($G73:BI73)))</f>
        <v>0</v>
      </c>
      <c r="BK73" s="43">
        <f>IF(BK$5&lt;$A73,0,MINA($C73*$E73,$C73-SUM($G73:BJ73)))</f>
        <v>0</v>
      </c>
      <c r="BL73" s="43">
        <f>IF(BL$5&lt;$A73,0,MINA($C73*$E73,$C73-SUM($G73:BK73)))</f>
        <v>0</v>
      </c>
      <c r="BM73" s="43">
        <f>IF(BM$5&lt;$A73,0,MINA($C73*$E73,$C73-SUM($G73:BL73)))</f>
        <v>0</v>
      </c>
      <c r="BN73" s="43">
        <f>IF(BN$5&lt;$A73,0,MINA($C73*$E73,$C73-SUM($G73:BM73)))</f>
        <v>0</v>
      </c>
      <c r="BO73" s="43">
        <f>IF(BO$5&lt;$A73,0,MINA($C73*$E73,$C73-SUM($G73:BN73)))</f>
        <v>0</v>
      </c>
      <c r="BP73" s="43">
        <f>IF(BP$5&lt;$A73,0,MINA($C73*$E73,$C73-SUM($G73:BO73)))</f>
        <v>0</v>
      </c>
      <c r="BQ73" s="43">
        <f>IF(BQ$5&lt;$A73,0,MINA($C73*$E73,$C73-SUM($G73:BP73)))</f>
        <v>0</v>
      </c>
      <c r="BR73" s="43">
        <f>IF(BR$5&lt;$A73,0,MINA($C73*$E73,$C73-SUM($G73:BQ73)))</f>
        <v>0</v>
      </c>
      <c r="BS73" s="43">
        <f>IF(BS$5&lt;$A73,0,MINA($C73*$E73,$C73-SUM($G73:BR73)))</f>
        <v>0</v>
      </c>
      <c r="BT73" s="43">
        <f>IF(BT$5&lt;$A73,0,MINA($C73*$E73,$C73-SUM($G73:BS73)))</f>
        <v>0</v>
      </c>
      <c r="BU73" s="43">
        <f>IF(BU$5&lt;$A73,0,MINA($C73*$E73,$C73-SUM($G73:BT73)))</f>
        <v>0</v>
      </c>
      <c r="BV73" s="43">
        <f>IF(BV$5&lt;$A73,0,MINA($C73*$E73,$C73-SUM($G73:BU73)))</f>
        <v>0</v>
      </c>
      <c r="BW73" s="43">
        <f>IF(BW$5&lt;$A73,0,MINA($C73*$E73,$C73-SUM($G73:BV73)))</f>
        <v>0</v>
      </c>
      <c r="BX73" s="43">
        <f>IF(BX$5&lt;$A73,0,MINA($C73*$E73,$C73-SUM($G73:BW73)))</f>
        <v>0</v>
      </c>
      <c r="BY73" s="43">
        <f>IF(BY$5&lt;$A73,0,MINA($C73*$E73,$C73-SUM($G73:BX73)))</f>
        <v>0</v>
      </c>
      <c r="BZ73" s="43">
        <f>IF(BZ$5&lt;$A73,0,MINA($C73*$E73,$C73-SUM($G73:BY73)))</f>
        <v>0</v>
      </c>
      <c r="CA73" s="43">
        <f>IF(CA$5&lt;$A73,0,MINA($C73*$E73,$C73-SUM($G73:BZ73)))</f>
        <v>0</v>
      </c>
      <c r="CB73" s="43">
        <f>IF(CB$5&lt;$A73,0,MINA($C73*$E73,$C73-SUM($G73:CA73)))</f>
        <v>0</v>
      </c>
      <c r="CC73" s="43">
        <f>IF(CC$5&lt;$A73,0,MINA($C73*$E73,$C73-SUM($G73:CB73)))</f>
        <v>0</v>
      </c>
      <c r="CD73" s="43">
        <f>IF(CD$5&lt;$A73,0,MINA($C73*$E73,$C73-SUM($G73:CC73)))</f>
        <v>0</v>
      </c>
      <c r="CE73" s="43">
        <f>IF(CE$5&lt;$A73,0,MINA($C73*$E73,$C73-SUM($G73:CD73)))</f>
        <v>0</v>
      </c>
      <c r="CF73" s="43">
        <f>IF(CF$5&lt;$A73,0,MINA($C73*$E73,$C73-SUM($G73:CE73)))</f>
        <v>0</v>
      </c>
      <c r="CG73" s="43">
        <f>IF(CG$5&lt;$A73,0,MINA($C73*$E73,$C73-SUM($G73:CF73)))</f>
        <v>0</v>
      </c>
      <c r="CH73" s="43">
        <f>IF(CH$5&lt;$A73,0,MINA($C73*$E73,$C73-SUM($G73:CG73)))</f>
        <v>0</v>
      </c>
      <c r="CI73" s="43">
        <f>IF(CI$5&lt;$A73,0,MINA($C73*$E73,$C73-SUM($G73:CH73)))</f>
        <v>0</v>
      </c>
      <c r="CJ73" s="43">
        <f>IF(CJ$5&lt;$A73,0,MINA($C73*$E73,$C73-SUM($G73:CI73)))</f>
        <v>0</v>
      </c>
      <c r="CK73" s="43">
        <f>IF(CK$5&lt;$A73,0,MINA($C73*$E73,$C73-SUM($G73:CJ73)))</f>
        <v>0</v>
      </c>
      <c r="CL73" s="43">
        <f>IF(CL$5&lt;$A73,0,MINA($C73*$E73,$C73-SUM($G73:CK73)))</f>
        <v>0</v>
      </c>
      <c r="CM73" s="43">
        <f>IF(CM$5&lt;$A73,0,MINA($C73*$E73,$C73-SUM($G73:CL73)))</f>
        <v>0</v>
      </c>
      <c r="CN73" s="43">
        <f>IF(CN$5&lt;$A73,0,MINA($C73*$E73,$C73-SUM($G73:CM73)))</f>
        <v>0</v>
      </c>
      <c r="CO73" s="43">
        <f>IF(CO$5&lt;$A73,0,MINA($C73*$E73,$C73-SUM($G73:CN73)))</f>
        <v>0</v>
      </c>
      <c r="CP73" s="43">
        <f>IF(CP$5&lt;$A73,0,MINA($C73*$E73,$C73-SUM($G73:CO73)))</f>
        <v>0</v>
      </c>
      <c r="CQ73" s="43">
        <f>IF(CQ$5&lt;$A73,0,MINA($C73*$E73,$C73-SUM($G73:CP73)))</f>
        <v>0</v>
      </c>
      <c r="CR73" s="43">
        <f>IF(CR$5&lt;$A73,0,MINA($C73*$E73,$C73-SUM($G73:CQ73)))</f>
        <v>0</v>
      </c>
      <c r="CS73" s="43">
        <f>IF(CS$5&lt;$A73,0,MINA($C73*$E73,$C73-SUM($G73:CR73)))</f>
        <v>0</v>
      </c>
      <c r="CT73" s="43">
        <f>IF(CT$5&lt;$A73,0,MINA($C73*$E73,$C73-SUM($G73:CS73)))</f>
        <v>0</v>
      </c>
      <c r="CU73" s="43">
        <f>IF(CU$5&lt;$A73,0,MINA($C73*$E73,$C73-SUM($G73:CT73)))</f>
        <v>0</v>
      </c>
      <c r="CV73" s="43">
        <f>IF(CV$5&lt;$A73,0,MINA($C73*$E73,$C73-SUM($G73:CU73)))</f>
        <v>0</v>
      </c>
      <c r="CW73" s="43">
        <f>IF(CW$5&lt;$A73,0,MINA($C73*$E73,$C73-SUM($G73:CV73)))</f>
        <v>0</v>
      </c>
      <c r="CX73" s="43">
        <f>IF(CX$5&lt;$A73,0,MINA($C73*$E73,$C73-SUM($G73:CW73)))</f>
        <v>0</v>
      </c>
      <c r="CY73" s="43">
        <f>IF(CY$5&lt;$A73,0,MINA($C73*$E73,$C73-SUM($G73:CX73)))</f>
        <v>0</v>
      </c>
      <c r="CZ73" s="43">
        <f>IF(CZ$5&lt;$A73,0,MINA($C73*$E73,$C73-SUM($G73:CY73)))</f>
        <v>0</v>
      </c>
      <c r="DA73" s="43">
        <f>IF(DA$5&lt;$A73,0,MINA($C73*$E73,$C73-SUM($G73:CZ73)))</f>
        <v>0</v>
      </c>
      <c r="DB73" s="43">
        <f>IF(DB$5&lt;$A73,0,MINA($C73*$E73,$C73-SUM($G73:DA73)))</f>
        <v>0</v>
      </c>
      <c r="DC73" s="43">
        <f>IF(DC$5&lt;$A73,0,MINA($C73*$E73,$C73-SUM($G73:DB73)))</f>
        <v>0</v>
      </c>
      <c r="DD73" s="43">
        <f>IF(DD$5&lt;$A73,0,MINA($C73*$E73,$C73-SUM($G73:DC73)))</f>
        <v>0</v>
      </c>
      <c r="DE73" s="43">
        <f>IF(DE$5&lt;$A73,0,MINA($C73*$E73,$C73-SUM($G73:DD73)))</f>
        <v>0</v>
      </c>
      <c r="DF73" s="43">
        <f>IF(DF$5&lt;$A73,0,MINA($C73*$E73,$C73-SUM($G73:DE73)))</f>
        <v>0</v>
      </c>
      <c r="DG73" s="43">
        <f>IF(DG$5&lt;$A73,0,MINA($C73*$E73,$C73-SUM($G73:DF73)))</f>
        <v>0</v>
      </c>
      <c r="DH73" s="43">
        <f>IF(DH$5&lt;$A73,0,MINA($C73*$E73,$C73-SUM($G73:DG73)))</f>
        <v>0</v>
      </c>
      <c r="DI73" s="43">
        <f>IF(DI$5&lt;$A73,0,MINA($C73*$E73,$C73-SUM($G73:DH73)))</f>
        <v>0</v>
      </c>
      <c r="DJ73" s="43">
        <f>IF(DJ$5&lt;$A73,0,MINA($C73*$E73,$C73-SUM($G73:DI73)))</f>
        <v>0</v>
      </c>
      <c r="DK73" s="43">
        <f>IF(DK$5&lt;$A73,0,MINA($C73*$E73,$C73-SUM($G73:DJ73)))</f>
        <v>0</v>
      </c>
      <c r="DL73" s="43">
        <f>IF(DL$5&lt;$A73,0,MINA($C73*$E73,$C73-SUM($G73:DK73)))</f>
        <v>0</v>
      </c>
      <c r="DM73" s="43">
        <f>IF(DM$5&lt;$A73,0,MINA($C73*$E73,$C73-SUM($G73:DL73)))</f>
        <v>0</v>
      </c>
      <c r="DN73" s="43">
        <f>IF(DN$5&lt;$A73,0,MINA($C73*$E73,$C73-SUM($G73:DM73)))</f>
        <v>0</v>
      </c>
      <c r="DO73" s="43">
        <f>IF(DO$5&lt;$A73,0,MINA($C73*$E73,$C73-SUM($G73:DN73)))</f>
        <v>0</v>
      </c>
      <c r="DP73" s="43">
        <f>IF(DP$5&lt;$A73,0,MINA($C73*$E73,$C73-SUM($G73:DO73)))</f>
        <v>0</v>
      </c>
      <c r="DQ73" s="43">
        <f>IF(DQ$5&lt;$A73,0,MINA($C73*$E73,$C73-SUM($G73:DP73)))</f>
        <v>0</v>
      </c>
      <c r="DR73" s="43">
        <f>IF(DR$5&lt;$A73,0,MINA($C73*$E73,$C73-SUM($G73:DQ73)))</f>
        <v>0</v>
      </c>
      <c r="DS73" s="43">
        <f>IF(DS$5&lt;$A73,0,MINA($C73*$E73,$C73-SUM($G73:DR73)))</f>
        <v>0</v>
      </c>
      <c r="DT73" s="43">
        <f>IF(DT$5&lt;$A73,0,MINA($C73*$E73,$C73-SUM($G73:DS73)))</f>
        <v>0</v>
      </c>
      <c r="DU73" s="43">
        <f>IF(DU$5&lt;$A73,0,MINA($C73*$E73,$C73-SUM($G73:DT73)))</f>
        <v>0</v>
      </c>
      <c r="DV73" s="43">
        <f>IF(DV$5&lt;$A73,0,MINA($C73*$E73,$C73-SUM($G73:DU73)))</f>
        <v>0</v>
      </c>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row>
    <row r="74" spans="1:162" ht="18" customHeight="1" x14ac:dyDescent="0.2">
      <c r="A74" s="46">
        <f t="shared" si="32"/>
        <v>60</v>
      </c>
      <c r="B74" s="38"/>
      <c r="C74" s="45">
        <v>0</v>
      </c>
      <c r="D74" s="38"/>
      <c r="E74" s="44">
        <f t="shared" si="30"/>
        <v>1.6666666666666666E-2</v>
      </c>
      <c r="G74" s="43">
        <f t="shared" si="31"/>
        <v>0</v>
      </c>
      <c r="H74" s="43">
        <f>IF(H$5&lt;$A74,0,MINA($C74*$E74,$C74-SUM($G74:G74)))</f>
        <v>0</v>
      </c>
      <c r="I74" s="43">
        <f>IF(I$5&lt;$A74,0,MINA($C74*$E74,$C74-SUM($G74:H74)))</f>
        <v>0</v>
      </c>
      <c r="J74" s="43">
        <f>IF(J$5&lt;$A74,0,MINA($C74*$E74,$C74-SUM($G74:I74)))</f>
        <v>0</v>
      </c>
      <c r="K74" s="43">
        <f>IF(K$5&lt;$A74,0,MINA($C74*$E74,$C74-SUM($G74:J74)))</f>
        <v>0</v>
      </c>
      <c r="L74" s="43">
        <f>IF(L$5&lt;$A74,0,MINA($C74*$E74,$C74-SUM($G74:K74)))</f>
        <v>0</v>
      </c>
      <c r="M74" s="43">
        <f>IF(M$5&lt;$A74,0,MINA($C74*$E74,$C74-SUM($G74:L74)))</f>
        <v>0</v>
      </c>
      <c r="N74" s="43">
        <f>IF(N$5&lt;$A74,0,MINA($C74*$E74,$C74-SUM($G74:M74)))</f>
        <v>0</v>
      </c>
      <c r="O74" s="43">
        <f>IF(O$5&lt;$A74,0,MINA($C74*$E74,$C74-SUM($G74:N74)))</f>
        <v>0</v>
      </c>
      <c r="P74" s="43">
        <f>IF(P$5&lt;$A74,0,MINA($C74*$E74,$C74-SUM($G74:O74)))</f>
        <v>0</v>
      </c>
      <c r="Q74" s="43">
        <f>IF(Q$5&lt;$A74,0,MINA($C74*$E74,$C74-SUM($G74:P74)))</f>
        <v>0</v>
      </c>
      <c r="R74" s="43">
        <f>IF(R$5&lt;$A74,0,MINA($C74*$E74,$C74-SUM($G74:Q74)))</f>
        <v>0</v>
      </c>
      <c r="S74" s="43">
        <f>IF(S$5&lt;$A74,0,MINA($C74*$E74,$C74-SUM($G74:R74)))</f>
        <v>0</v>
      </c>
      <c r="T74" s="43">
        <f>IF(T$5&lt;$A74,0,MINA($C74*$E74,$C74-SUM($G74:S74)))</f>
        <v>0</v>
      </c>
      <c r="U74" s="43">
        <f>IF(U$5&lt;$A74,0,MINA($C74*$E74,$C74-SUM($G74:T74)))</f>
        <v>0</v>
      </c>
      <c r="V74" s="43">
        <f>IF(V$5&lt;$A74,0,MINA($C74*$E74,$C74-SUM($G74:U74)))</f>
        <v>0</v>
      </c>
      <c r="W74" s="43">
        <f>IF(W$5&lt;$A74,0,MINA($C74*$E74,$C74-SUM($G74:V74)))</f>
        <v>0</v>
      </c>
      <c r="X74" s="43">
        <f>IF(X$5&lt;$A74,0,MINA($C74*$E74,$C74-SUM($G74:W74)))</f>
        <v>0</v>
      </c>
      <c r="Y74" s="43">
        <f>IF(Y$5&lt;$A74,0,MINA($C74*$E74,$C74-SUM($G74:X74)))</f>
        <v>0</v>
      </c>
      <c r="Z74" s="43">
        <f>IF(Z$5&lt;$A74,0,MINA($C74*$E74,$C74-SUM($G74:Y74)))</f>
        <v>0</v>
      </c>
      <c r="AA74" s="43">
        <f>IF(AA$5&lt;$A74,0,MINA($C74*$E74,$C74-SUM($G74:Z74)))</f>
        <v>0</v>
      </c>
      <c r="AB74" s="43">
        <f>IF(AB$5&lt;$A74,0,MINA($C74*$E74,$C74-SUM($G74:AA74)))</f>
        <v>0</v>
      </c>
      <c r="AC74" s="43">
        <f>IF(AC$5&lt;$A74,0,MINA($C74*$E74,$C74-SUM($G74:AB74)))</f>
        <v>0</v>
      </c>
      <c r="AD74" s="43">
        <f>IF(AD$5&lt;$A74,0,MINA($C74*$E74,$C74-SUM($G74:AC74)))</f>
        <v>0</v>
      </c>
      <c r="AE74" s="43">
        <f>IF(AE$5&lt;$A74,0,MINA($C74*$E74,$C74-SUM($G74:AD74)))</f>
        <v>0</v>
      </c>
      <c r="AF74" s="43">
        <f>IF(AF$5&lt;$A74,0,MINA($C74*$E74,$C74-SUM($G74:AE74)))</f>
        <v>0</v>
      </c>
      <c r="AG74" s="43">
        <f>IF(AG$5&lt;$A74,0,MINA($C74*$E74,$C74-SUM($G74:AF74)))</f>
        <v>0</v>
      </c>
      <c r="AH74" s="43">
        <f>IF(AH$5&lt;$A74,0,MINA($C74*$E74,$C74-SUM($G74:AG74)))</f>
        <v>0</v>
      </c>
      <c r="AI74" s="43">
        <f>IF(AI$5&lt;$A74,0,MINA($C74*$E74,$C74-SUM($G74:AH74)))</f>
        <v>0</v>
      </c>
      <c r="AJ74" s="43">
        <f>IF(AJ$5&lt;$A74,0,MINA($C74*$E74,$C74-SUM($G74:AI74)))</f>
        <v>0</v>
      </c>
      <c r="AK74" s="43">
        <f>IF(AK$5&lt;$A74,0,MINA($C74*$E74,$C74-SUM($G74:AJ74)))</f>
        <v>0</v>
      </c>
      <c r="AL74" s="43">
        <f>IF(AL$5&lt;$A74,0,MINA($C74*$E74,$C74-SUM($G74:AK74)))</f>
        <v>0</v>
      </c>
      <c r="AM74" s="43">
        <f>IF(AM$5&lt;$A74,0,MINA($C74*$E74,$C74-SUM($G74:AL74)))</f>
        <v>0</v>
      </c>
      <c r="AN74" s="43">
        <f>IF(AN$5&lt;$A74,0,MINA($C74*$E74,$C74-SUM($G74:AM74)))</f>
        <v>0</v>
      </c>
      <c r="AO74" s="43">
        <f>IF(AO$5&lt;$A74,0,MINA($C74*$E74,$C74-SUM($G74:AN74)))</f>
        <v>0</v>
      </c>
      <c r="AP74" s="43">
        <f>IF(AP$5&lt;$A74,0,MINA($C74*$E74,$C74-SUM($G74:AO74)))</f>
        <v>0</v>
      </c>
      <c r="AQ74" s="43">
        <f>IF(AQ$5&lt;$A74,0,MINA($C74*$E74,$C74-SUM($G74:AP74)))</f>
        <v>0</v>
      </c>
      <c r="AR74" s="43">
        <f>IF(AR$5&lt;$A74,0,MINA($C74*$E74,$C74-SUM($G74:AQ74)))</f>
        <v>0</v>
      </c>
      <c r="AS74" s="43">
        <f>IF(AS$5&lt;$A74,0,MINA($C74*$E74,$C74-SUM($G74:AR74)))</f>
        <v>0</v>
      </c>
      <c r="AT74" s="43">
        <f>IF(AT$5&lt;$A74,0,MINA($C74*$E74,$C74-SUM($G74:AS74)))</f>
        <v>0</v>
      </c>
      <c r="AU74" s="43">
        <f>IF(AU$5&lt;$A74,0,MINA($C74*$E74,$C74-SUM($G74:AT74)))</f>
        <v>0</v>
      </c>
      <c r="AV74" s="43">
        <f>IF(AV$5&lt;$A74,0,MINA($C74*$E74,$C74-SUM($G74:AU74)))</f>
        <v>0</v>
      </c>
      <c r="AW74" s="43">
        <f>IF(AW$5&lt;$A74,0,MINA($C74*$E74,$C74-SUM($G74:AV74)))</f>
        <v>0</v>
      </c>
      <c r="AX74" s="43">
        <f>IF(AX$5&lt;$A74,0,MINA($C74*$E74,$C74-SUM($G74:AW74)))</f>
        <v>0</v>
      </c>
      <c r="AY74" s="43">
        <f>IF(AY$5&lt;$A74,0,MINA($C74*$E74,$C74-SUM($G74:AX74)))</f>
        <v>0</v>
      </c>
      <c r="AZ74" s="43">
        <f>IF(AZ$5&lt;$A74,0,MINA($C74*$E74,$C74-SUM($G74:AY74)))</f>
        <v>0</v>
      </c>
      <c r="BA74" s="43">
        <f>IF(BA$5&lt;$A74,0,MINA($C74*$E74,$C74-SUM($G74:AZ74)))</f>
        <v>0</v>
      </c>
      <c r="BB74" s="43">
        <f>IF(BB$5&lt;$A74,0,MINA($C74*$E74,$C74-SUM($G74:BA74)))</f>
        <v>0</v>
      </c>
      <c r="BC74" s="43">
        <f>IF(BC$5&lt;$A74,0,MINA($C74*$E74,$C74-SUM($G74:BB74)))</f>
        <v>0</v>
      </c>
      <c r="BD74" s="43">
        <f>IF(BD$5&lt;$A74,0,MINA($C74*$E74,$C74-SUM($G74:BC74)))</f>
        <v>0</v>
      </c>
      <c r="BE74" s="43">
        <f>IF(BE$5&lt;$A74,0,MINA($C74*$E74,$C74-SUM($G74:BD74)))</f>
        <v>0</v>
      </c>
      <c r="BF74" s="43">
        <f>IF(BF$5&lt;$A74,0,MINA($C74*$E74,$C74-SUM($G74:BE74)))</f>
        <v>0</v>
      </c>
      <c r="BG74" s="43">
        <f>IF(BG$5&lt;$A74,0,MINA($C74*$E74,$C74-SUM($G74:BF74)))</f>
        <v>0</v>
      </c>
      <c r="BH74" s="43">
        <f>IF(BH$5&lt;$A74,0,MINA($C74*$E74,$C74-SUM($G74:BG74)))</f>
        <v>0</v>
      </c>
      <c r="BI74" s="43">
        <f>IF(BI$5&lt;$A74,0,MINA($C74*$E74,$C74-SUM($G74:BH74)))</f>
        <v>0</v>
      </c>
      <c r="BJ74" s="43">
        <f>IF(BJ$5&lt;$A74,0,MINA($C74*$E74,$C74-SUM($G74:BI74)))</f>
        <v>0</v>
      </c>
      <c r="BK74" s="43">
        <f>IF(BK$5&lt;$A74,0,MINA($C74*$E74,$C74-SUM($G74:BJ74)))</f>
        <v>0</v>
      </c>
      <c r="BL74" s="43">
        <f>IF(BL$5&lt;$A74,0,MINA($C74*$E74,$C74-SUM($G74:BK74)))</f>
        <v>0</v>
      </c>
      <c r="BM74" s="43">
        <f>IF(BM$5&lt;$A74,0,MINA($C74*$E74,$C74-SUM($G74:BL74)))</f>
        <v>0</v>
      </c>
      <c r="BN74" s="43">
        <f>IF(BN$5&lt;$A74,0,MINA($C74*$E74,$C74-SUM($G74:BM74)))</f>
        <v>0</v>
      </c>
      <c r="BO74" s="43">
        <f>IF(BO$5&lt;$A74,0,MINA($C74*$E74,$C74-SUM($G74:BN74)))</f>
        <v>0</v>
      </c>
      <c r="BP74" s="43">
        <f>IF(BP$5&lt;$A74,0,MINA($C74*$E74,$C74-SUM($G74:BO74)))</f>
        <v>0</v>
      </c>
      <c r="BQ74" s="43">
        <f>IF(BQ$5&lt;$A74,0,MINA($C74*$E74,$C74-SUM($G74:BP74)))</f>
        <v>0</v>
      </c>
      <c r="BR74" s="43">
        <f>IF(BR$5&lt;$A74,0,MINA($C74*$E74,$C74-SUM($G74:BQ74)))</f>
        <v>0</v>
      </c>
      <c r="BS74" s="43">
        <f>IF(BS$5&lt;$A74,0,MINA($C74*$E74,$C74-SUM($G74:BR74)))</f>
        <v>0</v>
      </c>
      <c r="BT74" s="43">
        <f>IF(BT$5&lt;$A74,0,MINA($C74*$E74,$C74-SUM($G74:BS74)))</f>
        <v>0</v>
      </c>
      <c r="BU74" s="43">
        <f>IF(BU$5&lt;$A74,0,MINA($C74*$E74,$C74-SUM($G74:BT74)))</f>
        <v>0</v>
      </c>
      <c r="BV74" s="43">
        <f>IF(BV$5&lt;$A74,0,MINA($C74*$E74,$C74-SUM($G74:BU74)))</f>
        <v>0</v>
      </c>
      <c r="BW74" s="43">
        <f>IF(BW$5&lt;$A74,0,MINA($C74*$E74,$C74-SUM($G74:BV74)))</f>
        <v>0</v>
      </c>
      <c r="BX74" s="43">
        <f>IF(BX$5&lt;$A74,0,MINA($C74*$E74,$C74-SUM($G74:BW74)))</f>
        <v>0</v>
      </c>
      <c r="BY74" s="43">
        <f>IF(BY$5&lt;$A74,0,MINA($C74*$E74,$C74-SUM($G74:BX74)))</f>
        <v>0</v>
      </c>
      <c r="BZ74" s="43">
        <f>IF(BZ$5&lt;$A74,0,MINA($C74*$E74,$C74-SUM($G74:BY74)))</f>
        <v>0</v>
      </c>
      <c r="CA74" s="43">
        <f>IF(CA$5&lt;$A74,0,MINA($C74*$E74,$C74-SUM($G74:BZ74)))</f>
        <v>0</v>
      </c>
      <c r="CB74" s="43">
        <f>IF(CB$5&lt;$A74,0,MINA($C74*$E74,$C74-SUM($G74:CA74)))</f>
        <v>0</v>
      </c>
      <c r="CC74" s="43">
        <f>IF(CC$5&lt;$A74,0,MINA($C74*$E74,$C74-SUM($G74:CB74)))</f>
        <v>0</v>
      </c>
      <c r="CD74" s="43">
        <f>IF(CD$5&lt;$A74,0,MINA($C74*$E74,$C74-SUM($G74:CC74)))</f>
        <v>0</v>
      </c>
      <c r="CE74" s="43">
        <f>IF(CE$5&lt;$A74,0,MINA($C74*$E74,$C74-SUM($G74:CD74)))</f>
        <v>0</v>
      </c>
      <c r="CF74" s="43">
        <f>IF(CF$5&lt;$A74,0,MINA($C74*$E74,$C74-SUM($G74:CE74)))</f>
        <v>0</v>
      </c>
      <c r="CG74" s="43">
        <f>IF(CG$5&lt;$A74,0,MINA($C74*$E74,$C74-SUM($G74:CF74)))</f>
        <v>0</v>
      </c>
      <c r="CH74" s="43">
        <f>IF(CH$5&lt;$A74,0,MINA($C74*$E74,$C74-SUM($G74:CG74)))</f>
        <v>0</v>
      </c>
      <c r="CI74" s="43">
        <f>IF(CI$5&lt;$A74,0,MINA($C74*$E74,$C74-SUM($G74:CH74)))</f>
        <v>0</v>
      </c>
      <c r="CJ74" s="43">
        <f>IF(CJ$5&lt;$A74,0,MINA($C74*$E74,$C74-SUM($G74:CI74)))</f>
        <v>0</v>
      </c>
      <c r="CK74" s="43">
        <f>IF(CK$5&lt;$A74,0,MINA($C74*$E74,$C74-SUM($G74:CJ74)))</f>
        <v>0</v>
      </c>
      <c r="CL74" s="43">
        <f>IF(CL$5&lt;$A74,0,MINA($C74*$E74,$C74-SUM($G74:CK74)))</f>
        <v>0</v>
      </c>
      <c r="CM74" s="43">
        <f>IF(CM$5&lt;$A74,0,MINA($C74*$E74,$C74-SUM($G74:CL74)))</f>
        <v>0</v>
      </c>
      <c r="CN74" s="43">
        <f>IF(CN$5&lt;$A74,0,MINA($C74*$E74,$C74-SUM($G74:CM74)))</f>
        <v>0</v>
      </c>
      <c r="CO74" s="43">
        <f>IF(CO$5&lt;$A74,0,MINA($C74*$E74,$C74-SUM($G74:CN74)))</f>
        <v>0</v>
      </c>
      <c r="CP74" s="43">
        <f>IF(CP$5&lt;$A74,0,MINA($C74*$E74,$C74-SUM($G74:CO74)))</f>
        <v>0</v>
      </c>
      <c r="CQ74" s="43">
        <f>IF(CQ$5&lt;$A74,0,MINA($C74*$E74,$C74-SUM($G74:CP74)))</f>
        <v>0</v>
      </c>
      <c r="CR74" s="43">
        <f>IF(CR$5&lt;$A74,0,MINA($C74*$E74,$C74-SUM($G74:CQ74)))</f>
        <v>0</v>
      </c>
      <c r="CS74" s="43">
        <f>IF(CS$5&lt;$A74,0,MINA($C74*$E74,$C74-SUM($G74:CR74)))</f>
        <v>0</v>
      </c>
      <c r="CT74" s="43">
        <f>IF(CT$5&lt;$A74,0,MINA($C74*$E74,$C74-SUM($G74:CS74)))</f>
        <v>0</v>
      </c>
      <c r="CU74" s="43">
        <f>IF(CU$5&lt;$A74,0,MINA($C74*$E74,$C74-SUM($G74:CT74)))</f>
        <v>0</v>
      </c>
      <c r="CV74" s="43">
        <f>IF(CV$5&lt;$A74,0,MINA($C74*$E74,$C74-SUM($G74:CU74)))</f>
        <v>0</v>
      </c>
      <c r="CW74" s="43">
        <f>IF(CW$5&lt;$A74,0,MINA($C74*$E74,$C74-SUM($G74:CV74)))</f>
        <v>0</v>
      </c>
      <c r="CX74" s="43">
        <f>IF(CX$5&lt;$A74,0,MINA($C74*$E74,$C74-SUM($G74:CW74)))</f>
        <v>0</v>
      </c>
      <c r="CY74" s="43">
        <f>IF(CY$5&lt;$A74,0,MINA($C74*$E74,$C74-SUM($G74:CX74)))</f>
        <v>0</v>
      </c>
      <c r="CZ74" s="43">
        <f>IF(CZ$5&lt;$A74,0,MINA($C74*$E74,$C74-SUM($G74:CY74)))</f>
        <v>0</v>
      </c>
      <c r="DA74" s="43">
        <f>IF(DA$5&lt;$A74,0,MINA($C74*$E74,$C74-SUM($G74:CZ74)))</f>
        <v>0</v>
      </c>
      <c r="DB74" s="43">
        <f>IF(DB$5&lt;$A74,0,MINA($C74*$E74,$C74-SUM($G74:DA74)))</f>
        <v>0</v>
      </c>
      <c r="DC74" s="43">
        <f>IF(DC$5&lt;$A74,0,MINA($C74*$E74,$C74-SUM($G74:DB74)))</f>
        <v>0</v>
      </c>
      <c r="DD74" s="43">
        <f>IF(DD$5&lt;$A74,0,MINA($C74*$E74,$C74-SUM($G74:DC74)))</f>
        <v>0</v>
      </c>
      <c r="DE74" s="43">
        <f>IF(DE$5&lt;$A74,0,MINA($C74*$E74,$C74-SUM($G74:DD74)))</f>
        <v>0</v>
      </c>
      <c r="DF74" s="43">
        <f>IF(DF$5&lt;$A74,0,MINA($C74*$E74,$C74-SUM($G74:DE74)))</f>
        <v>0</v>
      </c>
      <c r="DG74" s="43">
        <f>IF(DG$5&lt;$A74,0,MINA($C74*$E74,$C74-SUM($G74:DF74)))</f>
        <v>0</v>
      </c>
      <c r="DH74" s="43">
        <f>IF(DH$5&lt;$A74,0,MINA($C74*$E74,$C74-SUM($G74:DG74)))</f>
        <v>0</v>
      </c>
      <c r="DI74" s="43">
        <f>IF(DI$5&lt;$A74,0,MINA($C74*$E74,$C74-SUM($G74:DH74)))</f>
        <v>0</v>
      </c>
      <c r="DJ74" s="43">
        <f>IF(DJ$5&lt;$A74,0,MINA($C74*$E74,$C74-SUM($G74:DI74)))</f>
        <v>0</v>
      </c>
      <c r="DK74" s="43">
        <f>IF(DK$5&lt;$A74,0,MINA($C74*$E74,$C74-SUM($G74:DJ74)))</f>
        <v>0</v>
      </c>
      <c r="DL74" s="43">
        <f>IF(DL$5&lt;$A74,0,MINA($C74*$E74,$C74-SUM($G74:DK74)))</f>
        <v>0</v>
      </c>
      <c r="DM74" s="43">
        <f>IF(DM$5&lt;$A74,0,MINA($C74*$E74,$C74-SUM($G74:DL74)))</f>
        <v>0</v>
      </c>
      <c r="DN74" s="43">
        <f>IF(DN$5&lt;$A74,0,MINA($C74*$E74,$C74-SUM($G74:DM74)))</f>
        <v>0</v>
      </c>
      <c r="DO74" s="43">
        <f>IF(DO$5&lt;$A74,0,MINA($C74*$E74,$C74-SUM($G74:DN74)))</f>
        <v>0</v>
      </c>
      <c r="DP74" s="43">
        <f>IF(DP$5&lt;$A74,0,MINA($C74*$E74,$C74-SUM($G74:DO74)))</f>
        <v>0</v>
      </c>
      <c r="DQ74" s="43">
        <f>IF(DQ$5&lt;$A74,0,MINA($C74*$E74,$C74-SUM($G74:DP74)))</f>
        <v>0</v>
      </c>
      <c r="DR74" s="43">
        <f>IF(DR$5&lt;$A74,0,MINA($C74*$E74,$C74-SUM($G74:DQ74)))</f>
        <v>0</v>
      </c>
      <c r="DS74" s="43">
        <f>IF(DS$5&lt;$A74,0,MINA($C74*$E74,$C74-SUM($G74:DR74)))</f>
        <v>0</v>
      </c>
      <c r="DT74" s="43">
        <f>IF(DT$5&lt;$A74,0,MINA($C74*$E74,$C74-SUM($G74:DS74)))</f>
        <v>0</v>
      </c>
      <c r="DU74" s="43">
        <f>IF(DU$5&lt;$A74,0,MINA($C74*$E74,$C74-SUM($G74:DT74)))</f>
        <v>0</v>
      </c>
      <c r="DV74" s="43">
        <f>IF(DV$5&lt;$A74,0,MINA($C74*$E74,$C74-SUM($G74:DU74)))</f>
        <v>0</v>
      </c>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row>
    <row r="75" spans="1:162" ht="18" customHeight="1" x14ac:dyDescent="0.2">
      <c r="A75" s="46">
        <f t="shared" si="32"/>
        <v>61</v>
      </c>
      <c r="B75" s="38"/>
      <c r="C75" s="45">
        <v>706000</v>
      </c>
      <c r="D75" s="38"/>
      <c r="E75" s="44">
        <f t="shared" si="30"/>
        <v>1.6666666666666666E-2</v>
      </c>
      <c r="G75" s="43">
        <f t="shared" si="31"/>
        <v>0</v>
      </c>
      <c r="H75" s="43">
        <f>IF(H$5&lt;$A75,0,MINA($C75*$E75,$C75-SUM($G75:G75)))</f>
        <v>0</v>
      </c>
      <c r="I75" s="43">
        <f>IF(I$5&lt;$A75,0,MINA($C75*$E75,$C75-SUM($G75:H75)))</f>
        <v>0</v>
      </c>
      <c r="J75" s="43">
        <f>IF(J$5&lt;$A75,0,MINA($C75*$E75,$C75-SUM($G75:I75)))</f>
        <v>0</v>
      </c>
      <c r="K75" s="43">
        <f>IF(K$5&lt;$A75,0,MINA($C75*$E75,$C75-SUM($G75:J75)))</f>
        <v>0</v>
      </c>
      <c r="L75" s="43">
        <f>IF(L$5&lt;$A75,0,MINA($C75*$E75,$C75-SUM($G75:K75)))</f>
        <v>0</v>
      </c>
      <c r="M75" s="43">
        <f>IF(M$5&lt;$A75,0,MINA($C75*$E75,$C75-SUM($G75:L75)))</f>
        <v>0</v>
      </c>
      <c r="N75" s="43">
        <f>IF(N$5&lt;$A75,0,MINA($C75*$E75,$C75-SUM($G75:M75)))</f>
        <v>0</v>
      </c>
      <c r="O75" s="43">
        <f>IF(O$5&lt;$A75,0,MINA($C75*$E75,$C75-SUM($G75:N75)))</f>
        <v>0</v>
      </c>
      <c r="P75" s="43">
        <f>IF(P$5&lt;$A75,0,MINA($C75*$E75,$C75-SUM($G75:O75)))</f>
        <v>0</v>
      </c>
      <c r="Q75" s="43">
        <f>IF(Q$5&lt;$A75,0,MINA($C75*$E75,$C75-SUM($G75:P75)))</f>
        <v>0</v>
      </c>
      <c r="R75" s="43">
        <f>IF(R$5&lt;$A75,0,MINA($C75*$E75,$C75-SUM($G75:Q75)))</f>
        <v>0</v>
      </c>
      <c r="S75" s="43">
        <f>IF(S$5&lt;$A75,0,MINA($C75*$E75,$C75-SUM($G75:R75)))</f>
        <v>0</v>
      </c>
      <c r="T75" s="43">
        <f>IF(T$5&lt;$A75,0,MINA($C75*$E75,$C75-SUM($G75:S75)))</f>
        <v>0</v>
      </c>
      <c r="U75" s="43">
        <f>IF(U$5&lt;$A75,0,MINA($C75*$E75,$C75-SUM($G75:T75)))</f>
        <v>0</v>
      </c>
      <c r="V75" s="43">
        <f>IF(V$5&lt;$A75,0,MINA($C75*$E75,$C75-SUM($G75:U75)))</f>
        <v>0</v>
      </c>
      <c r="W75" s="43">
        <f>IF(W$5&lt;$A75,0,MINA($C75*$E75,$C75-SUM($G75:V75)))</f>
        <v>0</v>
      </c>
      <c r="X75" s="43">
        <f>IF(X$5&lt;$A75,0,MINA($C75*$E75,$C75-SUM($G75:W75)))</f>
        <v>0</v>
      </c>
      <c r="Y75" s="43">
        <f>IF(Y$5&lt;$A75,0,MINA($C75*$E75,$C75-SUM($G75:X75)))</f>
        <v>0</v>
      </c>
      <c r="Z75" s="43">
        <f>IF(Z$5&lt;$A75,0,MINA($C75*$E75,$C75-SUM($G75:Y75)))</f>
        <v>0</v>
      </c>
      <c r="AA75" s="43">
        <f>IF(AA$5&lt;$A75,0,MINA($C75*$E75,$C75-SUM($G75:Z75)))</f>
        <v>0</v>
      </c>
      <c r="AB75" s="43">
        <f>IF(AB$5&lt;$A75,0,MINA($C75*$E75,$C75-SUM($G75:AA75)))</f>
        <v>0</v>
      </c>
      <c r="AC75" s="43">
        <f>IF(AC$5&lt;$A75,0,MINA($C75*$E75,$C75-SUM($G75:AB75)))</f>
        <v>0</v>
      </c>
      <c r="AD75" s="43">
        <f>IF(AD$5&lt;$A75,0,MINA($C75*$E75,$C75-SUM($G75:AC75)))</f>
        <v>0</v>
      </c>
      <c r="AE75" s="43">
        <f>IF(AE$5&lt;$A75,0,MINA($C75*$E75,$C75-SUM($G75:AD75)))</f>
        <v>0</v>
      </c>
      <c r="AF75" s="43">
        <f>IF(AF$5&lt;$A75,0,MINA($C75*$E75,$C75-SUM($G75:AE75)))</f>
        <v>0</v>
      </c>
      <c r="AG75" s="43">
        <f>IF(AG$5&lt;$A75,0,MINA($C75*$E75,$C75-SUM($G75:AF75)))</f>
        <v>0</v>
      </c>
      <c r="AH75" s="43">
        <f>IF(AH$5&lt;$A75,0,MINA($C75*$E75,$C75-SUM($G75:AG75)))</f>
        <v>0</v>
      </c>
      <c r="AI75" s="43">
        <f>IF(AI$5&lt;$A75,0,MINA($C75*$E75,$C75-SUM($G75:AH75)))</f>
        <v>0</v>
      </c>
      <c r="AJ75" s="43">
        <f>IF(AJ$5&lt;$A75,0,MINA($C75*$E75,$C75-SUM($G75:AI75)))</f>
        <v>0</v>
      </c>
      <c r="AK75" s="43">
        <f>IF(AK$5&lt;$A75,0,MINA($C75*$E75,$C75-SUM($G75:AJ75)))</f>
        <v>0</v>
      </c>
      <c r="AL75" s="43">
        <f>IF(AL$5&lt;$A75,0,MINA($C75*$E75,$C75-SUM($G75:AK75)))</f>
        <v>0</v>
      </c>
      <c r="AM75" s="43">
        <f>IF(AM$5&lt;$A75,0,MINA($C75*$E75,$C75-SUM($G75:AL75)))</f>
        <v>0</v>
      </c>
      <c r="AN75" s="43">
        <f>IF(AN$5&lt;$A75,0,MINA($C75*$E75,$C75-SUM($G75:AM75)))</f>
        <v>0</v>
      </c>
      <c r="AO75" s="43">
        <f>IF(AO$5&lt;$A75,0,MINA($C75*$E75,$C75-SUM($G75:AN75)))</f>
        <v>0</v>
      </c>
      <c r="AP75" s="43">
        <f>IF(AP$5&lt;$A75,0,MINA($C75*$E75,$C75-SUM($G75:AO75)))</f>
        <v>0</v>
      </c>
      <c r="AQ75" s="43">
        <f>IF(AQ$5&lt;$A75,0,MINA($C75*$E75,$C75-SUM($G75:AP75)))</f>
        <v>0</v>
      </c>
      <c r="AR75" s="43">
        <f>IF(AR$5&lt;$A75,0,MINA($C75*$E75,$C75-SUM($G75:AQ75)))</f>
        <v>0</v>
      </c>
      <c r="AS75" s="43">
        <f>IF(AS$5&lt;$A75,0,MINA($C75*$E75,$C75-SUM($G75:AR75)))</f>
        <v>0</v>
      </c>
      <c r="AT75" s="43">
        <f>IF(AT$5&lt;$A75,0,MINA($C75*$E75,$C75-SUM($G75:AS75)))</f>
        <v>0</v>
      </c>
      <c r="AU75" s="43">
        <f>IF(AU$5&lt;$A75,0,MINA($C75*$E75,$C75-SUM($G75:AT75)))</f>
        <v>0</v>
      </c>
      <c r="AV75" s="43">
        <f>IF(AV$5&lt;$A75,0,MINA($C75*$E75,$C75-SUM($G75:AU75)))</f>
        <v>0</v>
      </c>
      <c r="AW75" s="43">
        <f>IF(AW$5&lt;$A75,0,MINA($C75*$E75,$C75-SUM($G75:AV75)))</f>
        <v>0</v>
      </c>
      <c r="AX75" s="43">
        <f>IF(AX$5&lt;$A75,0,MINA($C75*$E75,$C75-SUM($G75:AW75)))</f>
        <v>0</v>
      </c>
      <c r="AY75" s="43">
        <f>IF(AY$5&lt;$A75,0,MINA($C75*$E75,$C75-SUM($G75:AX75)))</f>
        <v>0</v>
      </c>
      <c r="AZ75" s="43">
        <f>IF(AZ$5&lt;$A75,0,MINA($C75*$E75,$C75-SUM($G75:AY75)))</f>
        <v>0</v>
      </c>
      <c r="BA75" s="43">
        <f>IF(BA$5&lt;$A75,0,MINA($C75*$E75,$C75-SUM($G75:AZ75)))</f>
        <v>0</v>
      </c>
      <c r="BB75" s="43">
        <f>IF(BB$5&lt;$A75,0,MINA($C75*$E75,$C75-SUM($G75:BA75)))</f>
        <v>0</v>
      </c>
      <c r="BC75" s="43">
        <f>IF(BC$5&lt;$A75,0,MINA($C75*$E75,$C75-SUM($G75:BB75)))</f>
        <v>0</v>
      </c>
      <c r="BD75" s="43">
        <f>IF(BD$5&lt;$A75,0,MINA($C75*$E75,$C75-SUM($G75:BC75)))</f>
        <v>0</v>
      </c>
      <c r="BE75" s="43">
        <f>IF(BE$5&lt;$A75,0,MINA($C75*$E75,$C75-SUM($G75:BD75)))</f>
        <v>0</v>
      </c>
      <c r="BF75" s="43">
        <f>IF(BF$5&lt;$A75,0,MINA($C75*$E75,$C75-SUM($G75:BE75)))</f>
        <v>0</v>
      </c>
      <c r="BG75" s="43">
        <f>IF(BG$5&lt;$A75,0,MINA($C75*$E75,$C75-SUM($G75:BF75)))</f>
        <v>0</v>
      </c>
      <c r="BH75" s="43">
        <f>IF(BH$5&lt;$A75,0,MINA($C75*$E75,$C75-SUM($G75:BG75)))</f>
        <v>0</v>
      </c>
      <c r="BI75" s="43">
        <f>IF(BI$5&lt;$A75,0,MINA($C75*$E75,$C75-SUM($G75:BH75)))</f>
        <v>0</v>
      </c>
      <c r="BJ75" s="43">
        <f>IF(BJ$5&lt;$A75,0,MINA($C75*$E75,$C75-SUM($G75:BI75)))</f>
        <v>0</v>
      </c>
      <c r="BK75" s="43">
        <f>IF(BK$5&lt;$A75,0,MINA($C75*$E75,$C75-SUM($G75:BJ75)))</f>
        <v>0</v>
      </c>
      <c r="BL75" s="43">
        <f>IF(BL$5&lt;$A75,0,MINA($C75*$E75,$C75-SUM($G75:BK75)))</f>
        <v>0</v>
      </c>
      <c r="BM75" s="43">
        <f>IF(BM$5&lt;$A75,0,MINA($C75*$E75,$C75-SUM($G75:BL75)))</f>
        <v>0</v>
      </c>
      <c r="BN75" s="43">
        <f>IF(BN$5&lt;$A75,0,MINA($C75*$E75,$C75-SUM($G75:BM75)))</f>
        <v>0</v>
      </c>
      <c r="BO75" s="43">
        <f>IF(BO$5&lt;$A75,0,MINA($C75*$E75,$C75-SUM($G75:BN75)))</f>
        <v>11766.666666666666</v>
      </c>
      <c r="BP75" s="43">
        <f>IF(BP$5&lt;$A75,0,MINA($C75*$E75,$C75-SUM($G75:BO75)))</f>
        <v>11766.666666666666</v>
      </c>
      <c r="BQ75" s="43">
        <f>IF(BQ$5&lt;$A75,0,MINA($C75*$E75,$C75-SUM($G75:BP75)))</f>
        <v>11766.666666666666</v>
      </c>
      <c r="BR75" s="43">
        <f>IF(BR$5&lt;$A75,0,MINA($C75*$E75,$C75-SUM($G75:BQ75)))</f>
        <v>11766.666666666666</v>
      </c>
      <c r="BS75" s="43">
        <f>IF(BS$5&lt;$A75,0,MINA($C75*$E75,$C75-SUM($G75:BR75)))</f>
        <v>11766.666666666666</v>
      </c>
      <c r="BT75" s="43">
        <f>IF(BT$5&lt;$A75,0,MINA($C75*$E75,$C75-SUM($G75:BS75)))</f>
        <v>11766.666666666666</v>
      </c>
      <c r="BU75" s="43">
        <f>IF(BU$5&lt;$A75,0,MINA($C75*$E75,$C75-SUM($G75:BT75)))</f>
        <v>11766.666666666666</v>
      </c>
      <c r="BV75" s="43">
        <f>IF(BV$5&lt;$A75,0,MINA($C75*$E75,$C75-SUM($G75:BU75)))</f>
        <v>11766.666666666666</v>
      </c>
      <c r="BW75" s="43">
        <f>IF(BW$5&lt;$A75,0,MINA($C75*$E75,$C75-SUM($G75:BV75)))</f>
        <v>11766.666666666666</v>
      </c>
      <c r="BX75" s="43">
        <f>IF(BX$5&lt;$A75,0,MINA($C75*$E75,$C75-SUM($G75:BW75)))</f>
        <v>11766.666666666666</v>
      </c>
      <c r="BY75" s="43">
        <f>IF(BY$5&lt;$A75,0,MINA($C75*$E75,$C75-SUM($G75:BX75)))</f>
        <v>11766.666666666666</v>
      </c>
      <c r="BZ75" s="43">
        <f>IF(BZ$5&lt;$A75,0,MINA($C75*$E75,$C75-SUM($G75:BY75)))</f>
        <v>11766.666666666666</v>
      </c>
      <c r="CA75" s="43">
        <f>IF(CA$5&lt;$A75,0,MINA($C75*$E75,$C75-SUM($G75:BZ75)))</f>
        <v>11766.666666666666</v>
      </c>
      <c r="CB75" s="43">
        <f>IF(CB$5&lt;$A75,0,MINA($C75*$E75,$C75-SUM($G75:CA75)))</f>
        <v>11766.666666666666</v>
      </c>
      <c r="CC75" s="43">
        <f>IF(CC$5&lt;$A75,0,MINA($C75*$E75,$C75-SUM($G75:CB75)))</f>
        <v>11766.666666666666</v>
      </c>
      <c r="CD75" s="43">
        <f>IF(CD$5&lt;$A75,0,MINA($C75*$E75,$C75-SUM($G75:CC75)))</f>
        <v>11766.666666666666</v>
      </c>
      <c r="CE75" s="43">
        <f>IF(CE$5&lt;$A75,0,MINA($C75*$E75,$C75-SUM($G75:CD75)))</f>
        <v>11766.666666666666</v>
      </c>
      <c r="CF75" s="43">
        <f>IF(CF$5&lt;$A75,0,MINA($C75*$E75,$C75-SUM($G75:CE75)))</f>
        <v>11766.666666666666</v>
      </c>
      <c r="CG75" s="43">
        <f>IF(CG$5&lt;$A75,0,MINA($C75*$E75,$C75-SUM($G75:CF75)))</f>
        <v>11766.666666666666</v>
      </c>
      <c r="CH75" s="43">
        <f>IF(CH$5&lt;$A75,0,MINA($C75*$E75,$C75-SUM($G75:CG75)))</f>
        <v>11766.666666666666</v>
      </c>
      <c r="CI75" s="43">
        <f>IF(CI$5&lt;$A75,0,MINA($C75*$E75,$C75-SUM($G75:CH75)))</f>
        <v>11766.666666666666</v>
      </c>
      <c r="CJ75" s="43">
        <f>IF(CJ$5&lt;$A75,0,MINA($C75*$E75,$C75-SUM($G75:CI75)))</f>
        <v>11766.666666666666</v>
      </c>
      <c r="CK75" s="43">
        <f>IF(CK$5&lt;$A75,0,MINA($C75*$E75,$C75-SUM($G75:CJ75)))</f>
        <v>11766.666666666666</v>
      </c>
      <c r="CL75" s="43">
        <f>IF(CL$5&lt;$A75,0,MINA($C75*$E75,$C75-SUM($G75:CK75)))</f>
        <v>11766.666666666666</v>
      </c>
      <c r="CM75" s="43">
        <f>IF(CM$5&lt;$A75,0,MINA($C75*$E75,$C75-SUM($G75:CL75)))</f>
        <v>11766.666666666666</v>
      </c>
      <c r="CN75" s="43">
        <f>IF(CN$5&lt;$A75,0,MINA($C75*$E75,$C75-SUM($G75:CM75)))</f>
        <v>11766.666666666666</v>
      </c>
      <c r="CO75" s="43">
        <f>IF(CO$5&lt;$A75,0,MINA($C75*$E75,$C75-SUM($G75:CN75)))</f>
        <v>11766.666666666666</v>
      </c>
      <c r="CP75" s="43">
        <f>IF(CP$5&lt;$A75,0,MINA($C75*$E75,$C75-SUM($G75:CO75)))</f>
        <v>11766.666666666666</v>
      </c>
      <c r="CQ75" s="43">
        <f>IF(CQ$5&lt;$A75,0,MINA($C75*$E75,$C75-SUM($G75:CP75)))</f>
        <v>11766.666666666666</v>
      </c>
      <c r="CR75" s="43">
        <f>IF(CR$5&lt;$A75,0,MINA($C75*$E75,$C75-SUM($G75:CQ75)))</f>
        <v>11766.666666666666</v>
      </c>
      <c r="CS75" s="43">
        <f>IF(CS$5&lt;$A75,0,MINA($C75*$E75,$C75-SUM($G75:CR75)))</f>
        <v>11766.666666666666</v>
      </c>
      <c r="CT75" s="43">
        <f>IF(CT$5&lt;$A75,0,MINA($C75*$E75,$C75-SUM($G75:CS75)))</f>
        <v>11766.666666666666</v>
      </c>
      <c r="CU75" s="43">
        <f>IF(CU$5&lt;$A75,0,MINA($C75*$E75,$C75-SUM($G75:CT75)))</f>
        <v>11766.666666666666</v>
      </c>
      <c r="CV75" s="43">
        <f>IF(CV$5&lt;$A75,0,MINA($C75*$E75,$C75-SUM($G75:CU75)))</f>
        <v>11766.666666666666</v>
      </c>
      <c r="CW75" s="43">
        <f>IF(CW$5&lt;$A75,0,MINA($C75*$E75,$C75-SUM($G75:CV75)))</f>
        <v>11766.666666666666</v>
      </c>
      <c r="CX75" s="43">
        <f>IF(CX$5&lt;$A75,0,MINA($C75*$E75,$C75-SUM($G75:CW75)))</f>
        <v>11766.666666666666</v>
      </c>
      <c r="CY75" s="43">
        <f>IF(CY$5&lt;$A75,0,MINA($C75*$E75,$C75-SUM($G75:CX75)))</f>
        <v>11766.666666666666</v>
      </c>
      <c r="CZ75" s="43">
        <f>IF(CZ$5&lt;$A75,0,MINA($C75*$E75,$C75-SUM($G75:CY75)))</f>
        <v>11766.666666666666</v>
      </c>
      <c r="DA75" s="43">
        <f>IF(DA$5&lt;$A75,0,MINA($C75*$E75,$C75-SUM($G75:CZ75)))</f>
        <v>11766.666666666666</v>
      </c>
      <c r="DB75" s="43">
        <f>IF(DB$5&lt;$A75,0,MINA($C75*$E75,$C75-SUM($G75:DA75)))</f>
        <v>11766.666666666666</v>
      </c>
      <c r="DC75" s="43">
        <f>IF(DC$5&lt;$A75,0,MINA($C75*$E75,$C75-SUM($G75:DB75)))</f>
        <v>11766.666666666666</v>
      </c>
      <c r="DD75" s="43">
        <f>IF(DD$5&lt;$A75,0,MINA($C75*$E75,$C75-SUM($G75:DC75)))</f>
        <v>11766.666666666666</v>
      </c>
      <c r="DE75" s="43">
        <f>IF(DE$5&lt;$A75,0,MINA($C75*$E75,$C75-SUM($G75:DD75)))</f>
        <v>11766.666666666666</v>
      </c>
      <c r="DF75" s="43">
        <f>IF(DF$5&lt;$A75,0,MINA($C75*$E75,$C75-SUM($G75:DE75)))</f>
        <v>11766.666666666666</v>
      </c>
      <c r="DG75" s="43">
        <f>IF(DG$5&lt;$A75,0,MINA($C75*$E75,$C75-SUM($G75:DF75)))</f>
        <v>11766.666666666666</v>
      </c>
      <c r="DH75" s="43">
        <f>IF(DH$5&lt;$A75,0,MINA($C75*$E75,$C75-SUM($G75:DG75)))</f>
        <v>11766.666666666666</v>
      </c>
      <c r="DI75" s="43">
        <f>IF(DI$5&lt;$A75,0,MINA($C75*$E75,$C75-SUM($G75:DH75)))</f>
        <v>11766.666666666666</v>
      </c>
      <c r="DJ75" s="43">
        <f>IF(DJ$5&lt;$A75,0,MINA($C75*$E75,$C75-SUM($G75:DI75)))</f>
        <v>11766.666666666666</v>
      </c>
      <c r="DK75" s="43">
        <f>IF(DK$5&lt;$A75,0,MINA($C75*$E75,$C75-SUM($G75:DJ75)))</f>
        <v>11766.666666666666</v>
      </c>
      <c r="DL75" s="43">
        <f>IF(DL$5&lt;$A75,0,MINA($C75*$E75,$C75-SUM($G75:DK75)))</f>
        <v>11766.666666666666</v>
      </c>
      <c r="DM75" s="43">
        <f>IF(DM$5&lt;$A75,0,MINA($C75*$E75,$C75-SUM($G75:DL75)))</f>
        <v>11766.666666666666</v>
      </c>
      <c r="DN75" s="43">
        <f>IF(DN$5&lt;$A75,0,MINA($C75*$E75,$C75-SUM($G75:DM75)))</f>
        <v>11766.666666666666</v>
      </c>
      <c r="DO75" s="43">
        <f>IF(DO$5&lt;$A75,0,MINA($C75*$E75,$C75-SUM($G75:DN75)))</f>
        <v>11766.666666666666</v>
      </c>
      <c r="DP75" s="43">
        <f>IF(DP$5&lt;$A75,0,MINA($C75*$E75,$C75-SUM($G75:DO75)))</f>
        <v>11766.666666666666</v>
      </c>
      <c r="DQ75" s="43">
        <f>IF(DQ$5&lt;$A75,0,MINA($C75*$E75,$C75-SUM($G75:DP75)))</f>
        <v>11766.666666666666</v>
      </c>
      <c r="DR75" s="43">
        <f>IF(DR$5&lt;$A75,0,MINA($C75*$E75,$C75-SUM($G75:DQ75)))</f>
        <v>11766.666666666666</v>
      </c>
      <c r="DS75" s="43">
        <f>IF(DS$5&lt;$A75,0,MINA($C75*$E75,$C75-SUM($G75:DR75)))</f>
        <v>11766.666666666666</v>
      </c>
      <c r="DT75" s="43">
        <f>IF(DT$5&lt;$A75,0,MINA($C75*$E75,$C75-SUM($G75:DS75)))</f>
        <v>11766.666666666666</v>
      </c>
      <c r="DU75" s="43">
        <f>IF(DU$5&lt;$A75,0,MINA($C75*$E75,$C75-SUM($G75:DT75)))</f>
        <v>11766.666666666666</v>
      </c>
      <c r="DV75" s="43">
        <f>IF(DV$5&lt;$A75,0,MINA($C75*$E75,$C75-SUM($G75:DU75)))</f>
        <v>11766.666666666666</v>
      </c>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row>
    <row r="76" spans="1:162" ht="18" customHeight="1" x14ac:dyDescent="0.2">
      <c r="A76" s="46">
        <f t="shared" si="32"/>
        <v>62</v>
      </c>
      <c r="B76" s="38"/>
      <c r="C76" s="45">
        <v>1849000</v>
      </c>
      <c r="D76" s="38"/>
      <c r="E76" s="44">
        <f t="shared" si="30"/>
        <v>1.6949152542372881E-2</v>
      </c>
      <c r="G76" s="43">
        <f t="shared" si="31"/>
        <v>0</v>
      </c>
      <c r="H76" s="43">
        <f>IF(H$5&lt;$A76,0,MINA($C76*$E76,$C76-SUM($G76:G76)))</f>
        <v>0</v>
      </c>
      <c r="I76" s="43">
        <f>IF(I$5&lt;$A76,0,MINA($C76*$E76,$C76-SUM($G76:H76)))</f>
        <v>0</v>
      </c>
      <c r="J76" s="43">
        <f>IF(J$5&lt;$A76,0,MINA($C76*$E76,$C76-SUM($G76:I76)))</f>
        <v>0</v>
      </c>
      <c r="K76" s="43">
        <f>IF(K$5&lt;$A76,0,MINA($C76*$E76,$C76-SUM($G76:J76)))</f>
        <v>0</v>
      </c>
      <c r="L76" s="43">
        <f>IF(L$5&lt;$A76,0,MINA($C76*$E76,$C76-SUM($G76:K76)))</f>
        <v>0</v>
      </c>
      <c r="M76" s="43">
        <f>IF(M$5&lt;$A76,0,MINA($C76*$E76,$C76-SUM($G76:L76)))</f>
        <v>0</v>
      </c>
      <c r="N76" s="43">
        <f>IF(N$5&lt;$A76,0,MINA($C76*$E76,$C76-SUM($G76:M76)))</f>
        <v>0</v>
      </c>
      <c r="O76" s="43">
        <f>IF(O$5&lt;$A76,0,MINA($C76*$E76,$C76-SUM($G76:N76)))</f>
        <v>0</v>
      </c>
      <c r="P76" s="43">
        <f>IF(P$5&lt;$A76,0,MINA($C76*$E76,$C76-SUM($G76:O76)))</f>
        <v>0</v>
      </c>
      <c r="Q76" s="43">
        <f>IF(Q$5&lt;$A76,0,MINA($C76*$E76,$C76-SUM($G76:P76)))</f>
        <v>0</v>
      </c>
      <c r="R76" s="43">
        <f>IF(R$5&lt;$A76,0,MINA($C76*$E76,$C76-SUM($G76:Q76)))</f>
        <v>0</v>
      </c>
      <c r="S76" s="43">
        <f>IF(S$5&lt;$A76,0,MINA($C76*$E76,$C76-SUM($G76:R76)))</f>
        <v>0</v>
      </c>
      <c r="T76" s="43">
        <f>IF(T$5&lt;$A76,0,MINA($C76*$E76,$C76-SUM($G76:S76)))</f>
        <v>0</v>
      </c>
      <c r="U76" s="43">
        <f>IF(U$5&lt;$A76,0,MINA($C76*$E76,$C76-SUM($G76:T76)))</f>
        <v>0</v>
      </c>
      <c r="V76" s="43">
        <f>IF(V$5&lt;$A76,0,MINA($C76*$E76,$C76-SUM($G76:U76)))</f>
        <v>0</v>
      </c>
      <c r="W76" s="43">
        <f>IF(W$5&lt;$A76,0,MINA($C76*$E76,$C76-SUM($G76:V76)))</f>
        <v>0</v>
      </c>
      <c r="X76" s="43">
        <f>IF(X$5&lt;$A76,0,MINA($C76*$E76,$C76-SUM($G76:W76)))</f>
        <v>0</v>
      </c>
      <c r="Y76" s="43">
        <f>IF(Y$5&lt;$A76,0,MINA($C76*$E76,$C76-SUM($G76:X76)))</f>
        <v>0</v>
      </c>
      <c r="Z76" s="43">
        <f>IF(Z$5&lt;$A76,0,MINA($C76*$E76,$C76-SUM($G76:Y76)))</f>
        <v>0</v>
      </c>
      <c r="AA76" s="43">
        <f>IF(AA$5&lt;$A76,0,MINA($C76*$E76,$C76-SUM($G76:Z76)))</f>
        <v>0</v>
      </c>
      <c r="AB76" s="43">
        <f>IF(AB$5&lt;$A76,0,MINA($C76*$E76,$C76-SUM($G76:AA76)))</f>
        <v>0</v>
      </c>
      <c r="AC76" s="43">
        <f>IF(AC$5&lt;$A76,0,MINA($C76*$E76,$C76-SUM($G76:AB76)))</f>
        <v>0</v>
      </c>
      <c r="AD76" s="43">
        <f>IF(AD$5&lt;$A76,0,MINA($C76*$E76,$C76-SUM($G76:AC76)))</f>
        <v>0</v>
      </c>
      <c r="AE76" s="43">
        <f>IF(AE$5&lt;$A76,0,MINA($C76*$E76,$C76-SUM($G76:AD76)))</f>
        <v>0</v>
      </c>
      <c r="AF76" s="43">
        <f>IF(AF$5&lt;$A76,0,MINA($C76*$E76,$C76-SUM($G76:AE76)))</f>
        <v>0</v>
      </c>
      <c r="AG76" s="43">
        <f>IF(AG$5&lt;$A76,0,MINA($C76*$E76,$C76-SUM($G76:AF76)))</f>
        <v>0</v>
      </c>
      <c r="AH76" s="43">
        <f>IF(AH$5&lt;$A76,0,MINA($C76*$E76,$C76-SUM($G76:AG76)))</f>
        <v>0</v>
      </c>
      <c r="AI76" s="43">
        <f>IF(AI$5&lt;$A76,0,MINA($C76*$E76,$C76-SUM($G76:AH76)))</f>
        <v>0</v>
      </c>
      <c r="AJ76" s="43">
        <f>IF(AJ$5&lt;$A76,0,MINA($C76*$E76,$C76-SUM($G76:AI76)))</f>
        <v>0</v>
      </c>
      <c r="AK76" s="43">
        <f>IF(AK$5&lt;$A76,0,MINA($C76*$E76,$C76-SUM($G76:AJ76)))</f>
        <v>0</v>
      </c>
      <c r="AL76" s="43">
        <f>IF(AL$5&lt;$A76,0,MINA($C76*$E76,$C76-SUM($G76:AK76)))</f>
        <v>0</v>
      </c>
      <c r="AM76" s="43">
        <f>IF(AM$5&lt;$A76,0,MINA($C76*$E76,$C76-SUM($G76:AL76)))</f>
        <v>0</v>
      </c>
      <c r="AN76" s="43">
        <f>IF(AN$5&lt;$A76,0,MINA($C76*$E76,$C76-SUM($G76:AM76)))</f>
        <v>0</v>
      </c>
      <c r="AO76" s="43">
        <f>IF(AO$5&lt;$A76,0,MINA($C76*$E76,$C76-SUM($G76:AN76)))</f>
        <v>0</v>
      </c>
      <c r="AP76" s="43">
        <f>IF(AP$5&lt;$A76,0,MINA($C76*$E76,$C76-SUM($G76:AO76)))</f>
        <v>0</v>
      </c>
      <c r="AQ76" s="43">
        <f>IF(AQ$5&lt;$A76,0,MINA($C76*$E76,$C76-SUM($G76:AP76)))</f>
        <v>0</v>
      </c>
      <c r="AR76" s="43">
        <f>IF(AR$5&lt;$A76,0,MINA($C76*$E76,$C76-SUM($G76:AQ76)))</f>
        <v>0</v>
      </c>
      <c r="AS76" s="43">
        <f>IF(AS$5&lt;$A76,0,MINA($C76*$E76,$C76-SUM($G76:AR76)))</f>
        <v>0</v>
      </c>
      <c r="AT76" s="43">
        <f>IF(AT$5&lt;$A76,0,MINA($C76*$E76,$C76-SUM($G76:AS76)))</f>
        <v>0</v>
      </c>
      <c r="AU76" s="43">
        <f>IF(AU$5&lt;$A76,0,MINA($C76*$E76,$C76-SUM($G76:AT76)))</f>
        <v>0</v>
      </c>
      <c r="AV76" s="43">
        <f>IF(AV$5&lt;$A76,0,MINA($C76*$E76,$C76-SUM($G76:AU76)))</f>
        <v>0</v>
      </c>
      <c r="AW76" s="43">
        <f>IF(AW$5&lt;$A76,0,MINA($C76*$E76,$C76-SUM($G76:AV76)))</f>
        <v>0</v>
      </c>
      <c r="AX76" s="43">
        <f>IF(AX$5&lt;$A76,0,MINA($C76*$E76,$C76-SUM($G76:AW76)))</f>
        <v>0</v>
      </c>
      <c r="AY76" s="43">
        <f>IF(AY$5&lt;$A76,0,MINA($C76*$E76,$C76-SUM($G76:AX76)))</f>
        <v>0</v>
      </c>
      <c r="AZ76" s="43">
        <f>IF(AZ$5&lt;$A76,0,MINA($C76*$E76,$C76-SUM($G76:AY76)))</f>
        <v>0</v>
      </c>
      <c r="BA76" s="43">
        <f>IF(BA$5&lt;$A76,0,MINA($C76*$E76,$C76-SUM($G76:AZ76)))</f>
        <v>0</v>
      </c>
      <c r="BB76" s="43">
        <f>IF(BB$5&lt;$A76,0,MINA($C76*$E76,$C76-SUM($G76:BA76)))</f>
        <v>0</v>
      </c>
      <c r="BC76" s="43">
        <f>IF(BC$5&lt;$A76,0,MINA($C76*$E76,$C76-SUM($G76:BB76)))</f>
        <v>0</v>
      </c>
      <c r="BD76" s="43">
        <f>IF(BD$5&lt;$A76,0,MINA($C76*$E76,$C76-SUM($G76:BC76)))</f>
        <v>0</v>
      </c>
      <c r="BE76" s="43">
        <f>IF(BE$5&lt;$A76,0,MINA($C76*$E76,$C76-SUM($G76:BD76)))</f>
        <v>0</v>
      </c>
      <c r="BF76" s="43">
        <f>IF(BF$5&lt;$A76,0,MINA($C76*$E76,$C76-SUM($G76:BE76)))</f>
        <v>0</v>
      </c>
      <c r="BG76" s="43">
        <f>IF(BG$5&lt;$A76,0,MINA($C76*$E76,$C76-SUM($G76:BF76)))</f>
        <v>0</v>
      </c>
      <c r="BH76" s="43">
        <f>IF(BH$5&lt;$A76,0,MINA($C76*$E76,$C76-SUM($G76:BG76)))</f>
        <v>0</v>
      </c>
      <c r="BI76" s="43">
        <f>IF(BI$5&lt;$A76,0,MINA($C76*$E76,$C76-SUM($G76:BH76)))</f>
        <v>0</v>
      </c>
      <c r="BJ76" s="43">
        <f>IF(BJ$5&lt;$A76,0,MINA($C76*$E76,$C76-SUM($G76:BI76)))</f>
        <v>0</v>
      </c>
      <c r="BK76" s="43">
        <f>IF(BK$5&lt;$A76,0,MINA($C76*$E76,$C76-SUM($G76:BJ76)))</f>
        <v>0</v>
      </c>
      <c r="BL76" s="43">
        <f>IF(BL$5&lt;$A76,0,MINA($C76*$E76,$C76-SUM($G76:BK76)))</f>
        <v>0</v>
      </c>
      <c r="BM76" s="43">
        <f>IF(BM$5&lt;$A76,0,MINA($C76*$E76,$C76-SUM($G76:BL76)))</f>
        <v>0</v>
      </c>
      <c r="BN76" s="43">
        <f>IF(BN$5&lt;$A76,0,MINA($C76*$E76,$C76-SUM($G76:BM76)))</f>
        <v>0</v>
      </c>
      <c r="BO76" s="43">
        <f>IF(BO$5&lt;$A76,0,MINA($C76*$E76,$C76-SUM($G76:BN76)))</f>
        <v>0</v>
      </c>
      <c r="BP76" s="43">
        <f>IF(BP$5&lt;$A76,0,MINA($C76*$E76,$C76-SUM($G76:BO76)))</f>
        <v>31338.983050847459</v>
      </c>
      <c r="BQ76" s="43">
        <f>IF(BQ$5&lt;$A76,0,MINA($C76*$E76,$C76-SUM($G76:BP76)))</f>
        <v>31338.983050847459</v>
      </c>
      <c r="BR76" s="43">
        <f>IF(BR$5&lt;$A76,0,MINA($C76*$E76,$C76-SUM($G76:BQ76)))</f>
        <v>31338.983050847459</v>
      </c>
      <c r="BS76" s="43">
        <f>IF(BS$5&lt;$A76,0,MINA($C76*$E76,$C76-SUM($G76:BR76)))</f>
        <v>31338.983050847459</v>
      </c>
      <c r="BT76" s="43">
        <f>IF(BT$5&lt;$A76,0,MINA($C76*$E76,$C76-SUM($G76:BS76)))</f>
        <v>31338.983050847459</v>
      </c>
      <c r="BU76" s="43">
        <f>IF(BU$5&lt;$A76,0,MINA($C76*$E76,$C76-SUM($G76:BT76)))</f>
        <v>31338.983050847459</v>
      </c>
      <c r="BV76" s="43">
        <f>IF(BV$5&lt;$A76,0,MINA($C76*$E76,$C76-SUM($G76:BU76)))</f>
        <v>31338.983050847459</v>
      </c>
      <c r="BW76" s="43">
        <f>IF(BW$5&lt;$A76,0,MINA($C76*$E76,$C76-SUM($G76:BV76)))</f>
        <v>31338.983050847459</v>
      </c>
      <c r="BX76" s="43">
        <f>IF(BX$5&lt;$A76,0,MINA($C76*$E76,$C76-SUM($G76:BW76)))</f>
        <v>31338.983050847459</v>
      </c>
      <c r="BY76" s="43">
        <f>IF(BY$5&lt;$A76,0,MINA($C76*$E76,$C76-SUM($G76:BX76)))</f>
        <v>31338.983050847459</v>
      </c>
      <c r="BZ76" s="43">
        <f>IF(BZ$5&lt;$A76,0,MINA($C76*$E76,$C76-SUM($G76:BY76)))</f>
        <v>31338.983050847459</v>
      </c>
      <c r="CA76" s="43">
        <f>IF(CA$5&lt;$A76,0,MINA($C76*$E76,$C76-SUM($G76:BZ76)))</f>
        <v>31338.983050847459</v>
      </c>
      <c r="CB76" s="43">
        <f>IF(CB$5&lt;$A76,0,MINA($C76*$E76,$C76-SUM($G76:CA76)))</f>
        <v>31338.983050847459</v>
      </c>
      <c r="CC76" s="43">
        <f>IF(CC$5&lt;$A76,0,MINA($C76*$E76,$C76-SUM($G76:CB76)))</f>
        <v>31338.983050847459</v>
      </c>
      <c r="CD76" s="43">
        <f>IF(CD$5&lt;$A76,0,MINA($C76*$E76,$C76-SUM($G76:CC76)))</f>
        <v>31338.983050847459</v>
      </c>
      <c r="CE76" s="43">
        <f>IF(CE$5&lt;$A76,0,MINA($C76*$E76,$C76-SUM($G76:CD76)))</f>
        <v>31338.983050847459</v>
      </c>
      <c r="CF76" s="43">
        <f>IF(CF$5&lt;$A76,0,MINA($C76*$E76,$C76-SUM($G76:CE76)))</f>
        <v>31338.983050847459</v>
      </c>
      <c r="CG76" s="43">
        <f>IF(CG$5&lt;$A76,0,MINA($C76*$E76,$C76-SUM($G76:CF76)))</f>
        <v>31338.983050847459</v>
      </c>
      <c r="CH76" s="43">
        <f>IF(CH$5&lt;$A76,0,MINA($C76*$E76,$C76-SUM($G76:CG76)))</f>
        <v>31338.983050847459</v>
      </c>
      <c r="CI76" s="43">
        <f>IF(CI$5&lt;$A76,0,MINA($C76*$E76,$C76-SUM($G76:CH76)))</f>
        <v>31338.983050847459</v>
      </c>
      <c r="CJ76" s="43">
        <f>IF(CJ$5&lt;$A76,0,MINA($C76*$E76,$C76-SUM($G76:CI76)))</f>
        <v>31338.983050847459</v>
      </c>
      <c r="CK76" s="43">
        <f>IF(CK$5&lt;$A76,0,MINA($C76*$E76,$C76-SUM($G76:CJ76)))</f>
        <v>31338.983050847459</v>
      </c>
      <c r="CL76" s="43">
        <f>IF(CL$5&lt;$A76,0,MINA($C76*$E76,$C76-SUM($G76:CK76)))</f>
        <v>31338.983050847459</v>
      </c>
      <c r="CM76" s="43">
        <f>IF(CM$5&lt;$A76,0,MINA($C76*$E76,$C76-SUM($G76:CL76)))</f>
        <v>31338.983050847459</v>
      </c>
      <c r="CN76" s="43">
        <f>IF(CN$5&lt;$A76,0,MINA($C76*$E76,$C76-SUM($G76:CM76)))</f>
        <v>31338.983050847459</v>
      </c>
      <c r="CO76" s="43">
        <f>IF(CO$5&lt;$A76,0,MINA($C76*$E76,$C76-SUM($G76:CN76)))</f>
        <v>31338.983050847459</v>
      </c>
      <c r="CP76" s="43">
        <f>IF(CP$5&lt;$A76,0,MINA($C76*$E76,$C76-SUM($G76:CO76)))</f>
        <v>31338.983050847459</v>
      </c>
      <c r="CQ76" s="43">
        <f>IF(CQ$5&lt;$A76,0,MINA($C76*$E76,$C76-SUM($G76:CP76)))</f>
        <v>31338.983050847459</v>
      </c>
      <c r="CR76" s="43">
        <f>IF(CR$5&lt;$A76,0,MINA($C76*$E76,$C76-SUM($G76:CQ76)))</f>
        <v>31338.983050847459</v>
      </c>
      <c r="CS76" s="43">
        <f>IF(CS$5&lt;$A76,0,MINA($C76*$E76,$C76-SUM($G76:CR76)))</f>
        <v>31338.983050847459</v>
      </c>
      <c r="CT76" s="43">
        <f>IF(CT$5&lt;$A76,0,MINA($C76*$E76,$C76-SUM($G76:CS76)))</f>
        <v>31338.983050847459</v>
      </c>
      <c r="CU76" s="43">
        <f>IF(CU$5&lt;$A76,0,MINA($C76*$E76,$C76-SUM($G76:CT76)))</f>
        <v>31338.983050847459</v>
      </c>
      <c r="CV76" s="43">
        <f>IF(CV$5&lt;$A76,0,MINA($C76*$E76,$C76-SUM($G76:CU76)))</f>
        <v>31338.983050847459</v>
      </c>
      <c r="CW76" s="43">
        <f>IF(CW$5&lt;$A76,0,MINA($C76*$E76,$C76-SUM($G76:CV76)))</f>
        <v>31338.983050847459</v>
      </c>
      <c r="CX76" s="43">
        <f>IF(CX$5&lt;$A76,0,MINA($C76*$E76,$C76-SUM($G76:CW76)))</f>
        <v>31338.983050847459</v>
      </c>
      <c r="CY76" s="43">
        <f>IF(CY$5&lt;$A76,0,MINA($C76*$E76,$C76-SUM($G76:CX76)))</f>
        <v>31338.983050847459</v>
      </c>
      <c r="CZ76" s="43">
        <f>IF(CZ$5&lt;$A76,0,MINA($C76*$E76,$C76-SUM($G76:CY76)))</f>
        <v>31338.983050847459</v>
      </c>
      <c r="DA76" s="43">
        <f>IF(DA$5&lt;$A76,0,MINA($C76*$E76,$C76-SUM($G76:CZ76)))</f>
        <v>31338.983050847459</v>
      </c>
      <c r="DB76" s="43">
        <f>IF(DB$5&lt;$A76,0,MINA($C76*$E76,$C76-SUM($G76:DA76)))</f>
        <v>31338.983050847459</v>
      </c>
      <c r="DC76" s="43">
        <f>IF(DC$5&lt;$A76,0,MINA($C76*$E76,$C76-SUM($G76:DB76)))</f>
        <v>31338.983050847459</v>
      </c>
      <c r="DD76" s="43">
        <f>IF(DD$5&lt;$A76,0,MINA($C76*$E76,$C76-SUM($G76:DC76)))</f>
        <v>31338.983050847459</v>
      </c>
      <c r="DE76" s="43">
        <f>IF(DE$5&lt;$A76,0,MINA($C76*$E76,$C76-SUM($G76:DD76)))</f>
        <v>31338.983050847459</v>
      </c>
      <c r="DF76" s="43">
        <f>IF(DF$5&lt;$A76,0,MINA($C76*$E76,$C76-SUM($G76:DE76)))</f>
        <v>31338.983050847459</v>
      </c>
      <c r="DG76" s="43">
        <f>IF(DG$5&lt;$A76,0,MINA($C76*$E76,$C76-SUM($G76:DF76)))</f>
        <v>31338.983050847459</v>
      </c>
      <c r="DH76" s="43">
        <f>IF(DH$5&lt;$A76,0,MINA($C76*$E76,$C76-SUM($G76:DG76)))</f>
        <v>31338.983050847459</v>
      </c>
      <c r="DI76" s="43">
        <f>IF(DI$5&lt;$A76,0,MINA($C76*$E76,$C76-SUM($G76:DH76)))</f>
        <v>31338.983050847459</v>
      </c>
      <c r="DJ76" s="43">
        <f>IF(DJ$5&lt;$A76,0,MINA($C76*$E76,$C76-SUM($G76:DI76)))</f>
        <v>31338.983050847459</v>
      </c>
      <c r="DK76" s="43">
        <f>IF(DK$5&lt;$A76,0,MINA($C76*$E76,$C76-SUM($G76:DJ76)))</f>
        <v>31338.983050847459</v>
      </c>
      <c r="DL76" s="43">
        <f>IF(DL$5&lt;$A76,0,MINA($C76*$E76,$C76-SUM($G76:DK76)))</f>
        <v>31338.983050847459</v>
      </c>
      <c r="DM76" s="43">
        <f>IF(DM$5&lt;$A76,0,MINA($C76*$E76,$C76-SUM($G76:DL76)))</f>
        <v>31338.983050847459</v>
      </c>
      <c r="DN76" s="43">
        <f>IF(DN$5&lt;$A76,0,MINA($C76*$E76,$C76-SUM($G76:DM76)))</f>
        <v>31338.983050847459</v>
      </c>
      <c r="DO76" s="43">
        <f>IF(DO$5&lt;$A76,0,MINA($C76*$E76,$C76-SUM($G76:DN76)))</f>
        <v>31338.983050847459</v>
      </c>
      <c r="DP76" s="43">
        <f>IF(DP$5&lt;$A76,0,MINA($C76*$E76,$C76-SUM($G76:DO76)))</f>
        <v>31338.983050847459</v>
      </c>
      <c r="DQ76" s="43">
        <f>IF(DQ$5&lt;$A76,0,MINA($C76*$E76,$C76-SUM($G76:DP76)))</f>
        <v>31338.983050847459</v>
      </c>
      <c r="DR76" s="43">
        <f>IF(DR$5&lt;$A76,0,MINA($C76*$E76,$C76-SUM($G76:DQ76)))</f>
        <v>31338.983050847459</v>
      </c>
      <c r="DS76" s="43">
        <f>IF(DS$5&lt;$A76,0,MINA($C76*$E76,$C76-SUM($G76:DR76)))</f>
        <v>31338.983050847459</v>
      </c>
      <c r="DT76" s="43">
        <f>IF(DT$5&lt;$A76,0,MINA($C76*$E76,$C76-SUM($G76:DS76)))</f>
        <v>31338.983050847459</v>
      </c>
      <c r="DU76" s="43">
        <f>IF(DU$5&lt;$A76,0,MINA($C76*$E76,$C76-SUM($G76:DT76)))</f>
        <v>31338.983050847459</v>
      </c>
      <c r="DV76" s="43">
        <f>IF(DV$5&lt;$A76,0,MINA($C76*$E76,$C76-SUM($G76:DU76)))</f>
        <v>31338.983050847459</v>
      </c>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row>
    <row r="77" spans="1:162" ht="18" customHeight="1" x14ac:dyDescent="0.2">
      <c r="A77" s="46">
        <f t="shared" si="32"/>
        <v>63</v>
      </c>
      <c r="B77" s="38"/>
      <c r="C77" s="45">
        <v>1849000</v>
      </c>
      <c r="D77" s="38"/>
      <c r="E77" s="44">
        <f t="shared" si="30"/>
        <v>1.7241379310344827E-2</v>
      </c>
      <c r="G77" s="43">
        <f t="shared" si="31"/>
        <v>0</v>
      </c>
      <c r="H77" s="43">
        <f>IF(H$5&lt;$A77,0,MINA($C77*$E77,$C77-SUM($G77:G77)))</f>
        <v>0</v>
      </c>
      <c r="I77" s="43">
        <f>IF(I$5&lt;$A77,0,MINA($C77*$E77,$C77-SUM($G77:H77)))</f>
        <v>0</v>
      </c>
      <c r="J77" s="43">
        <f>IF(J$5&lt;$A77,0,MINA($C77*$E77,$C77-SUM($G77:I77)))</f>
        <v>0</v>
      </c>
      <c r="K77" s="43">
        <f>IF(K$5&lt;$A77,0,MINA($C77*$E77,$C77-SUM($G77:J77)))</f>
        <v>0</v>
      </c>
      <c r="L77" s="43">
        <f>IF(L$5&lt;$A77,0,MINA($C77*$E77,$C77-SUM($G77:K77)))</f>
        <v>0</v>
      </c>
      <c r="M77" s="43">
        <f>IF(M$5&lt;$A77,0,MINA($C77*$E77,$C77-SUM($G77:L77)))</f>
        <v>0</v>
      </c>
      <c r="N77" s="43">
        <f>IF(N$5&lt;$A77,0,MINA($C77*$E77,$C77-SUM($G77:M77)))</f>
        <v>0</v>
      </c>
      <c r="O77" s="43">
        <f>IF(O$5&lt;$A77,0,MINA($C77*$E77,$C77-SUM($G77:N77)))</f>
        <v>0</v>
      </c>
      <c r="P77" s="43">
        <f>IF(P$5&lt;$A77,0,MINA($C77*$E77,$C77-SUM($G77:O77)))</f>
        <v>0</v>
      </c>
      <c r="Q77" s="43">
        <f>IF(Q$5&lt;$A77,0,MINA($C77*$E77,$C77-SUM($G77:P77)))</f>
        <v>0</v>
      </c>
      <c r="R77" s="43">
        <f>IF(R$5&lt;$A77,0,MINA($C77*$E77,$C77-SUM($G77:Q77)))</f>
        <v>0</v>
      </c>
      <c r="S77" s="43">
        <f>IF(S$5&lt;$A77,0,MINA($C77*$E77,$C77-SUM($G77:R77)))</f>
        <v>0</v>
      </c>
      <c r="T77" s="43">
        <f>IF(T$5&lt;$A77,0,MINA($C77*$E77,$C77-SUM($G77:S77)))</f>
        <v>0</v>
      </c>
      <c r="U77" s="43">
        <f>IF(U$5&lt;$A77,0,MINA($C77*$E77,$C77-SUM($G77:T77)))</f>
        <v>0</v>
      </c>
      <c r="V77" s="43">
        <f>IF(V$5&lt;$A77,0,MINA($C77*$E77,$C77-SUM($G77:U77)))</f>
        <v>0</v>
      </c>
      <c r="W77" s="43">
        <f>IF(W$5&lt;$A77,0,MINA($C77*$E77,$C77-SUM($G77:V77)))</f>
        <v>0</v>
      </c>
      <c r="X77" s="43">
        <f>IF(X$5&lt;$A77,0,MINA($C77*$E77,$C77-SUM($G77:W77)))</f>
        <v>0</v>
      </c>
      <c r="Y77" s="43">
        <f>IF(Y$5&lt;$A77,0,MINA($C77*$E77,$C77-SUM($G77:X77)))</f>
        <v>0</v>
      </c>
      <c r="Z77" s="43">
        <f>IF(Z$5&lt;$A77,0,MINA($C77*$E77,$C77-SUM($G77:Y77)))</f>
        <v>0</v>
      </c>
      <c r="AA77" s="43">
        <f>IF(AA$5&lt;$A77,0,MINA($C77*$E77,$C77-SUM($G77:Z77)))</f>
        <v>0</v>
      </c>
      <c r="AB77" s="43">
        <f>IF(AB$5&lt;$A77,0,MINA($C77*$E77,$C77-SUM($G77:AA77)))</f>
        <v>0</v>
      </c>
      <c r="AC77" s="43">
        <f>IF(AC$5&lt;$A77,0,MINA($C77*$E77,$C77-SUM($G77:AB77)))</f>
        <v>0</v>
      </c>
      <c r="AD77" s="43">
        <f>IF(AD$5&lt;$A77,0,MINA($C77*$E77,$C77-SUM($G77:AC77)))</f>
        <v>0</v>
      </c>
      <c r="AE77" s="43">
        <f>IF(AE$5&lt;$A77,0,MINA($C77*$E77,$C77-SUM($G77:AD77)))</f>
        <v>0</v>
      </c>
      <c r="AF77" s="43">
        <f>IF(AF$5&lt;$A77,0,MINA($C77*$E77,$C77-SUM($G77:AE77)))</f>
        <v>0</v>
      </c>
      <c r="AG77" s="43">
        <f>IF(AG$5&lt;$A77,0,MINA($C77*$E77,$C77-SUM($G77:AF77)))</f>
        <v>0</v>
      </c>
      <c r="AH77" s="43">
        <f>IF(AH$5&lt;$A77,0,MINA($C77*$E77,$C77-SUM($G77:AG77)))</f>
        <v>0</v>
      </c>
      <c r="AI77" s="43">
        <f>IF(AI$5&lt;$A77,0,MINA($C77*$E77,$C77-SUM($G77:AH77)))</f>
        <v>0</v>
      </c>
      <c r="AJ77" s="43">
        <f>IF(AJ$5&lt;$A77,0,MINA($C77*$E77,$C77-SUM($G77:AI77)))</f>
        <v>0</v>
      </c>
      <c r="AK77" s="43">
        <f>IF(AK$5&lt;$A77,0,MINA($C77*$E77,$C77-SUM($G77:AJ77)))</f>
        <v>0</v>
      </c>
      <c r="AL77" s="43">
        <f>IF(AL$5&lt;$A77,0,MINA($C77*$E77,$C77-SUM($G77:AK77)))</f>
        <v>0</v>
      </c>
      <c r="AM77" s="43">
        <f>IF(AM$5&lt;$A77,0,MINA($C77*$E77,$C77-SUM($G77:AL77)))</f>
        <v>0</v>
      </c>
      <c r="AN77" s="43">
        <f>IF(AN$5&lt;$A77,0,MINA($C77*$E77,$C77-SUM($G77:AM77)))</f>
        <v>0</v>
      </c>
      <c r="AO77" s="43">
        <f>IF(AO$5&lt;$A77,0,MINA($C77*$E77,$C77-SUM($G77:AN77)))</f>
        <v>0</v>
      </c>
      <c r="AP77" s="43">
        <f>IF(AP$5&lt;$A77,0,MINA($C77*$E77,$C77-SUM($G77:AO77)))</f>
        <v>0</v>
      </c>
      <c r="AQ77" s="43">
        <f>IF(AQ$5&lt;$A77,0,MINA($C77*$E77,$C77-SUM($G77:AP77)))</f>
        <v>0</v>
      </c>
      <c r="AR77" s="43">
        <f>IF(AR$5&lt;$A77,0,MINA($C77*$E77,$C77-SUM($G77:AQ77)))</f>
        <v>0</v>
      </c>
      <c r="AS77" s="43">
        <f>IF(AS$5&lt;$A77,0,MINA($C77*$E77,$C77-SUM($G77:AR77)))</f>
        <v>0</v>
      </c>
      <c r="AT77" s="43">
        <f>IF(AT$5&lt;$A77,0,MINA($C77*$E77,$C77-SUM($G77:AS77)))</f>
        <v>0</v>
      </c>
      <c r="AU77" s="43">
        <f>IF(AU$5&lt;$A77,0,MINA($C77*$E77,$C77-SUM($G77:AT77)))</f>
        <v>0</v>
      </c>
      <c r="AV77" s="43">
        <f>IF(AV$5&lt;$A77,0,MINA($C77*$E77,$C77-SUM($G77:AU77)))</f>
        <v>0</v>
      </c>
      <c r="AW77" s="43">
        <f>IF(AW$5&lt;$A77,0,MINA($C77*$E77,$C77-SUM($G77:AV77)))</f>
        <v>0</v>
      </c>
      <c r="AX77" s="43">
        <f>IF(AX$5&lt;$A77,0,MINA($C77*$E77,$C77-SUM($G77:AW77)))</f>
        <v>0</v>
      </c>
      <c r="AY77" s="43">
        <f>IF(AY$5&lt;$A77,0,MINA($C77*$E77,$C77-SUM($G77:AX77)))</f>
        <v>0</v>
      </c>
      <c r="AZ77" s="43">
        <f>IF(AZ$5&lt;$A77,0,MINA($C77*$E77,$C77-SUM($G77:AY77)))</f>
        <v>0</v>
      </c>
      <c r="BA77" s="43">
        <f>IF(BA$5&lt;$A77,0,MINA($C77*$E77,$C77-SUM($G77:AZ77)))</f>
        <v>0</v>
      </c>
      <c r="BB77" s="43">
        <f>IF(BB$5&lt;$A77,0,MINA($C77*$E77,$C77-SUM($G77:BA77)))</f>
        <v>0</v>
      </c>
      <c r="BC77" s="43">
        <f>IF(BC$5&lt;$A77,0,MINA($C77*$E77,$C77-SUM($G77:BB77)))</f>
        <v>0</v>
      </c>
      <c r="BD77" s="43">
        <f>IF(BD$5&lt;$A77,0,MINA($C77*$E77,$C77-SUM($G77:BC77)))</f>
        <v>0</v>
      </c>
      <c r="BE77" s="43">
        <f>IF(BE$5&lt;$A77,0,MINA($C77*$E77,$C77-SUM($G77:BD77)))</f>
        <v>0</v>
      </c>
      <c r="BF77" s="43">
        <f>IF(BF$5&lt;$A77,0,MINA($C77*$E77,$C77-SUM($G77:BE77)))</f>
        <v>0</v>
      </c>
      <c r="BG77" s="43">
        <f>IF(BG$5&lt;$A77,0,MINA($C77*$E77,$C77-SUM($G77:BF77)))</f>
        <v>0</v>
      </c>
      <c r="BH77" s="43">
        <f>IF(BH$5&lt;$A77,0,MINA($C77*$E77,$C77-SUM($G77:BG77)))</f>
        <v>0</v>
      </c>
      <c r="BI77" s="43">
        <f>IF(BI$5&lt;$A77,0,MINA($C77*$E77,$C77-SUM($G77:BH77)))</f>
        <v>0</v>
      </c>
      <c r="BJ77" s="43">
        <f>IF(BJ$5&lt;$A77,0,MINA($C77*$E77,$C77-SUM($G77:BI77)))</f>
        <v>0</v>
      </c>
      <c r="BK77" s="43">
        <f>IF(BK$5&lt;$A77,0,MINA($C77*$E77,$C77-SUM($G77:BJ77)))</f>
        <v>0</v>
      </c>
      <c r="BL77" s="43">
        <f>IF(BL$5&lt;$A77,0,MINA($C77*$E77,$C77-SUM($G77:BK77)))</f>
        <v>0</v>
      </c>
      <c r="BM77" s="43">
        <f>IF(BM$5&lt;$A77,0,MINA($C77*$E77,$C77-SUM($G77:BL77)))</f>
        <v>0</v>
      </c>
      <c r="BN77" s="43">
        <f>IF(BN$5&lt;$A77,0,MINA($C77*$E77,$C77-SUM($G77:BM77)))</f>
        <v>0</v>
      </c>
      <c r="BO77" s="43">
        <f>IF(BO$5&lt;$A77,0,MINA($C77*$E77,$C77-SUM($G77:BN77)))</f>
        <v>0</v>
      </c>
      <c r="BP77" s="43">
        <f>IF(BP$5&lt;$A77,0,MINA($C77*$E77,$C77-SUM($G77:BO77)))</f>
        <v>0</v>
      </c>
      <c r="BQ77" s="43">
        <f>IF(BQ$5&lt;$A77,0,MINA($C77*$E77,$C77-SUM($G77:BP77)))</f>
        <v>31879.310344827587</v>
      </c>
      <c r="BR77" s="43">
        <f>IF(BR$5&lt;$A77,0,MINA($C77*$E77,$C77-SUM($G77:BQ77)))</f>
        <v>31879.310344827587</v>
      </c>
      <c r="BS77" s="43">
        <f>IF(BS$5&lt;$A77,0,MINA($C77*$E77,$C77-SUM($G77:BR77)))</f>
        <v>31879.310344827587</v>
      </c>
      <c r="BT77" s="43">
        <f>IF(BT$5&lt;$A77,0,MINA($C77*$E77,$C77-SUM($G77:BS77)))</f>
        <v>31879.310344827587</v>
      </c>
      <c r="BU77" s="43">
        <f>IF(BU$5&lt;$A77,0,MINA($C77*$E77,$C77-SUM($G77:BT77)))</f>
        <v>31879.310344827587</v>
      </c>
      <c r="BV77" s="43">
        <f>IF(BV$5&lt;$A77,0,MINA($C77*$E77,$C77-SUM($G77:BU77)))</f>
        <v>31879.310344827587</v>
      </c>
      <c r="BW77" s="43">
        <f>IF(BW$5&lt;$A77,0,MINA($C77*$E77,$C77-SUM($G77:BV77)))</f>
        <v>31879.310344827587</v>
      </c>
      <c r="BX77" s="43">
        <f>IF(BX$5&lt;$A77,0,MINA($C77*$E77,$C77-SUM($G77:BW77)))</f>
        <v>31879.310344827587</v>
      </c>
      <c r="BY77" s="43">
        <f>IF(BY$5&lt;$A77,0,MINA($C77*$E77,$C77-SUM($G77:BX77)))</f>
        <v>31879.310344827587</v>
      </c>
      <c r="BZ77" s="43">
        <f>IF(BZ$5&lt;$A77,0,MINA($C77*$E77,$C77-SUM($G77:BY77)))</f>
        <v>31879.310344827587</v>
      </c>
      <c r="CA77" s="43">
        <f>IF(CA$5&lt;$A77,0,MINA($C77*$E77,$C77-SUM($G77:BZ77)))</f>
        <v>31879.310344827587</v>
      </c>
      <c r="CB77" s="43">
        <f>IF(CB$5&lt;$A77,0,MINA($C77*$E77,$C77-SUM($G77:CA77)))</f>
        <v>31879.310344827587</v>
      </c>
      <c r="CC77" s="43">
        <f>IF(CC$5&lt;$A77,0,MINA($C77*$E77,$C77-SUM($G77:CB77)))</f>
        <v>31879.310344827587</v>
      </c>
      <c r="CD77" s="43">
        <f>IF(CD$5&lt;$A77,0,MINA($C77*$E77,$C77-SUM($G77:CC77)))</f>
        <v>31879.310344827587</v>
      </c>
      <c r="CE77" s="43">
        <f>IF(CE$5&lt;$A77,0,MINA($C77*$E77,$C77-SUM($G77:CD77)))</f>
        <v>31879.310344827587</v>
      </c>
      <c r="CF77" s="43">
        <f>IF(CF$5&lt;$A77,0,MINA($C77*$E77,$C77-SUM($G77:CE77)))</f>
        <v>31879.310344827587</v>
      </c>
      <c r="CG77" s="43">
        <f>IF(CG$5&lt;$A77,0,MINA($C77*$E77,$C77-SUM($G77:CF77)))</f>
        <v>31879.310344827587</v>
      </c>
      <c r="CH77" s="43">
        <f>IF(CH$5&lt;$A77,0,MINA($C77*$E77,$C77-SUM($G77:CG77)))</f>
        <v>31879.310344827587</v>
      </c>
      <c r="CI77" s="43">
        <f>IF(CI$5&lt;$A77,0,MINA($C77*$E77,$C77-SUM($G77:CH77)))</f>
        <v>31879.310344827587</v>
      </c>
      <c r="CJ77" s="43">
        <f>IF(CJ$5&lt;$A77,0,MINA($C77*$E77,$C77-SUM($G77:CI77)))</f>
        <v>31879.310344827587</v>
      </c>
      <c r="CK77" s="43">
        <f>IF(CK$5&lt;$A77,0,MINA($C77*$E77,$C77-SUM($G77:CJ77)))</f>
        <v>31879.310344827587</v>
      </c>
      <c r="CL77" s="43">
        <f>IF(CL$5&lt;$A77,0,MINA($C77*$E77,$C77-SUM($G77:CK77)))</f>
        <v>31879.310344827587</v>
      </c>
      <c r="CM77" s="43">
        <f>IF(CM$5&lt;$A77,0,MINA($C77*$E77,$C77-SUM($G77:CL77)))</f>
        <v>31879.310344827587</v>
      </c>
      <c r="CN77" s="43">
        <f>IF(CN$5&lt;$A77,0,MINA($C77*$E77,$C77-SUM($G77:CM77)))</f>
        <v>31879.310344827587</v>
      </c>
      <c r="CO77" s="43">
        <f>IF(CO$5&lt;$A77,0,MINA($C77*$E77,$C77-SUM($G77:CN77)))</f>
        <v>31879.310344827587</v>
      </c>
      <c r="CP77" s="43">
        <f>IF(CP$5&lt;$A77,0,MINA($C77*$E77,$C77-SUM($G77:CO77)))</f>
        <v>31879.310344827587</v>
      </c>
      <c r="CQ77" s="43">
        <f>IF(CQ$5&lt;$A77,0,MINA($C77*$E77,$C77-SUM($G77:CP77)))</f>
        <v>31879.310344827587</v>
      </c>
      <c r="CR77" s="43">
        <f>IF(CR$5&lt;$A77,0,MINA($C77*$E77,$C77-SUM($G77:CQ77)))</f>
        <v>31879.310344827587</v>
      </c>
      <c r="CS77" s="43">
        <f>IF(CS$5&lt;$A77,0,MINA($C77*$E77,$C77-SUM($G77:CR77)))</f>
        <v>31879.310344827587</v>
      </c>
      <c r="CT77" s="43">
        <f>IF(CT$5&lt;$A77,0,MINA($C77*$E77,$C77-SUM($G77:CS77)))</f>
        <v>31879.310344827587</v>
      </c>
      <c r="CU77" s="43">
        <f>IF(CU$5&lt;$A77,0,MINA($C77*$E77,$C77-SUM($G77:CT77)))</f>
        <v>31879.310344827587</v>
      </c>
      <c r="CV77" s="43">
        <f>IF(CV$5&lt;$A77,0,MINA($C77*$E77,$C77-SUM($G77:CU77)))</f>
        <v>31879.310344827587</v>
      </c>
      <c r="CW77" s="43">
        <f>IF(CW$5&lt;$A77,0,MINA($C77*$E77,$C77-SUM($G77:CV77)))</f>
        <v>31879.310344827587</v>
      </c>
      <c r="CX77" s="43">
        <f>IF(CX$5&lt;$A77,0,MINA($C77*$E77,$C77-SUM($G77:CW77)))</f>
        <v>31879.310344827587</v>
      </c>
      <c r="CY77" s="43">
        <f>IF(CY$5&lt;$A77,0,MINA($C77*$E77,$C77-SUM($G77:CX77)))</f>
        <v>31879.310344827587</v>
      </c>
      <c r="CZ77" s="43">
        <f>IF(CZ$5&lt;$A77,0,MINA($C77*$E77,$C77-SUM($G77:CY77)))</f>
        <v>31879.310344827587</v>
      </c>
      <c r="DA77" s="43">
        <f>IF(DA$5&lt;$A77,0,MINA($C77*$E77,$C77-SUM($G77:CZ77)))</f>
        <v>31879.310344827587</v>
      </c>
      <c r="DB77" s="43">
        <f>IF(DB$5&lt;$A77,0,MINA($C77*$E77,$C77-SUM($G77:DA77)))</f>
        <v>31879.310344827587</v>
      </c>
      <c r="DC77" s="43">
        <f>IF(DC$5&lt;$A77,0,MINA($C77*$E77,$C77-SUM($G77:DB77)))</f>
        <v>31879.310344827587</v>
      </c>
      <c r="DD77" s="43">
        <f>IF(DD$5&lt;$A77,0,MINA($C77*$E77,$C77-SUM($G77:DC77)))</f>
        <v>31879.310344827587</v>
      </c>
      <c r="DE77" s="43">
        <f>IF(DE$5&lt;$A77,0,MINA($C77*$E77,$C77-SUM($G77:DD77)))</f>
        <v>31879.310344827587</v>
      </c>
      <c r="DF77" s="43">
        <f>IF(DF$5&lt;$A77,0,MINA($C77*$E77,$C77-SUM($G77:DE77)))</f>
        <v>31879.310344827587</v>
      </c>
      <c r="DG77" s="43">
        <f>IF(DG$5&lt;$A77,0,MINA($C77*$E77,$C77-SUM($G77:DF77)))</f>
        <v>31879.310344827587</v>
      </c>
      <c r="DH77" s="43">
        <f>IF(DH$5&lt;$A77,0,MINA($C77*$E77,$C77-SUM($G77:DG77)))</f>
        <v>31879.310344827587</v>
      </c>
      <c r="DI77" s="43">
        <f>IF(DI$5&lt;$A77,0,MINA($C77*$E77,$C77-SUM($G77:DH77)))</f>
        <v>31879.310344827587</v>
      </c>
      <c r="DJ77" s="43">
        <f>IF(DJ$5&lt;$A77,0,MINA($C77*$E77,$C77-SUM($G77:DI77)))</f>
        <v>31879.310344827587</v>
      </c>
      <c r="DK77" s="43">
        <f>IF(DK$5&lt;$A77,0,MINA($C77*$E77,$C77-SUM($G77:DJ77)))</f>
        <v>31879.310344827587</v>
      </c>
      <c r="DL77" s="43">
        <f>IF(DL$5&lt;$A77,0,MINA($C77*$E77,$C77-SUM($G77:DK77)))</f>
        <v>31879.310344827587</v>
      </c>
      <c r="DM77" s="43">
        <f>IF(DM$5&lt;$A77,0,MINA($C77*$E77,$C77-SUM($G77:DL77)))</f>
        <v>31879.310344827587</v>
      </c>
      <c r="DN77" s="43">
        <f>IF(DN$5&lt;$A77,0,MINA($C77*$E77,$C77-SUM($G77:DM77)))</f>
        <v>31879.310344827587</v>
      </c>
      <c r="DO77" s="43">
        <f>IF(DO$5&lt;$A77,0,MINA($C77*$E77,$C77-SUM($G77:DN77)))</f>
        <v>31879.310344827587</v>
      </c>
      <c r="DP77" s="43">
        <f>IF(DP$5&lt;$A77,0,MINA($C77*$E77,$C77-SUM($G77:DO77)))</f>
        <v>31879.310344827587</v>
      </c>
      <c r="DQ77" s="43">
        <f>IF(DQ$5&lt;$A77,0,MINA($C77*$E77,$C77-SUM($G77:DP77)))</f>
        <v>31879.310344827587</v>
      </c>
      <c r="DR77" s="43">
        <f>IF(DR$5&lt;$A77,0,MINA($C77*$E77,$C77-SUM($G77:DQ77)))</f>
        <v>31879.310344827587</v>
      </c>
      <c r="DS77" s="43">
        <f>IF(DS$5&lt;$A77,0,MINA($C77*$E77,$C77-SUM($G77:DR77)))</f>
        <v>31879.310344827587</v>
      </c>
      <c r="DT77" s="43">
        <f>IF(DT$5&lt;$A77,0,MINA($C77*$E77,$C77-SUM($G77:DS77)))</f>
        <v>31879.310344827587</v>
      </c>
      <c r="DU77" s="43">
        <f>IF(DU$5&lt;$A77,0,MINA($C77*$E77,$C77-SUM($G77:DT77)))</f>
        <v>31879.310344827587</v>
      </c>
      <c r="DV77" s="43">
        <f>IF(DV$5&lt;$A77,0,MINA($C77*$E77,$C77-SUM($G77:DU77)))</f>
        <v>31879.310344827361</v>
      </c>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row>
    <row r="78" spans="1:162" ht="18" customHeight="1" x14ac:dyDescent="0.2">
      <c r="A78" s="46">
        <f t="shared" si="32"/>
        <v>64</v>
      </c>
      <c r="B78" s="38"/>
      <c r="C78" s="45">
        <v>1849000</v>
      </c>
      <c r="D78" s="38"/>
      <c r="E78" s="44">
        <f t="shared" si="30"/>
        <v>1.7543859649122806E-2</v>
      </c>
      <c r="G78" s="43">
        <f t="shared" si="31"/>
        <v>0</v>
      </c>
      <c r="H78" s="43">
        <f>IF(H$5&lt;$A78,0,MINA($C78*$E78,$C78-SUM($G78:G78)))</f>
        <v>0</v>
      </c>
      <c r="I78" s="43">
        <f>IF(I$5&lt;$A78,0,MINA($C78*$E78,$C78-SUM($G78:H78)))</f>
        <v>0</v>
      </c>
      <c r="J78" s="43">
        <f>IF(J$5&lt;$A78,0,MINA($C78*$E78,$C78-SUM($G78:I78)))</f>
        <v>0</v>
      </c>
      <c r="K78" s="43">
        <f>IF(K$5&lt;$A78,0,MINA($C78*$E78,$C78-SUM($G78:J78)))</f>
        <v>0</v>
      </c>
      <c r="L78" s="43">
        <f>IF(L$5&lt;$A78,0,MINA($C78*$E78,$C78-SUM($G78:K78)))</f>
        <v>0</v>
      </c>
      <c r="M78" s="43">
        <f>IF(M$5&lt;$A78,0,MINA($C78*$E78,$C78-SUM($G78:L78)))</f>
        <v>0</v>
      </c>
      <c r="N78" s="43">
        <f>IF(N$5&lt;$A78,0,MINA($C78*$E78,$C78-SUM($G78:M78)))</f>
        <v>0</v>
      </c>
      <c r="O78" s="43">
        <f>IF(O$5&lt;$A78,0,MINA($C78*$E78,$C78-SUM($G78:N78)))</f>
        <v>0</v>
      </c>
      <c r="P78" s="43">
        <f>IF(P$5&lt;$A78,0,MINA($C78*$E78,$C78-SUM($G78:O78)))</f>
        <v>0</v>
      </c>
      <c r="Q78" s="43">
        <f>IF(Q$5&lt;$A78,0,MINA($C78*$E78,$C78-SUM($G78:P78)))</f>
        <v>0</v>
      </c>
      <c r="R78" s="43">
        <f>IF(R$5&lt;$A78,0,MINA($C78*$E78,$C78-SUM($G78:Q78)))</f>
        <v>0</v>
      </c>
      <c r="S78" s="43">
        <f>IF(S$5&lt;$A78,0,MINA($C78*$E78,$C78-SUM($G78:R78)))</f>
        <v>0</v>
      </c>
      <c r="T78" s="43">
        <f>IF(T$5&lt;$A78,0,MINA($C78*$E78,$C78-SUM($G78:S78)))</f>
        <v>0</v>
      </c>
      <c r="U78" s="43">
        <f>IF(U$5&lt;$A78,0,MINA($C78*$E78,$C78-SUM($G78:T78)))</f>
        <v>0</v>
      </c>
      <c r="V78" s="43">
        <f>IF(V$5&lt;$A78,0,MINA($C78*$E78,$C78-SUM($G78:U78)))</f>
        <v>0</v>
      </c>
      <c r="W78" s="43">
        <f>IF(W$5&lt;$A78,0,MINA($C78*$E78,$C78-SUM($G78:V78)))</f>
        <v>0</v>
      </c>
      <c r="X78" s="43">
        <f>IF(X$5&lt;$A78,0,MINA($C78*$E78,$C78-SUM($G78:W78)))</f>
        <v>0</v>
      </c>
      <c r="Y78" s="43">
        <f>IF(Y$5&lt;$A78,0,MINA($C78*$E78,$C78-SUM($G78:X78)))</f>
        <v>0</v>
      </c>
      <c r="Z78" s="43">
        <f>IF(Z$5&lt;$A78,0,MINA($C78*$E78,$C78-SUM($G78:Y78)))</f>
        <v>0</v>
      </c>
      <c r="AA78" s="43">
        <f>IF(AA$5&lt;$A78,0,MINA($C78*$E78,$C78-SUM($G78:Z78)))</f>
        <v>0</v>
      </c>
      <c r="AB78" s="43">
        <f>IF(AB$5&lt;$A78,0,MINA($C78*$E78,$C78-SUM($G78:AA78)))</f>
        <v>0</v>
      </c>
      <c r="AC78" s="43">
        <f>IF(AC$5&lt;$A78,0,MINA($C78*$E78,$C78-SUM($G78:AB78)))</f>
        <v>0</v>
      </c>
      <c r="AD78" s="43">
        <f>IF(AD$5&lt;$A78,0,MINA($C78*$E78,$C78-SUM($G78:AC78)))</f>
        <v>0</v>
      </c>
      <c r="AE78" s="43">
        <f>IF(AE$5&lt;$A78,0,MINA($C78*$E78,$C78-SUM($G78:AD78)))</f>
        <v>0</v>
      </c>
      <c r="AF78" s="43">
        <f>IF(AF$5&lt;$A78,0,MINA($C78*$E78,$C78-SUM($G78:AE78)))</f>
        <v>0</v>
      </c>
      <c r="AG78" s="43">
        <f>IF(AG$5&lt;$A78,0,MINA($C78*$E78,$C78-SUM($G78:AF78)))</f>
        <v>0</v>
      </c>
      <c r="AH78" s="43">
        <f>IF(AH$5&lt;$A78,0,MINA($C78*$E78,$C78-SUM($G78:AG78)))</f>
        <v>0</v>
      </c>
      <c r="AI78" s="43">
        <f>IF(AI$5&lt;$A78,0,MINA($C78*$E78,$C78-SUM($G78:AH78)))</f>
        <v>0</v>
      </c>
      <c r="AJ78" s="43">
        <f>IF(AJ$5&lt;$A78,0,MINA($C78*$E78,$C78-SUM($G78:AI78)))</f>
        <v>0</v>
      </c>
      <c r="AK78" s="43">
        <f>IF(AK$5&lt;$A78,0,MINA($C78*$E78,$C78-SUM($G78:AJ78)))</f>
        <v>0</v>
      </c>
      <c r="AL78" s="43">
        <f>IF(AL$5&lt;$A78,0,MINA($C78*$E78,$C78-SUM($G78:AK78)))</f>
        <v>0</v>
      </c>
      <c r="AM78" s="43">
        <f>IF(AM$5&lt;$A78,0,MINA($C78*$E78,$C78-SUM($G78:AL78)))</f>
        <v>0</v>
      </c>
      <c r="AN78" s="43">
        <f>IF(AN$5&lt;$A78,0,MINA($C78*$E78,$C78-SUM($G78:AM78)))</f>
        <v>0</v>
      </c>
      <c r="AO78" s="43">
        <f>IF(AO$5&lt;$A78,0,MINA($C78*$E78,$C78-SUM($G78:AN78)))</f>
        <v>0</v>
      </c>
      <c r="AP78" s="43">
        <f>IF(AP$5&lt;$A78,0,MINA($C78*$E78,$C78-SUM($G78:AO78)))</f>
        <v>0</v>
      </c>
      <c r="AQ78" s="43">
        <f>IF(AQ$5&lt;$A78,0,MINA($C78*$E78,$C78-SUM($G78:AP78)))</f>
        <v>0</v>
      </c>
      <c r="AR78" s="43">
        <f>IF(AR$5&lt;$A78,0,MINA($C78*$E78,$C78-SUM($G78:AQ78)))</f>
        <v>0</v>
      </c>
      <c r="AS78" s="43">
        <f>IF(AS$5&lt;$A78,0,MINA($C78*$E78,$C78-SUM($G78:AR78)))</f>
        <v>0</v>
      </c>
      <c r="AT78" s="43">
        <f>IF(AT$5&lt;$A78,0,MINA($C78*$E78,$C78-SUM($G78:AS78)))</f>
        <v>0</v>
      </c>
      <c r="AU78" s="43">
        <f>IF(AU$5&lt;$A78,0,MINA($C78*$E78,$C78-SUM($G78:AT78)))</f>
        <v>0</v>
      </c>
      <c r="AV78" s="43">
        <f>IF(AV$5&lt;$A78,0,MINA($C78*$E78,$C78-SUM($G78:AU78)))</f>
        <v>0</v>
      </c>
      <c r="AW78" s="43">
        <f>IF(AW$5&lt;$A78,0,MINA($C78*$E78,$C78-SUM($G78:AV78)))</f>
        <v>0</v>
      </c>
      <c r="AX78" s="43">
        <f>IF(AX$5&lt;$A78,0,MINA($C78*$E78,$C78-SUM($G78:AW78)))</f>
        <v>0</v>
      </c>
      <c r="AY78" s="43">
        <f>IF(AY$5&lt;$A78,0,MINA($C78*$E78,$C78-SUM($G78:AX78)))</f>
        <v>0</v>
      </c>
      <c r="AZ78" s="43">
        <f>IF(AZ$5&lt;$A78,0,MINA($C78*$E78,$C78-SUM($G78:AY78)))</f>
        <v>0</v>
      </c>
      <c r="BA78" s="43">
        <f>IF(BA$5&lt;$A78,0,MINA($C78*$E78,$C78-SUM($G78:AZ78)))</f>
        <v>0</v>
      </c>
      <c r="BB78" s="43">
        <f>IF(BB$5&lt;$A78,0,MINA($C78*$E78,$C78-SUM($G78:BA78)))</f>
        <v>0</v>
      </c>
      <c r="BC78" s="43">
        <f>IF(BC$5&lt;$A78,0,MINA($C78*$E78,$C78-SUM($G78:BB78)))</f>
        <v>0</v>
      </c>
      <c r="BD78" s="43">
        <f>IF(BD$5&lt;$A78,0,MINA($C78*$E78,$C78-SUM($G78:BC78)))</f>
        <v>0</v>
      </c>
      <c r="BE78" s="43">
        <f>IF(BE$5&lt;$A78,0,MINA($C78*$E78,$C78-SUM($G78:BD78)))</f>
        <v>0</v>
      </c>
      <c r="BF78" s="43">
        <f>IF(BF$5&lt;$A78,0,MINA($C78*$E78,$C78-SUM($G78:BE78)))</f>
        <v>0</v>
      </c>
      <c r="BG78" s="43">
        <f>IF(BG$5&lt;$A78,0,MINA($C78*$E78,$C78-SUM($G78:BF78)))</f>
        <v>0</v>
      </c>
      <c r="BH78" s="43">
        <f>IF(BH$5&lt;$A78,0,MINA($C78*$E78,$C78-SUM($G78:BG78)))</f>
        <v>0</v>
      </c>
      <c r="BI78" s="43">
        <f>IF(BI$5&lt;$A78,0,MINA($C78*$E78,$C78-SUM($G78:BH78)))</f>
        <v>0</v>
      </c>
      <c r="BJ78" s="43">
        <f>IF(BJ$5&lt;$A78,0,MINA($C78*$E78,$C78-SUM($G78:BI78)))</f>
        <v>0</v>
      </c>
      <c r="BK78" s="43">
        <f>IF(BK$5&lt;$A78,0,MINA($C78*$E78,$C78-SUM($G78:BJ78)))</f>
        <v>0</v>
      </c>
      <c r="BL78" s="43">
        <f>IF(BL$5&lt;$A78,0,MINA($C78*$E78,$C78-SUM($G78:BK78)))</f>
        <v>0</v>
      </c>
      <c r="BM78" s="43">
        <f>IF(BM$5&lt;$A78,0,MINA($C78*$E78,$C78-SUM($G78:BL78)))</f>
        <v>0</v>
      </c>
      <c r="BN78" s="43">
        <f>IF(BN$5&lt;$A78,0,MINA($C78*$E78,$C78-SUM($G78:BM78)))</f>
        <v>0</v>
      </c>
      <c r="BO78" s="43">
        <f>IF(BO$5&lt;$A78,0,MINA($C78*$E78,$C78-SUM($G78:BN78)))</f>
        <v>0</v>
      </c>
      <c r="BP78" s="43">
        <f>IF(BP$5&lt;$A78,0,MINA($C78*$E78,$C78-SUM($G78:BO78)))</f>
        <v>0</v>
      </c>
      <c r="BQ78" s="43">
        <f>IF(BQ$5&lt;$A78,0,MINA($C78*$E78,$C78-SUM($G78:BP78)))</f>
        <v>0</v>
      </c>
      <c r="BR78" s="43">
        <f>IF(BR$5&lt;$A78,0,MINA($C78*$E78,$C78-SUM($G78:BQ78)))</f>
        <v>32438.596491228069</v>
      </c>
      <c r="BS78" s="43">
        <f>IF(BS$5&lt;$A78,0,MINA($C78*$E78,$C78-SUM($G78:BR78)))</f>
        <v>32438.596491228069</v>
      </c>
      <c r="BT78" s="43">
        <f>IF(BT$5&lt;$A78,0,MINA($C78*$E78,$C78-SUM($G78:BS78)))</f>
        <v>32438.596491228069</v>
      </c>
      <c r="BU78" s="43">
        <f>IF(BU$5&lt;$A78,0,MINA($C78*$E78,$C78-SUM($G78:BT78)))</f>
        <v>32438.596491228069</v>
      </c>
      <c r="BV78" s="43">
        <f>IF(BV$5&lt;$A78,0,MINA($C78*$E78,$C78-SUM($G78:BU78)))</f>
        <v>32438.596491228069</v>
      </c>
      <c r="BW78" s="43">
        <f>IF(BW$5&lt;$A78,0,MINA($C78*$E78,$C78-SUM($G78:BV78)))</f>
        <v>32438.596491228069</v>
      </c>
      <c r="BX78" s="43">
        <f>IF(BX$5&lt;$A78,0,MINA($C78*$E78,$C78-SUM($G78:BW78)))</f>
        <v>32438.596491228069</v>
      </c>
      <c r="BY78" s="43">
        <f>IF(BY$5&lt;$A78,0,MINA($C78*$E78,$C78-SUM($G78:BX78)))</f>
        <v>32438.596491228069</v>
      </c>
      <c r="BZ78" s="43">
        <f>IF(BZ$5&lt;$A78,0,MINA($C78*$E78,$C78-SUM($G78:BY78)))</f>
        <v>32438.596491228069</v>
      </c>
      <c r="CA78" s="43">
        <f>IF(CA$5&lt;$A78,0,MINA($C78*$E78,$C78-SUM($G78:BZ78)))</f>
        <v>32438.596491228069</v>
      </c>
      <c r="CB78" s="43">
        <f>IF(CB$5&lt;$A78,0,MINA($C78*$E78,$C78-SUM($G78:CA78)))</f>
        <v>32438.596491228069</v>
      </c>
      <c r="CC78" s="43">
        <f>IF(CC$5&lt;$A78,0,MINA($C78*$E78,$C78-SUM($G78:CB78)))</f>
        <v>32438.596491228069</v>
      </c>
      <c r="CD78" s="43">
        <f>IF(CD$5&lt;$A78,0,MINA($C78*$E78,$C78-SUM($G78:CC78)))</f>
        <v>32438.596491228069</v>
      </c>
      <c r="CE78" s="43">
        <f>IF(CE$5&lt;$A78,0,MINA($C78*$E78,$C78-SUM($G78:CD78)))</f>
        <v>32438.596491228069</v>
      </c>
      <c r="CF78" s="43">
        <f>IF(CF$5&lt;$A78,0,MINA($C78*$E78,$C78-SUM($G78:CE78)))</f>
        <v>32438.596491228069</v>
      </c>
      <c r="CG78" s="43">
        <f>IF(CG$5&lt;$A78,0,MINA($C78*$E78,$C78-SUM($G78:CF78)))</f>
        <v>32438.596491228069</v>
      </c>
      <c r="CH78" s="43">
        <f>IF(CH$5&lt;$A78,0,MINA($C78*$E78,$C78-SUM($G78:CG78)))</f>
        <v>32438.596491228069</v>
      </c>
      <c r="CI78" s="43">
        <f>IF(CI$5&lt;$A78,0,MINA($C78*$E78,$C78-SUM($G78:CH78)))</f>
        <v>32438.596491228069</v>
      </c>
      <c r="CJ78" s="43">
        <f>IF(CJ$5&lt;$A78,0,MINA($C78*$E78,$C78-SUM($G78:CI78)))</f>
        <v>32438.596491228069</v>
      </c>
      <c r="CK78" s="43">
        <f>IF(CK$5&lt;$A78,0,MINA($C78*$E78,$C78-SUM($G78:CJ78)))</f>
        <v>32438.596491228069</v>
      </c>
      <c r="CL78" s="43">
        <f>IF(CL$5&lt;$A78,0,MINA($C78*$E78,$C78-SUM($G78:CK78)))</f>
        <v>32438.596491228069</v>
      </c>
      <c r="CM78" s="43">
        <f>IF(CM$5&lt;$A78,0,MINA($C78*$E78,$C78-SUM($G78:CL78)))</f>
        <v>32438.596491228069</v>
      </c>
      <c r="CN78" s="43">
        <f>IF(CN$5&lt;$A78,0,MINA($C78*$E78,$C78-SUM($G78:CM78)))</f>
        <v>32438.596491228069</v>
      </c>
      <c r="CO78" s="43">
        <f>IF(CO$5&lt;$A78,0,MINA($C78*$E78,$C78-SUM($G78:CN78)))</f>
        <v>32438.596491228069</v>
      </c>
      <c r="CP78" s="43">
        <f>IF(CP$5&lt;$A78,0,MINA($C78*$E78,$C78-SUM($G78:CO78)))</f>
        <v>32438.596491228069</v>
      </c>
      <c r="CQ78" s="43">
        <f>IF(CQ$5&lt;$A78,0,MINA($C78*$E78,$C78-SUM($G78:CP78)))</f>
        <v>32438.596491228069</v>
      </c>
      <c r="CR78" s="43">
        <f>IF(CR$5&lt;$A78,0,MINA($C78*$E78,$C78-SUM($G78:CQ78)))</f>
        <v>32438.596491228069</v>
      </c>
      <c r="CS78" s="43">
        <f>IF(CS$5&lt;$A78,0,MINA($C78*$E78,$C78-SUM($G78:CR78)))</f>
        <v>32438.596491228069</v>
      </c>
      <c r="CT78" s="43">
        <f>IF(CT$5&lt;$A78,0,MINA($C78*$E78,$C78-SUM($G78:CS78)))</f>
        <v>32438.596491228069</v>
      </c>
      <c r="CU78" s="43">
        <f>IF(CU$5&lt;$A78,0,MINA($C78*$E78,$C78-SUM($G78:CT78)))</f>
        <v>32438.596491228069</v>
      </c>
      <c r="CV78" s="43">
        <f>IF(CV$5&lt;$A78,0,MINA($C78*$E78,$C78-SUM($G78:CU78)))</f>
        <v>32438.596491228069</v>
      </c>
      <c r="CW78" s="43">
        <f>IF(CW$5&lt;$A78,0,MINA($C78*$E78,$C78-SUM($G78:CV78)))</f>
        <v>32438.596491228069</v>
      </c>
      <c r="CX78" s="43">
        <f>IF(CX$5&lt;$A78,0,MINA($C78*$E78,$C78-SUM($G78:CW78)))</f>
        <v>32438.596491228069</v>
      </c>
      <c r="CY78" s="43">
        <f>IF(CY$5&lt;$A78,0,MINA($C78*$E78,$C78-SUM($G78:CX78)))</f>
        <v>32438.596491228069</v>
      </c>
      <c r="CZ78" s="43">
        <f>IF(CZ$5&lt;$A78,0,MINA($C78*$E78,$C78-SUM($G78:CY78)))</f>
        <v>32438.596491228069</v>
      </c>
      <c r="DA78" s="43">
        <f>IF(DA$5&lt;$A78,0,MINA($C78*$E78,$C78-SUM($G78:CZ78)))</f>
        <v>32438.596491228069</v>
      </c>
      <c r="DB78" s="43">
        <f>IF(DB$5&lt;$A78,0,MINA($C78*$E78,$C78-SUM($G78:DA78)))</f>
        <v>32438.596491228069</v>
      </c>
      <c r="DC78" s="43">
        <f>IF(DC$5&lt;$A78,0,MINA($C78*$E78,$C78-SUM($G78:DB78)))</f>
        <v>32438.596491228069</v>
      </c>
      <c r="DD78" s="43">
        <f>IF(DD$5&lt;$A78,0,MINA($C78*$E78,$C78-SUM($G78:DC78)))</f>
        <v>32438.596491228069</v>
      </c>
      <c r="DE78" s="43">
        <f>IF(DE$5&lt;$A78,0,MINA($C78*$E78,$C78-SUM($G78:DD78)))</f>
        <v>32438.596491228069</v>
      </c>
      <c r="DF78" s="43">
        <f>IF(DF$5&lt;$A78,0,MINA($C78*$E78,$C78-SUM($G78:DE78)))</f>
        <v>32438.596491228069</v>
      </c>
      <c r="DG78" s="43">
        <f>IF(DG$5&lt;$A78,0,MINA($C78*$E78,$C78-SUM($G78:DF78)))</f>
        <v>32438.596491228069</v>
      </c>
      <c r="DH78" s="43">
        <f>IF(DH$5&lt;$A78,0,MINA($C78*$E78,$C78-SUM($G78:DG78)))</f>
        <v>32438.596491228069</v>
      </c>
      <c r="DI78" s="43">
        <f>IF(DI$5&lt;$A78,0,MINA($C78*$E78,$C78-SUM($G78:DH78)))</f>
        <v>32438.596491228069</v>
      </c>
      <c r="DJ78" s="43">
        <f>IF(DJ$5&lt;$A78,0,MINA($C78*$E78,$C78-SUM($G78:DI78)))</f>
        <v>32438.596491228069</v>
      </c>
      <c r="DK78" s="43">
        <f>IF(DK$5&lt;$A78,0,MINA($C78*$E78,$C78-SUM($G78:DJ78)))</f>
        <v>32438.596491228069</v>
      </c>
      <c r="DL78" s="43">
        <f>IF(DL$5&lt;$A78,0,MINA($C78*$E78,$C78-SUM($G78:DK78)))</f>
        <v>32438.596491228069</v>
      </c>
      <c r="DM78" s="43">
        <f>IF(DM$5&lt;$A78,0,MINA($C78*$E78,$C78-SUM($G78:DL78)))</f>
        <v>32438.596491228069</v>
      </c>
      <c r="DN78" s="43">
        <f>IF(DN$5&lt;$A78,0,MINA($C78*$E78,$C78-SUM($G78:DM78)))</f>
        <v>32438.596491228069</v>
      </c>
      <c r="DO78" s="43">
        <f>IF(DO$5&lt;$A78,0,MINA($C78*$E78,$C78-SUM($G78:DN78)))</f>
        <v>32438.596491228069</v>
      </c>
      <c r="DP78" s="43">
        <f>IF(DP$5&lt;$A78,0,MINA($C78*$E78,$C78-SUM($G78:DO78)))</f>
        <v>32438.596491228069</v>
      </c>
      <c r="DQ78" s="43">
        <f>IF(DQ$5&lt;$A78,0,MINA($C78*$E78,$C78-SUM($G78:DP78)))</f>
        <v>32438.596491228069</v>
      </c>
      <c r="DR78" s="43">
        <f>IF(DR$5&lt;$A78,0,MINA($C78*$E78,$C78-SUM($G78:DQ78)))</f>
        <v>32438.596491228069</v>
      </c>
      <c r="DS78" s="43">
        <f>IF(DS$5&lt;$A78,0,MINA($C78*$E78,$C78-SUM($G78:DR78)))</f>
        <v>32438.596491228069</v>
      </c>
      <c r="DT78" s="43">
        <f>IF(DT$5&lt;$A78,0,MINA($C78*$E78,$C78-SUM($G78:DS78)))</f>
        <v>32438.596491228069</v>
      </c>
      <c r="DU78" s="43">
        <f>IF(DU$5&lt;$A78,0,MINA($C78*$E78,$C78-SUM($G78:DT78)))</f>
        <v>32438.596491228069</v>
      </c>
      <c r="DV78" s="43">
        <f>IF(DV$5&lt;$A78,0,MINA($C78*$E78,$C78-SUM($G78:DU78)))</f>
        <v>32438.596491227159</v>
      </c>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row>
    <row r="79" spans="1:162" ht="18" customHeight="1" x14ac:dyDescent="0.2">
      <c r="A79" s="46">
        <f t="shared" si="32"/>
        <v>65</v>
      </c>
      <c r="B79" s="38"/>
      <c r="C79" s="45">
        <v>1849000</v>
      </c>
      <c r="D79" s="38"/>
      <c r="E79" s="44">
        <f t="shared" si="30"/>
        <v>1.7857142857142856E-2</v>
      </c>
      <c r="G79" s="43">
        <f t="shared" ref="G79:G110" si="33">IF(G$5&lt;$A79,0,MINA($C79*$E79,$C79))</f>
        <v>0</v>
      </c>
      <c r="H79" s="43">
        <f>IF(H$5&lt;$A79,0,MINA($C79*$E79,$C79-SUM($G79:G79)))</f>
        <v>0</v>
      </c>
      <c r="I79" s="43">
        <f>IF(I$5&lt;$A79,0,MINA($C79*$E79,$C79-SUM($G79:H79)))</f>
        <v>0</v>
      </c>
      <c r="J79" s="43">
        <f>IF(J$5&lt;$A79,0,MINA($C79*$E79,$C79-SUM($G79:I79)))</f>
        <v>0</v>
      </c>
      <c r="K79" s="43">
        <f>IF(K$5&lt;$A79,0,MINA($C79*$E79,$C79-SUM($G79:J79)))</f>
        <v>0</v>
      </c>
      <c r="L79" s="43">
        <f>IF(L$5&lt;$A79,0,MINA($C79*$E79,$C79-SUM($G79:K79)))</f>
        <v>0</v>
      </c>
      <c r="M79" s="43">
        <f>IF(M$5&lt;$A79,0,MINA($C79*$E79,$C79-SUM($G79:L79)))</f>
        <v>0</v>
      </c>
      <c r="N79" s="43">
        <f>IF(N$5&lt;$A79,0,MINA($C79*$E79,$C79-SUM($G79:M79)))</f>
        <v>0</v>
      </c>
      <c r="O79" s="43">
        <f>IF(O$5&lt;$A79,0,MINA($C79*$E79,$C79-SUM($G79:N79)))</f>
        <v>0</v>
      </c>
      <c r="P79" s="43">
        <f>IF(P$5&lt;$A79,0,MINA($C79*$E79,$C79-SUM($G79:O79)))</f>
        <v>0</v>
      </c>
      <c r="Q79" s="43">
        <f>IF(Q$5&lt;$A79,0,MINA($C79*$E79,$C79-SUM($G79:P79)))</f>
        <v>0</v>
      </c>
      <c r="R79" s="43">
        <f>IF(R$5&lt;$A79,0,MINA($C79*$E79,$C79-SUM($G79:Q79)))</f>
        <v>0</v>
      </c>
      <c r="S79" s="43">
        <f>IF(S$5&lt;$A79,0,MINA($C79*$E79,$C79-SUM($G79:R79)))</f>
        <v>0</v>
      </c>
      <c r="T79" s="43">
        <f>IF(T$5&lt;$A79,0,MINA($C79*$E79,$C79-SUM($G79:S79)))</f>
        <v>0</v>
      </c>
      <c r="U79" s="43">
        <f>IF(U$5&lt;$A79,0,MINA($C79*$E79,$C79-SUM($G79:T79)))</f>
        <v>0</v>
      </c>
      <c r="V79" s="43">
        <f>IF(V$5&lt;$A79,0,MINA($C79*$E79,$C79-SUM($G79:U79)))</f>
        <v>0</v>
      </c>
      <c r="W79" s="43">
        <f>IF(W$5&lt;$A79,0,MINA($C79*$E79,$C79-SUM($G79:V79)))</f>
        <v>0</v>
      </c>
      <c r="X79" s="43">
        <f>IF(X$5&lt;$A79,0,MINA($C79*$E79,$C79-SUM($G79:W79)))</f>
        <v>0</v>
      </c>
      <c r="Y79" s="43">
        <f>IF(Y$5&lt;$A79,0,MINA($C79*$E79,$C79-SUM($G79:X79)))</f>
        <v>0</v>
      </c>
      <c r="Z79" s="43">
        <f>IF(Z$5&lt;$A79,0,MINA($C79*$E79,$C79-SUM($G79:Y79)))</f>
        <v>0</v>
      </c>
      <c r="AA79" s="43">
        <f>IF(AA$5&lt;$A79,0,MINA($C79*$E79,$C79-SUM($G79:Z79)))</f>
        <v>0</v>
      </c>
      <c r="AB79" s="43">
        <f>IF(AB$5&lt;$A79,0,MINA($C79*$E79,$C79-SUM($G79:AA79)))</f>
        <v>0</v>
      </c>
      <c r="AC79" s="43">
        <f>IF(AC$5&lt;$A79,0,MINA($C79*$E79,$C79-SUM($G79:AB79)))</f>
        <v>0</v>
      </c>
      <c r="AD79" s="43">
        <f>IF(AD$5&lt;$A79,0,MINA($C79*$E79,$C79-SUM($G79:AC79)))</f>
        <v>0</v>
      </c>
      <c r="AE79" s="43">
        <f>IF(AE$5&lt;$A79,0,MINA($C79*$E79,$C79-SUM($G79:AD79)))</f>
        <v>0</v>
      </c>
      <c r="AF79" s="43">
        <f>IF(AF$5&lt;$A79,0,MINA($C79*$E79,$C79-SUM($G79:AE79)))</f>
        <v>0</v>
      </c>
      <c r="AG79" s="43">
        <f>IF(AG$5&lt;$A79,0,MINA($C79*$E79,$C79-SUM($G79:AF79)))</f>
        <v>0</v>
      </c>
      <c r="AH79" s="43">
        <f>IF(AH$5&lt;$A79,0,MINA($C79*$E79,$C79-SUM($G79:AG79)))</f>
        <v>0</v>
      </c>
      <c r="AI79" s="43">
        <f>IF(AI$5&lt;$A79,0,MINA($C79*$E79,$C79-SUM($G79:AH79)))</f>
        <v>0</v>
      </c>
      <c r="AJ79" s="43">
        <f>IF(AJ$5&lt;$A79,0,MINA($C79*$E79,$C79-SUM($G79:AI79)))</f>
        <v>0</v>
      </c>
      <c r="AK79" s="43">
        <f>IF(AK$5&lt;$A79,0,MINA($C79*$E79,$C79-SUM($G79:AJ79)))</f>
        <v>0</v>
      </c>
      <c r="AL79" s="43">
        <f>IF(AL$5&lt;$A79,0,MINA($C79*$E79,$C79-SUM($G79:AK79)))</f>
        <v>0</v>
      </c>
      <c r="AM79" s="43">
        <f>IF(AM$5&lt;$A79,0,MINA($C79*$E79,$C79-SUM($G79:AL79)))</f>
        <v>0</v>
      </c>
      <c r="AN79" s="43">
        <f>IF(AN$5&lt;$A79,0,MINA($C79*$E79,$C79-SUM($G79:AM79)))</f>
        <v>0</v>
      </c>
      <c r="AO79" s="43">
        <f>IF(AO$5&lt;$A79,0,MINA($C79*$E79,$C79-SUM($G79:AN79)))</f>
        <v>0</v>
      </c>
      <c r="AP79" s="43">
        <f>IF(AP$5&lt;$A79,0,MINA($C79*$E79,$C79-SUM($G79:AO79)))</f>
        <v>0</v>
      </c>
      <c r="AQ79" s="43">
        <f>IF(AQ$5&lt;$A79,0,MINA($C79*$E79,$C79-SUM($G79:AP79)))</f>
        <v>0</v>
      </c>
      <c r="AR79" s="43">
        <f>IF(AR$5&lt;$A79,0,MINA($C79*$E79,$C79-SUM($G79:AQ79)))</f>
        <v>0</v>
      </c>
      <c r="AS79" s="43">
        <f>IF(AS$5&lt;$A79,0,MINA($C79*$E79,$C79-SUM($G79:AR79)))</f>
        <v>0</v>
      </c>
      <c r="AT79" s="43">
        <f>IF(AT$5&lt;$A79,0,MINA($C79*$E79,$C79-SUM($G79:AS79)))</f>
        <v>0</v>
      </c>
      <c r="AU79" s="43">
        <f>IF(AU$5&lt;$A79,0,MINA($C79*$E79,$C79-SUM($G79:AT79)))</f>
        <v>0</v>
      </c>
      <c r="AV79" s="43">
        <f>IF(AV$5&lt;$A79,0,MINA($C79*$E79,$C79-SUM($G79:AU79)))</f>
        <v>0</v>
      </c>
      <c r="AW79" s="43">
        <f>IF(AW$5&lt;$A79,0,MINA($C79*$E79,$C79-SUM($G79:AV79)))</f>
        <v>0</v>
      </c>
      <c r="AX79" s="43">
        <f>IF(AX$5&lt;$A79,0,MINA($C79*$E79,$C79-SUM($G79:AW79)))</f>
        <v>0</v>
      </c>
      <c r="AY79" s="43">
        <f>IF(AY$5&lt;$A79,0,MINA($C79*$E79,$C79-SUM($G79:AX79)))</f>
        <v>0</v>
      </c>
      <c r="AZ79" s="43">
        <f>IF(AZ$5&lt;$A79,0,MINA($C79*$E79,$C79-SUM($G79:AY79)))</f>
        <v>0</v>
      </c>
      <c r="BA79" s="43">
        <f>IF(BA$5&lt;$A79,0,MINA($C79*$E79,$C79-SUM($G79:AZ79)))</f>
        <v>0</v>
      </c>
      <c r="BB79" s="43">
        <f>IF(BB$5&lt;$A79,0,MINA($C79*$E79,$C79-SUM($G79:BA79)))</f>
        <v>0</v>
      </c>
      <c r="BC79" s="43">
        <f>IF(BC$5&lt;$A79,0,MINA($C79*$E79,$C79-SUM($G79:BB79)))</f>
        <v>0</v>
      </c>
      <c r="BD79" s="43">
        <f>IF(BD$5&lt;$A79,0,MINA($C79*$E79,$C79-SUM($G79:BC79)))</f>
        <v>0</v>
      </c>
      <c r="BE79" s="43">
        <f>IF(BE$5&lt;$A79,0,MINA($C79*$E79,$C79-SUM($G79:BD79)))</f>
        <v>0</v>
      </c>
      <c r="BF79" s="43">
        <f>IF(BF$5&lt;$A79,0,MINA($C79*$E79,$C79-SUM($G79:BE79)))</f>
        <v>0</v>
      </c>
      <c r="BG79" s="43">
        <f>IF(BG$5&lt;$A79,0,MINA($C79*$E79,$C79-SUM($G79:BF79)))</f>
        <v>0</v>
      </c>
      <c r="BH79" s="43">
        <f>IF(BH$5&lt;$A79,0,MINA($C79*$E79,$C79-SUM($G79:BG79)))</f>
        <v>0</v>
      </c>
      <c r="BI79" s="43">
        <f>IF(BI$5&lt;$A79,0,MINA($C79*$E79,$C79-SUM($G79:BH79)))</f>
        <v>0</v>
      </c>
      <c r="BJ79" s="43">
        <f>IF(BJ$5&lt;$A79,0,MINA($C79*$E79,$C79-SUM($G79:BI79)))</f>
        <v>0</v>
      </c>
      <c r="BK79" s="43">
        <f>IF(BK$5&lt;$A79,0,MINA($C79*$E79,$C79-SUM($G79:BJ79)))</f>
        <v>0</v>
      </c>
      <c r="BL79" s="43">
        <f>IF(BL$5&lt;$A79,0,MINA($C79*$E79,$C79-SUM($G79:BK79)))</f>
        <v>0</v>
      </c>
      <c r="BM79" s="43">
        <f>IF(BM$5&lt;$A79,0,MINA($C79*$E79,$C79-SUM($G79:BL79)))</f>
        <v>0</v>
      </c>
      <c r="BN79" s="43">
        <f>IF(BN$5&lt;$A79,0,MINA($C79*$E79,$C79-SUM($G79:BM79)))</f>
        <v>0</v>
      </c>
      <c r="BO79" s="43">
        <f>IF(BO$5&lt;$A79,0,MINA($C79*$E79,$C79-SUM($G79:BN79)))</f>
        <v>0</v>
      </c>
      <c r="BP79" s="43">
        <f>IF(BP$5&lt;$A79,0,MINA($C79*$E79,$C79-SUM($G79:BO79)))</f>
        <v>0</v>
      </c>
      <c r="BQ79" s="43">
        <f>IF(BQ$5&lt;$A79,0,MINA($C79*$E79,$C79-SUM($G79:BP79)))</f>
        <v>0</v>
      </c>
      <c r="BR79" s="43">
        <f>IF(BR$5&lt;$A79,0,MINA($C79*$E79,$C79-SUM($G79:BQ79)))</f>
        <v>0</v>
      </c>
      <c r="BS79" s="43">
        <f>IF(BS$5&lt;$A79,0,MINA($C79*$E79,$C79-SUM($G79:BR79)))</f>
        <v>33017.857142857138</v>
      </c>
      <c r="BT79" s="43">
        <f>IF(BT$5&lt;$A79,0,MINA($C79*$E79,$C79-SUM($G79:BS79)))</f>
        <v>33017.857142857138</v>
      </c>
      <c r="BU79" s="43">
        <f>IF(BU$5&lt;$A79,0,MINA($C79*$E79,$C79-SUM($G79:BT79)))</f>
        <v>33017.857142857138</v>
      </c>
      <c r="BV79" s="43">
        <f>IF(BV$5&lt;$A79,0,MINA($C79*$E79,$C79-SUM($G79:BU79)))</f>
        <v>33017.857142857138</v>
      </c>
      <c r="BW79" s="43">
        <f>IF(BW$5&lt;$A79,0,MINA($C79*$E79,$C79-SUM($G79:BV79)))</f>
        <v>33017.857142857138</v>
      </c>
      <c r="BX79" s="43">
        <f>IF(BX$5&lt;$A79,0,MINA($C79*$E79,$C79-SUM($G79:BW79)))</f>
        <v>33017.857142857138</v>
      </c>
      <c r="BY79" s="43">
        <f>IF(BY$5&lt;$A79,0,MINA($C79*$E79,$C79-SUM($G79:BX79)))</f>
        <v>33017.857142857138</v>
      </c>
      <c r="BZ79" s="43">
        <f>IF(BZ$5&lt;$A79,0,MINA($C79*$E79,$C79-SUM($G79:BY79)))</f>
        <v>33017.857142857138</v>
      </c>
      <c r="CA79" s="43">
        <f>IF(CA$5&lt;$A79,0,MINA($C79*$E79,$C79-SUM($G79:BZ79)))</f>
        <v>33017.857142857138</v>
      </c>
      <c r="CB79" s="43">
        <f>IF(CB$5&lt;$A79,0,MINA($C79*$E79,$C79-SUM($G79:CA79)))</f>
        <v>33017.857142857138</v>
      </c>
      <c r="CC79" s="43">
        <f>IF(CC$5&lt;$A79,0,MINA($C79*$E79,$C79-SUM($G79:CB79)))</f>
        <v>33017.857142857138</v>
      </c>
      <c r="CD79" s="43">
        <f>IF(CD$5&lt;$A79,0,MINA($C79*$E79,$C79-SUM($G79:CC79)))</f>
        <v>33017.857142857138</v>
      </c>
      <c r="CE79" s="43">
        <f>IF(CE$5&lt;$A79,0,MINA($C79*$E79,$C79-SUM($G79:CD79)))</f>
        <v>33017.857142857138</v>
      </c>
      <c r="CF79" s="43">
        <f>IF(CF$5&lt;$A79,0,MINA($C79*$E79,$C79-SUM($G79:CE79)))</f>
        <v>33017.857142857138</v>
      </c>
      <c r="CG79" s="43">
        <f>IF(CG$5&lt;$A79,0,MINA($C79*$E79,$C79-SUM($G79:CF79)))</f>
        <v>33017.857142857138</v>
      </c>
      <c r="CH79" s="43">
        <f>IF(CH$5&lt;$A79,0,MINA($C79*$E79,$C79-SUM($G79:CG79)))</f>
        <v>33017.857142857138</v>
      </c>
      <c r="CI79" s="43">
        <f>IF(CI$5&lt;$A79,0,MINA($C79*$E79,$C79-SUM($G79:CH79)))</f>
        <v>33017.857142857138</v>
      </c>
      <c r="CJ79" s="43">
        <f>IF(CJ$5&lt;$A79,0,MINA($C79*$E79,$C79-SUM($G79:CI79)))</f>
        <v>33017.857142857138</v>
      </c>
      <c r="CK79" s="43">
        <f>IF(CK$5&lt;$A79,0,MINA($C79*$E79,$C79-SUM($G79:CJ79)))</f>
        <v>33017.857142857138</v>
      </c>
      <c r="CL79" s="43">
        <f>IF(CL$5&lt;$A79,0,MINA($C79*$E79,$C79-SUM($G79:CK79)))</f>
        <v>33017.857142857138</v>
      </c>
      <c r="CM79" s="43">
        <f>IF(CM$5&lt;$A79,0,MINA($C79*$E79,$C79-SUM($G79:CL79)))</f>
        <v>33017.857142857138</v>
      </c>
      <c r="CN79" s="43">
        <f>IF(CN$5&lt;$A79,0,MINA($C79*$E79,$C79-SUM($G79:CM79)))</f>
        <v>33017.857142857138</v>
      </c>
      <c r="CO79" s="43">
        <f>IF(CO$5&lt;$A79,0,MINA($C79*$E79,$C79-SUM($G79:CN79)))</f>
        <v>33017.857142857138</v>
      </c>
      <c r="CP79" s="43">
        <f>IF(CP$5&lt;$A79,0,MINA($C79*$E79,$C79-SUM($G79:CO79)))</f>
        <v>33017.857142857138</v>
      </c>
      <c r="CQ79" s="43">
        <f>IF(CQ$5&lt;$A79,0,MINA($C79*$E79,$C79-SUM($G79:CP79)))</f>
        <v>33017.857142857138</v>
      </c>
      <c r="CR79" s="43">
        <f>IF(CR$5&lt;$A79,0,MINA($C79*$E79,$C79-SUM($G79:CQ79)))</f>
        <v>33017.857142857138</v>
      </c>
      <c r="CS79" s="43">
        <f>IF(CS$5&lt;$A79,0,MINA($C79*$E79,$C79-SUM($G79:CR79)))</f>
        <v>33017.857142857138</v>
      </c>
      <c r="CT79" s="43">
        <f>IF(CT$5&lt;$A79,0,MINA($C79*$E79,$C79-SUM($G79:CS79)))</f>
        <v>33017.857142857138</v>
      </c>
      <c r="CU79" s="43">
        <f>IF(CU$5&lt;$A79,0,MINA($C79*$E79,$C79-SUM($G79:CT79)))</f>
        <v>33017.857142857138</v>
      </c>
      <c r="CV79" s="43">
        <f>IF(CV$5&lt;$A79,0,MINA($C79*$E79,$C79-SUM($G79:CU79)))</f>
        <v>33017.857142857138</v>
      </c>
      <c r="CW79" s="43">
        <f>IF(CW$5&lt;$A79,0,MINA($C79*$E79,$C79-SUM($G79:CV79)))</f>
        <v>33017.857142857138</v>
      </c>
      <c r="CX79" s="43">
        <f>IF(CX$5&lt;$A79,0,MINA($C79*$E79,$C79-SUM($G79:CW79)))</f>
        <v>33017.857142857138</v>
      </c>
      <c r="CY79" s="43">
        <f>IF(CY$5&lt;$A79,0,MINA($C79*$E79,$C79-SUM($G79:CX79)))</f>
        <v>33017.857142857138</v>
      </c>
      <c r="CZ79" s="43">
        <f>IF(CZ$5&lt;$A79,0,MINA($C79*$E79,$C79-SUM($G79:CY79)))</f>
        <v>33017.857142857138</v>
      </c>
      <c r="DA79" s="43">
        <f>IF(DA$5&lt;$A79,0,MINA($C79*$E79,$C79-SUM($G79:CZ79)))</f>
        <v>33017.857142857138</v>
      </c>
      <c r="DB79" s="43">
        <f>IF(DB$5&lt;$A79,0,MINA($C79*$E79,$C79-SUM($G79:DA79)))</f>
        <v>33017.857142857138</v>
      </c>
      <c r="DC79" s="43">
        <f>IF(DC$5&lt;$A79,0,MINA($C79*$E79,$C79-SUM($G79:DB79)))</f>
        <v>33017.857142857138</v>
      </c>
      <c r="DD79" s="43">
        <f>IF(DD$5&lt;$A79,0,MINA($C79*$E79,$C79-SUM($G79:DC79)))</f>
        <v>33017.857142857138</v>
      </c>
      <c r="DE79" s="43">
        <f>IF(DE$5&lt;$A79,0,MINA($C79*$E79,$C79-SUM($G79:DD79)))</f>
        <v>33017.857142857138</v>
      </c>
      <c r="DF79" s="43">
        <f>IF(DF$5&lt;$A79,0,MINA($C79*$E79,$C79-SUM($G79:DE79)))</f>
        <v>33017.857142857138</v>
      </c>
      <c r="DG79" s="43">
        <f>IF(DG$5&lt;$A79,0,MINA($C79*$E79,$C79-SUM($G79:DF79)))</f>
        <v>33017.857142857138</v>
      </c>
      <c r="DH79" s="43">
        <f>IF(DH$5&lt;$A79,0,MINA($C79*$E79,$C79-SUM($G79:DG79)))</f>
        <v>33017.857142857138</v>
      </c>
      <c r="DI79" s="43">
        <f>IF(DI$5&lt;$A79,0,MINA($C79*$E79,$C79-SUM($G79:DH79)))</f>
        <v>33017.857142857138</v>
      </c>
      <c r="DJ79" s="43">
        <f>IF(DJ$5&lt;$A79,0,MINA($C79*$E79,$C79-SUM($G79:DI79)))</f>
        <v>33017.857142857138</v>
      </c>
      <c r="DK79" s="43">
        <f>IF(DK$5&lt;$A79,0,MINA($C79*$E79,$C79-SUM($G79:DJ79)))</f>
        <v>33017.857142857138</v>
      </c>
      <c r="DL79" s="43">
        <f>IF(DL$5&lt;$A79,0,MINA($C79*$E79,$C79-SUM($G79:DK79)))</f>
        <v>33017.857142857138</v>
      </c>
      <c r="DM79" s="43">
        <f>IF(DM$5&lt;$A79,0,MINA($C79*$E79,$C79-SUM($G79:DL79)))</f>
        <v>33017.857142857138</v>
      </c>
      <c r="DN79" s="43">
        <f>IF(DN$5&lt;$A79,0,MINA($C79*$E79,$C79-SUM($G79:DM79)))</f>
        <v>33017.857142857138</v>
      </c>
      <c r="DO79" s="43">
        <f>IF(DO$5&lt;$A79,0,MINA($C79*$E79,$C79-SUM($G79:DN79)))</f>
        <v>33017.857142857138</v>
      </c>
      <c r="DP79" s="43">
        <f>IF(DP$5&lt;$A79,0,MINA($C79*$E79,$C79-SUM($G79:DO79)))</f>
        <v>33017.857142857138</v>
      </c>
      <c r="DQ79" s="43">
        <f>IF(DQ$5&lt;$A79,0,MINA($C79*$E79,$C79-SUM($G79:DP79)))</f>
        <v>33017.857142857138</v>
      </c>
      <c r="DR79" s="43">
        <f>IF(DR$5&lt;$A79,0,MINA($C79*$E79,$C79-SUM($G79:DQ79)))</f>
        <v>33017.857142857138</v>
      </c>
      <c r="DS79" s="43">
        <f>IF(DS$5&lt;$A79,0,MINA($C79*$E79,$C79-SUM($G79:DR79)))</f>
        <v>33017.857142857138</v>
      </c>
      <c r="DT79" s="43">
        <f>IF(DT$5&lt;$A79,0,MINA($C79*$E79,$C79-SUM($G79:DS79)))</f>
        <v>33017.857142857138</v>
      </c>
      <c r="DU79" s="43">
        <f>IF(DU$5&lt;$A79,0,MINA($C79*$E79,$C79-SUM($G79:DT79)))</f>
        <v>33017.857142857138</v>
      </c>
      <c r="DV79" s="43">
        <f>IF(DV$5&lt;$A79,0,MINA($C79*$E79,$C79-SUM($G79:DU79)))</f>
        <v>33017.857142857138</v>
      </c>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row>
    <row r="80" spans="1:162" ht="18" customHeight="1" x14ac:dyDescent="0.2">
      <c r="A80" s="46">
        <f t="shared" ref="A80:A111" si="34">A79+1</f>
        <v>66</v>
      </c>
      <c r="B80" s="38"/>
      <c r="C80" s="45">
        <v>1849000</v>
      </c>
      <c r="D80" s="38"/>
      <c r="E80" s="44">
        <f t="shared" ref="E80:E134" si="35">MAX(1/60,(1/(121-A80)))</f>
        <v>1.8181818181818181E-2</v>
      </c>
      <c r="G80" s="43">
        <f t="shared" si="33"/>
        <v>0</v>
      </c>
      <c r="H80" s="43">
        <f>IF(H$5&lt;$A80,0,MINA($C80*$E80,$C80-SUM($G80:G80)))</f>
        <v>0</v>
      </c>
      <c r="I80" s="43">
        <f>IF(I$5&lt;$A80,0,MINA($C80*$E80,$C80-SUM($G80:H80)))</f>
        <v>0</v>
      </c>
      <c r="J80" s="43">
        <f>IF(J$5&lt;$A80,0,MINA($C80*$E80,$C80-SUM($G80:I80)))</f>
        <v>0</v>
      </c>
      <c r="K80" s="43">
        <f>IF(K$5&lt;$A80,0,MINA($C80*$E80,$C80-SUM($G80:J80)))</f>
        <v>0</v>
      </c>
      <c r="L80" s="43">
        <f>IF(L$5&lt;$A80,0,MINA($C80*$E80,$C80-SUM($G80:K80)))</f>
        <v>0</v>
      </c>
      <c r="M80" s="43">
        <f>IF(M$5&lt;$A80,0,MINA($C80*$E80,$C80-SUM($G80:L80)))</f>
        <v>0</v>
      </c>
      <c r="N80" s="43">
        <f>IF(N$5&lt;$A80,0,MINA($C80*$E80,$C80-SUM($G80:M80)))</f>
        <v>0</v>
      </c>
      <c r="O80" s="43">
        <f>IF(O$5&lt;$A80,0,MINA($C80*$E80,$C80-SUM($G80:N80)))</f>
        <v>0</v>
      </c>
      <c r="P80" s="43">
        <f>IF(P$5&lt;$A80,0,MINA($C80*$E80,$C80-SUM($G80:O80)))</f>
        <v>0</v>
      </c>
      <c r="Q80" s="43">
        <f>IF(Q$5&lt;$A80,0,MINA($C80*$E80,$C80-SUM($G80:P80)))</f>
        <v>0</v>
      </c>
      <c r="R80" s="43">
        <f>IF(R$5&lt;$A80,0,MINA($C80*$E80,$C80-SUM($G80:Q80)))</f>
        <v>0</v>
      </c>
      <c r="S80" s="43">
        <f>IF(S$5&lt;$A80,0,MINA($C80*$E80,$C80-SUM($G80:R80)))</f>
        <v>0</v>
      </c>
      <c r="T80" s="43">
        <f>IF(T$5&lt;$A80,0,MINA($C80*$E80,$C80-SUM($G80:S80)))</f>
        <v>0</v>
      </c>
      <c r="U80" s="43">
        <f>IF(U$5&lt;$A80,0,MINA($C80*$E80,$C80-SUM($G80:T80)))</f>
        <v>0</v>
      </c>
      <c r="V80" s="43">
        <f>IF(V$5&lt;$A80,0,MINA($C80*$E80,$C80-SUM($G80:U80)))</f>
        <v>0</v>
      </c>
      <c r="W80" s="43">
        <f>IF(W$5&lt;$A80,0,MINA($C80*$E80,$C80-SUM($G80:V80)))</f>
        <v>0</v>
      </c>
      <c r="X80" s="43">
        <f>IF(X$5&lt;$A80,0,MINA($C80*$E80,$C80-SUM($G80:W80)))</f>
        <v>0</v>
      </c>
      <c r="Y80" s="43">
        <f>IF(Y$5&lt;$A80,0,MINA($C80*$E80,$C80-SUM($G80:X80)))</f>
        <v>0</v>
      </c>
      <c r="Z80" s="43">
        <f>IF(Z$5&lt;$A80,0,MINA($C80*$E80,$C80-SUM($G80:Y80)))</f>
        <v>0</v>
      </c>
      <c r="AA80" s="43">
        <f>IF(AA$5&lt;$A80,0,MINA($C80*$E80,$C80-SUM($G80:Z80)))</f>
        <v>0</v>
      </c>
      <c r="AB80" s="43">
        <f>IF(AB$5&lt;$A80,0,MINA($C80*$E80,$C80-SUM($G80:AA80)))</f>
        <v>0</v>
      </c>
      <c r="AC80" s="43">
        <f>IF(AC$5&lt;$A80,0,MINA($C80*$E80,$C80-SUM($G80:AB80)))</f>
        <v>0</v>
      </c>
      <c r="AD80" s="43">
        <f>IF(AD$5&lt;$A80,0,MINA($C80*$E80,$C80-SUM($G80:AC80)))</f>
        <v>0</v>
      </c>
      <c r="AE80" s="43">
        <f>IF(AE$5&lt;$A80,0,MINA($C80*$E80,$C80-SUM($G80:AD80)))</f>
        <v>0</v>
      </c>
      <c r="AF80" s="43">
        <f>IF(AF$5&lt;$A80,0,MINA($C80*$E80,$C80-SUM($G80:AE80)))</f>
        <v>0</v>
      </c>
      <c r="AG80" s="43">
        <f>IF(AG$5&lt;$A80,0,MINA($C80*$E80,$C80-SUM($G80:AF80)))</f>
        <v>0</v>
      </c>
      <c r="AH80" s="43">
        <f>IF(AH$5&lt;$A80,0,MINA($C80*$E80,$C80-SUM($G80:AG80)))</f>
        <v>0</v>
      </c>
      <c r="AI80" s="43">
        <f>IF(AI$5&lt;$A80,0,MINA($C80*$E80,$C80-SUM($G80:AH80)))</f>
        <v>0</v>
      </c>
      <c r="AJ80" s="43">
        <f>IF(AJ$5&lt;$A80,0,MINA($C80*$E80,$C80-SUM($G80:AI80)))</f>
        <v>0</v>
      </c>
      <c r="AK80" s="43">
        <f>IF(AK$5&lt;$A80,0,MINA($C80*$E80,$C80-SUM($G80:AJ80)))</f>
        <v>0</v>
      </c>
      <c r="AL80" s="43">
        <f>IF(AL$5&lt;$A80,0,MINA($C80*$E80,$C80-SUM($G80:AK80)))</f>
        <v>0</v>
      </c>
      <c r="AM80" s="43">
        <f>IF(AM$5&lt;$A80,0,MINA($C80*$E80,$C80-SUM($G80:AL80)))</f>
        <v>0</v>
      </c>
      <c r="AN80" s="43">
        <f>IF(AN$5&lt;$A80,0,MINA($C80*$E80,$C80-SUM($G80:AM80)))</f>
        <v>0</v>
      </c>
      <c r="AO80" s="43">
        <f>IF(AO$5&lt;$A80,0,MINA($C80*$E80,$C80-SUM($G80:AN80)))</f>
        <v>0</v>
      </c>
      <c r="AP80" s="43">
        <f>IF(AP$5&lt;$A80,0,MINA($C80*$E80,$C80-SUM($G80:AO80)))</f>
        <v>0</v>
      </c>
      <c r="AQ80" s="43">
        <f>IF(AQ$5&lt;$A80,0,MINA($C80*$E80,$C80-SUM($G80:AP80)))</f>
        <v>0</v>
      </c>
      <c r="AR80" s="43">
        <f>IF(AR$5&lt;$A80,0,MINA($C80*$E80,$C80-SUM($G80:AQ80)))</f>
        <v>0</v>
      </c>
      <c r="AS80" s="43">
        <f>IF(AS$5&lt;$A80,0,MINA($C80*$E80,$C80-SUM($G80:AR80)))</f>
        <v>0</v>
      </c>
      <c r="AT80" s="43">
        <f>IF(AT$5&lt;$A80,0,MINA($C80*$E80,$C80-SUM($G80:AS80)))</f>
        <v>0</v>
      </c>
      <c r="AU80" s="43">
        <f>IF(AU$5&lt;$A80,0,MINA($C80*$E80,$C80-SUM($G80:AT80)))</f>
        <v>0</v>
      </c>
      <c r="AV80" s="43">
        <f>IF(AV$5&lt;$A80,0,MINA($C80*$E80,$C80-SUM($G80:AU80)))</f>
        <v>0</v>
      </c>
      <c r="AW80" s="43">
        <f>IF(AW$5&lt;$A80,0,MINA($C80*$E80,$C80-SUM($G80:AV80)))</f>
        <v>0</v>
      </c>
      <c r="AX80" s="43">
        <f>IF(AX$5&lt;$A80,0,MINA($C80*$E80,$C80-SUM($G80:AW80)))</f>
        <v>0</v>
      </c>
      <c r="AY80" s="43">
        <f>IF(AY$5&lt;$A80,0,MINA($C80*$E80,$C80-SUM($G80:AX80)))</f>
        <v>0</v>
      </c>
      <c r="AZ80" s="43">
        <f>IF(AZ$5&lt;$A80,0,MINA($C80*$E80,$C80-SUM($G80:AY80)))</f>
        <v>0</v>
      </c>
      <c r="BA80" s="43">
        <f>IF(BA$5&lt;$A80,0,MINA($C80*$E80,$C80-SUM($G80:AZ80)))</f>
        <v>0</v>
      </c>
      <c r="BB80" s="43">
        <f>IF(BB$5&lt;$A80,0,MINA($C80*$E80,$C80-SUM($G80:BA80)))</f>
        <v>0</v>
      </c>
      <c r="BC80" s="43">
        <f>IF(BC$5&lt;$A80,0,MINA($C80*$E80,$C80-SUM($G80:BB80)))</f>
        <v>0</v>
      </c>
      <c r="BD80" s="43">
        <f>IF(BD$5&lt;$A80,0,MINA($C80*$E80,$C80-SUM($G80:BC80)))</f>
        <v>0</v>
      </c>
      <c r="BE80" s="43">
        <f>IF(BE$5&lt;$A80,0,MINA($C80*$E80,$C80-SUM($G80:BD80)))</f>
        <v>0</v>
      </c>
      <c r="BF80" s="43">
        <f>IF(BF$5&lt;$A80,0,MINA($C80*$E80,$C80-SUM($G80:BE80)))</f>
        <v>0</v>
      </c>
      <c r="BG80" s="43">
        <f>IF(BG$5&lt;$A80,0,MINA($C80*$E80,$C80-SUM($G80:BF80)))</f>
        <v>0</v>
      </c>
      <c r="BH80" s="43">
        <f>IF(BH$5&lt;$A80,0,MINA($C80*$E80,$C80-SUM($G80:BG80)))</f>
        <v>0</v>
      </c>
      <c r="BI80" s="43">
        <f>IF(BI$5&lt;$A80,0,MINA($C80*$E80,$C80-SUM($G80:BH80)))</f>
        <v>0</v>
      </c>
      <c r="BJ80" s="43">
        <f>IF(BJ$5&lt;$A80,0,MINA($C80*$E80,$C80-SUM($G80:BI80)))</f>
        <v>0</v>
      </c>
      <c r="BK80" s="43">
        <f>IF(BK$5&lt;$A80,0,MINA($C80*$E80,$C80-SUM($G80:BJ80)))</f>
        <v>0</v>
      </c>
      <c r="BL80" s="43">
        <f>IF(BL$5&lt;$A80,0,MINA($C80*$E80,$C80-SUM($G80:BK80)))</f>
        <v>0</v>
      </c>
      <c r="BM80" s="43">
        <f>IF(BM$5&lt;$A80,0,MINA($C80*$E80,$C80-SUM($G80:BL80)))</f>
        <v>0</v>
      </c>
      <c r="BN80" s="43">
        <f>IF(BN$5&lt;$A80,0,MINA($C80*$E80,$C80-SUM($G80:BM80)))</f>
        <v>0</v>
      </c>
      <c r="BO80" s="43">
        <f>IF(BO$5&lt;$A80,0,MINA($C80*$E80,$C80-SUM($G80:BN80)))</f>
        <v>0</v>
      </c>
      <c r="BP80" s="43">
        <f>IF(BP$5&lt;$A80,0,MINA($C80*$E80,$C80-SUM($G80:BO80)))</f>
        <v>0</v>
      </c>
      <c r="BQ80" s="43">
        <f>IF(BQ$5&lt;$A80,0,MINA($C80*$E80,$C80-SUM($G80:BP80)))</f>
        <v>0</v>
      </c>
      <c r="BR80" s="43">
        <f>IF(BR$5&lt;$A80,0,MINA($C80*$E80,$C80-SUM($G80:BQ80)))</f>
        <v>0</v>
      </c>
      <c r="BS80" s="43">
        <f>IF(BS$5&lt;$A80,0,MINA($C80*$E80,$C80-SUM($G80:BR80)))</f>
        <v>0</v>
      </c>
      <c r="BT80" s="43">
        <f>IF(BT$5&lt;$A80,0,MINA($C80*$E80,$C80-SUM($G80:BS80)))</f>
        <v>33618.181818181816</v>
      </c>
      <c r="BU80" s="43">
        <f>IF(BU$5&lt;$A80,0,MINA($C80*$E80,$C80-SUM($G80:BT80)))</f>
        <v>33618.181818181816</v>
      </c>
      <c r="BV80" s="43">
        <f>IF(BV$5&lt;$A80,0,MINA($C80*$E80,$C80-SUM($G80:BU80)))</f>
        <v>33618.181818181816</v>
      </c>
      <c r="BW80" s="43">
        <f>IF(BW$5&lt;$A80,0,MINA($C80*$E80,$C80-SUM($G80:BV80)))</f>
        <v>33618.181818181816</v>
      </c>
      <c r="BX80" s="43">
        <f>IF(BX$5&lt;$A80,0,MINA($C80*$E80,$C80-SUM($G80:BW80)))</f>
        <v>33618.181818181816</v>
      </c>
      <c r="BY80" s="43">
        <f>IF(BY$5&lt;$A80,0,MINA($C80*$E80,$C80-SUM($G80:BX80)))</f>
        <v>33618.181818181816</v>
      </c>
      <c r="BZ80" s="43">
        <f>IF(BZ$5&lt;$A80,0,MINA($C80*$E80,$C80-SUM($G80:BY80)))</f>
        <v>33618.181818181816</v>
      </c>
      <c r="CA80" s="43">
        <f>IF(CA$5&lt;$A80,0,MINA($C80*$E80,$C80-SUM($G80:BZ80)))</f>
        <v>33618.181818181816</v>
      </c>
      <c r="CB80" s="43">
        <f>IF(CB$5&lt;$A80,0,MINA($C80*$E80,$C80-SUM($G80:CA80)))</f>
        <v>33618.181818181816</v>
      </c>
      <c r="CC80" s="43">
        <f>IF(CC$5&lt;$A80,0,MINA($C80*$E80,$C80-SUM($G80:CB80)))</f>
        <v>33618.181818181816</v>
      </c>
      <c r="CD80" s="43">
        <f>IF(CD$5&lt;$A80,0,MINA($C80*$E80,$C80-SUM($G80:CC80)))</f>
        <v>33618.181818181816</v>
      </c>
      <c r="CE80" s="43">
        <f>IF(CE$5&lt;$A80,0,MINA($C80*$E80,$C80-SUM($G80:CD80)))</f>
        <v>33618.181818181816</v>
      </c>
      <c r="CF80" s="43">
        <f>IF(CF$5&lt;$A80,0,MINA($C80*$E80,$C80-SUM($G80:CE80)))</f>
        <v>33618.181818181816</v>
      </c>
      <c r="CG80" s="43">
        <f>IF(CG$5&lt;$A80,0,MINA($C80*$E80,$C80-SUM($G80:CF80)))</f>
        <v>33618.181818181816</v>
      </c>
      <c r="CH80" s="43">
        <f>IF(CH$5&lt;$A80,0,MINA($C80*$E80,$C80-SUM($G80:CG80)))</f>
        <v>33618.181818181816</v>
      </c>
      <c r="CI80" s="43">
        <f>IF(CI$5&lt;$A80,0,MINA($C80*$E80,$C80-SUM($G80:CH80)))</f>
        <v>33618.181818181816</v>
      </c>
      <c r="CJ80" s="43">
        <f>IF(CJ$5&lt;$A80,0,MINA($C80*$E80,$C80-SUM($G80:CI80)))</f>
        <v>33618.181818181816</v>
      </c>
      <c r="CK80" s="43">
        <f>IF(CK$5&lt;$A80,0,MINA($C80*$E80,$C80-SUM($G80:CJ80)))</f>
        <v>33618.181818181816</v>
      </c>
      <c r="CL80" s="43">
        <f>IF(CL$5&lt;$A80,0,MINA($C80*$E80,$C80-SUM($G80:CK80)))</f>
        <v>33618.181818181816</v>
      </c>
      <c r="CM80" s="43">
        <f>IF(CM$5&lt;$A80,0,MINA($C80*$E80,$C80-SUM($G80:CL80)))</f>
        <v>33618.181818181816</v>
      </c>
      <c r="CN80" s="43">
        <f>IF(CN$5&lt;$A80,0,MINA($C80*$E80,$C80-SUM($G80:CM80)))</f>
        <v>33618.181818181816</v>
      </c>
      <c r="CO80" s="43">
        <f>IF(CO$5&lt;$A80,0,MINA($C80*$E80,$C80-SUM($G80:CN80)))</f>
        <v>33618.181818181816</v>
      </c>
      <c r="CP80" s="43">
        <f>IF(CP$5&lt;$A80,0,MINA($C80*$E80,$C80-SUM($G80:CO80)))</f>
        <v>33618.181818181816</v>
      </c>
      <c r="CQ80" s="43">
        <f>IF(CQ$5&lt;$A80,0,MINA($C80*$E80,$C80-SUM($G80:CP80)))</f>
        <v>33618.181818181816</v>
      </c>
      <c r="CR80" s="43">
        <f>IF(CR$5&lt;$A80,0,MINA($C80*$E80,$C80-SUM($G80:CQ80)))</f>
        <v>33618.181818181816</v>
      </c>
      <c r="CS80" s="43">
        <f>IF(CS$5&lt;$A80,0,MINA($C80*$E80,$C80-SUM($G80:CR80)))</f>
        <v>33618.181818181816</v>
      </c>
      <c r="CT80" s="43">
        <f>IF(CT$5&lt;$A80,0,MINA($C80*$E80,$C80-SUM($G80:CS80)))</f>
        <v>33618.181818181816</v>
      </c>
      <c r="CU80" s="43">
        <f>IF(CU$5&lt;$A80,0,MINA($C80*$E80,$C80-SUM($G80:CT80)))</f>
        <v>33618.181818181816</v>
      </c>
      <c r="CV80" s="43">
        <f>IF(CV$5&lt;$A80,0,MINA($C80*$E80,$C80-SUM($G80:CU80)))</f>
        <v>33618.181818181816</v>
      </c>
      <c r="CW80" s="43">
        <f>IF(CW$5&lt;$A80,0,MINA($C80*$E80,$C80-SUM($G80:CV80)))</f>
        <v>33618.181818181816</v>
      </c>
      <c r="CX80" s="43">
        <f>IF(CX$5&lt;$A80,0,MINA($C80*$E80,$C80-SUM($G80:CW80)))</f>
        <v>33618.181818181816</v>
      </c>
      <c r="CY80" s="43">
        <f>IF(CY$5&lt;$A80,0,MINA($C80*$E80,$C80-SUM($G80:CX80)))</f>
        <v>33618.181818181816</v>
      </c>
      <c r="CZ80" s="43">
        <f>IF(CZ$5&lt;$A80,0,MINA($C80*$E80,$C80-SUM($G80:CY80)))</f>
        <v>33618.181818181816</v>
      </c>
      <c r="DA80" s="43">
        <f>IF(DA$5&lt;$A80,0,MINA($C80*$E80,$C80-SUM($G80:CZ80)))</f>
        <v>33618.181818181816</v>
      </c>
      <c r="DB80" s="43">
        <f>IF(DB$5&lt;$A80,0,MINA($C80*$E80,$C80-SUM($G80:DA80)))</f>
        <v>33618.181818181816</v>
      </c>
      <c r="DC80" s="43">
        <f>IF(DC$5&lt;$A80,0,MINA($C80*$E80,$C80-SUM($G80:DB80)))</f>
        <v>33618.181818181816</v>
      </c>
      <c r="DD80" s="43">
        <f>IF(DD$5&lt;$A80,0,MINA($C80*$E80,$C80-SUM($G80:DC80)))</f>
        <v>33618.181818181816</v>
      </c>
      <c r="DE80" s="43">
        <f>IF(DE$5&lt;$A80,0,MINA($C80*$E80,$C80-SUM($G80:DD80)))</f>
        <v>33618.181818181816</v>
      </c>
      <c r="DF80" s="43">
        <f>IF(DF$5&lt;$A80,0,MINA($C80*$E80,$C80-SUM($G80:DE80)))</f>
        <v>33618.181818181816</v>
      </c>
      <c r="DG80" s="43">
        <f>IF(DG$5&lt;$A80,0,MINA($C80*$E80,$C80-SUM($G80:DF80)))</f>
        <v>33618.181818181816</v>
      </c>
      <c r="DH80" s="43">
        <f>IF(DH$5&lt;$A80,0,MINA($C80*$E80,$C80-SUM($G80:DG80)))</f>
        <v>33618.181818181816</v>
      </c>
      <c r="DI80" s="43">
        <f>IF(DI$5&lt;$A80,0,MINA($C80*$E80,$C80-SUM($G80:DH80)))</f>
        <v>33618.181818181816</v>
      </c>
      <c r="DJ80" s="43">
        <f>IF(DJ$5&lt;$A80,0,MINA($C80*$E80,$C80-SUM($G80:DI80)))</f>
        <v>33618.181818181816</v>
      </c>
      <c r="DK80" s="43">
        <f>IF(DK$5&lt;$A80,0,MINA($C80*$E80,$C80-SUM($G80:DJ80)))</f>
        <v>33618.181818181816</v>
      </c>
      <c r="DL80" s="43">
        <f>IF(DL$5&lt;$A80,0,MINA($C80*$E80,$C80-SUM($G80:DK80)))</f>
        <v>33618.181818181816</v>
      </c>
      <c r="DM80" s="43">
        <f>IF(DM$5&lt;$A80,0,MINA($C80*$E80,$C80-SUM($G80:DL80)))</f>
        <v>33618.181818181816</v>
      </c>
      <c r="DN80" s="43">
        <f>IF(DN$5&lt;$A80,0,MINA($C80*$E80,$C80-SUM($G80:DM80)))</f>
        <v>33618.181818181816</v>
      </c>
      <c r="DO80" s="43">
        <f>IF(DO$5&lt;$A80,0,MINA($C80*$E80,$C80-SUM($G80:DN80)))</f>
        <v>33618.181818181816</v>
      </c>
      <c r="DP80" s="43">
        <f>IF(DP$5&lt;$A80,0,MINA($C80*$E80,$C80-SUM($G80:DO80)))</f>
        <v>33618.181818181816</v>
      </c>
      <c r="DQ80" s="43">
        <f>IF(DQ$5&lt;$A80,0,MINA($C80*$E80,$C80-SUM($G80:DP80)))</f>
        <v>33618.181818181816</v>
      </c>
      <c r="DR80" s="43">
        <f>IF(DR$5&lt;$A80,0,MINA($C80*$E80,$C80-SUM($G80:DQ80)))</f>
        <v>33618.181818181816</v>
      </c>
      <c r="DS80" s="43">
        <f>IF(DS$5&lt;$A80,0,MINA($C80*$E80,$C80-SUM($G80:DR80)))</f>
        <v>33618.181818181816</v>
      </c>
      <c r="DT80" s="43">
        <f>IF(DT$5&lt;$A80,0,MINA($C80*$E80,$C80-SUM($G80:DS80)))</f>
        <v>33618.181818181816</v>
      </c>
      <c r="DU80" s="43">
        <f>IF(DU$5&lt;$A80,0,MINA($C80*$E80,$C80-SUM($G80:DT80)))</f>
        <v>33618.181818181816</v>
      </c>
      <c r="DV80" s="43">
        <f>IF(DV$5&lt;$A80,0,MINA($C80*$E80,$C80-SUM($G80:DU80)))</f>
        <v>33618.181818181183</v>
      </c>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row>
    <row r="81" spans="1:162" ht="18" customHeight="1" x14ac:dyDescent="0.2">
      <c r="A81" s="46">
        <f t="shared" si="34"/>
        <v>67</v>
      </c>
      <c r="B81" s="38"/>
      <c r="C81" s="45">
        <v>0</v>
      </c>
      <c r="D81" s="38"/>
      <c r="E81" s="44">
        <f t="shared" si="35"/>
        <v>1.8518518518518517E-2</v>
      </c>
      <c r="G81" s="43">
        <f t="shared" si="33"/>
        <v>0</v>
      </c>
      <c r="H81" s="43">
        <f>IF(H$5&lt;$A81,0,MINA($C81*$E81,$C81-SUM($G81:G81)))</f>
        <v>0</v>
      </c>
      <c r="I81" s="43">
        <f>IF(I$5&lt;$A81,0,MINA($C81*$E81,$C81-SUM($G81:H81)))</f>
        <v>0</v>
      </c>
      <c r="J81" s="43">
        <f>IF(J$5&lt;$A81,0,MINA($C81*$E81,$C81-SUM($G81:I81)))</f>
        <v>0</v>
      </c>
      <c r="K81" s="43">
        <f>IF(K$5&lt;$A81,0,MINA($C81*$E81,$C81-SUM($G81:J81)))</f>
        <v>0</v>
      </c>
      <c r="L81" s="43">
        <f>IF(L$5&lt;$A81,0,MINA($C81*$E81,$C81-SUM($G81:K81)))</f>
        <v>0</v>
      </c>
      <c r="M81" s="43">
        <f>IF(M$5&lt;$A81,0,MINA($C81*$E81,$C81-SUM($G81:L81)))</f>
        <v>0</v>
      </c>
      <c r="N81" s="43">
        <f>IF(N$5&lt;$A81,0,MINA($C81*$E81,$C81-SUM($G81:M81)))</f>
        <v>0</v>
      </c>
      <c r="O81" s="43">
        <f>IF(O$5&lt;$A81,0,MINA($C81*$E81,$C81-SUM($G81:N81)))</f>
        <v>0</v>
      </c>
      <c r="P81" s="43">
        <f>IF(P$5&lt;$A81,0,MINA($C81*$E81,$C81-SUM($G81:O81)))</f>
        <v>0</v>
      </c>
      <c r="Q81" s="43">
        <f>IF(Q$5&lt;$A81,0,MINA($C81*$E81,$C81-SUM($G81:P81)))</f>
        <v>0</v>
      </c>
      <c r="R81" s="43">
        <f>IF(R$5&lt;$A81,0,MINA($C81*$E81,$C81-SUM($G81:Q81)))</f>
        <v>0</v>
      </c>
      <c r="S81" s="43">
        <f>IF(S$5&lt;$A81,0,MINA($C81*$E81,$C81-SUM($G81:R81)))</f>
        <v>0</v>
      </c>
      <c r="T81" s="43">
        <f>IF(T$5&lt;$A81,0,MINA($C81*$E81,$C81-SUM($G81:S81)))</f>
        <v>0</v>
      </c>
      <c r="U81" s="43">
        <f>IF(U$5&lt;$A81,0,MINA($C81*$E81,$C81-SUM($G81:T81)))</f>
        <v>0</v>
      </c>
      <c r="V81" s="43">
        <f>IF(V$5&lt;$A81,0,MINA($C81*$E81,$C81-SUM($G81:U81)))</f>
        <v>0</v>
      </c>
      <c r="W81" s="43">
        <f>IF(W$5&lt;$A81,0,MINA($C81*$E81,$C81-SUM($G81:V81)))</f>
        <v>0</v>
      </c>
      <c r="X81" s="43">
        <f>IF(X$5&lt;$A81,0,MINA($C81*$E81,$C81-SUM($G81:W81)))</f>
        <v>0</v>
      </c>
      <c r="Y81" s="43">
        <f>IF(Y$5&lt;$A81,0,MINA($C81*$E81,$C81-SUM($G81:X81)))</f>
        <v>0</v>
      </c>
      <c r="Z81" s="43">
        <f>IF(Z$5&lt;$A81,0,MINA($C81*$E81,$C81-SUM($G81:Y81)))</f>
        <v>0</v>
      </c>
      <c r="AA81" s="43">
        <f>IF(AA$5&lt;$A81,0,MINA($C81*$E81,$C81-SUM($G81:Z81)))</f>
        <v>0</v>
      </c>
      <c r="AB81" s="43">
        <f>IF(AB$5&lt;$A81,0,MINA($C81*$E81,$C81-SUM($G81:AA81)))</f>
        <v>0</v>
      </c>
      <c r="AC81" s="43">
        <f>IF(AC$5&lt;$A81,0,MINA($C81*$E81,$C81-SUM($G81:AB81)))</f>
        <v>0</v>
      </c>
      <c r="AD81" s="43">
        <f>IF(AD$5&lt;$A81,0,MINA($C81*$E81,$C81-SUM($G81:AC81)))</f>
        <v>0</v>
      </c>
      <c r="AE81" s="43">
        <f>IF(AE$5&lt;$A81,0,MINA($C81*$E81,$C81-SUM($G81:AD81)))</f>
        <v>0</v>
      </c>
      <c r="AF81" s="43">
        <f>IF(AF$5&lt;$A81,0,MINA($C81*$E81,$C81-SUM($G81:AE81)))</f>
        <v>0</v>
      </c>
      <c r="AG81" s="43">
        <f>IF(AG$5&lt;$A81,0,MINA($C81*$E81,$C81-SUM($G81:AF81)))</f>
        <v>0</v>
      </c>
      <c r="AH81" s="43">
        <f>IF(AH$5&lt;$A81,0,MINA($C81*$E81,$C81-SUM($G81:AG81)))</f>
        <v>0</v>
      </c>
      <c r="AI81" s="43">
        <f>IF(AI$5&lt;$A81,0,MINA($C81*$E81,$C81-SUM($G81:AH81)))</f>
        <v>0</v>
      </c>
      <c r="AJ81" s="43">
        <f>IF(AJ$5&lt;$A81,0,MINA($C81*$E81,$C81-SUM($G81:AI81)))</f>
        <v>0</v>
      </c>
      <c r="AK81" s="43">
        <f>IF(AK$5&lt;$A81,0,MINA($C81*$E81,$C81-SUM($G81:AJ81)))</f>
        <v>0</v>
      </c>
      <c r="AL81" s="43">
        <f>IF(AL$5&lt;$A81,0,MINA($C81*$E81,$C81-SUM($G81:AK81)))</f>
        <v>0</v>
      </c>
      <c r="AM81" s="43">
        <f>IF(AM$5&lt;$A81,0,MINA($C81*$E81,$C81-SUM($G81:AL81)))</f>
        <v>0</v>
      </c>
      <c r="AN81" s="43">
        <f>IF(AN$5&lt;$A81,0,MINA($C81*$E81,$C81-SUM($G81:AM81)))</f>
        <v>0</v>
      </c>
      <c r="AO81" s="43">
        <f>IF(AO$5&lt;$A81,0,MINA($C81*$E81,$C81-SUM($G81:AN81)))</f>
        <v>0</v>
      </c>
      <c r="AP81" s="43">
        <f>IF(AP$5&lt;$A81,0,MINA($C81*$E81,$C81-SUM($G81:AO81)))</f>
        <v>0</v>
      </c>
      <c r="AQ81" s="43">
        <f>IF(AQ$5&lt;$A81,0,MINA($C81*$E81,$C81-SUM($G81:AP81)))</f>
        <v>0</v>
      </c>
      <c r="AR81" s="43">
        <f>IF(AR$5&lt;$A81,0,MINA($C81*$E81,$C81-SUM($G81:AQ81)))</f>
        <v>0</v>
      </c>
      <c r="AS81" s="43">
        <f>IF(AS$5&lt;$A81,0,MINA($C81*$E81,$C81-SUM($G81:AR81)))</f>
        <v>0</v>
      </c>
      <c r="AT81" s="43">
        <f>IF(AT$5&lt;$A81,0,MINA($C81*$E81,$C81-SUM($G81:AS81)))</f>
        <v>0</v>
      </c>
      <c r="AU81" s="43">
        <f>IF(AU$5&lt;$A81,0,MINA($C81*$E81,$C81-SUM($G81:AT81)))</f>
        <v>0</v>
      </c>
      <c r="AV81" s="43">
        <f>IF(AV$5&lt;$A81,0,MINA($C81*$E81,$C81-SUM($G81:AU81)))</f>
        <v>0</v>
      </c>
      <c r="AW81" s="43">
        <f>IF(AW$5&lt;$A81,0,MINA($C81*$E81,$C81-SUM($G81:AV81)))</f>
        <v>0</v>
      </c>
      <c r="AX81" s="43">
        <f>IF(AX$5&lt;$A81,0,MINA($C81*$E81,$C81-SUM($G81:AW81)))</f>
        <v>0</v>
      </c>
      <c r="AY81" s="43">
        <f>IF(AY$5&lt;$A81,0,MINA($C81*$E81,$C81-SUM($G81:AX81)))</f>
        <v>0</v>
      </c>
      <c r="AZ81" s="43">
        <f>IF(AZ$5&lt;$A81,0,MINA($C81*$E81,$C81-SUM($G81:AY81)))</f>
        <v>0</v>
      </c>
      <c r="BA81" s="43">
        <f>IF(BA$5&lt;$A81,0,MINA($C81*$E81,$C81-SUM($G81:AZ81)))</f>
        <v>0</v>
      </c>
      <c r="BB81" s="43">
        <f>IF(BB$5&lt;$A81,0,MINA($C81*$E81,$C81-SUM($G81:BA81)))</f>
        <v>0</v>
      </c>
      <c r="BC81" s="43">
        <f>IF(BC$5&lt;$A81,0,MINA($C81*$E81,$C81-SUM($G81:BB81)))</f>
        <v>0</v>
      </c>
      <c r="BD81" s="43">
        <f>IF(BD$5&lt;$A81,0,MINA($C81*$E81,$C81-SUM($G81:BC81)))</f>
        <v>0</v>
      </c>
      <c r="BE81" s="43">
        <f>IF(BE$5&lt;$A81,0,MINA($C81*$E81,$C81-SUM($G81:BD81)))</f>
        <v>0</v>
      </c>
      <c r="BF81" s="43">
        <f>IF(BF$5&lt;$A81,0,MINA($C81*$E81,$C81-SUM($G81:BE81)))</f>
        <v>0</v>
      </c>
      <c r="BG81" s="43">
        <f>IF(BG$5&lt;$A81,0,MINA($C81*$E81,$C81-SUM($G81:BF81)))</f>
        <v>0</v>
      </c>
      <c r="BH81" s="43">
        <f>IF(BH$5&lt;$A81,0,MINA($C81*$E81,$C81-SUM($G81:BG81)))</f>
        <v>0</v>
      </c>
      <c r="BI81" s="43">
        <f>IF(BI$5&lt;$A81,0,MINA($C81*$E81,$C81-SUM($G81:BH81)))</f>
        <v>0</v>
      </c>
      <c r="BJ81" s="43">
        <f>IF(BJ$5&lt;$A81,0,MINA($C81*$E81,$C81-SUM($G81:BI81)))</f>
        <v>0</v>
      </c>
      <c r="BK81" s="43">
        <f>IF(BK$5&lt;$A81,0,MINA($C81*$E81,$C81-SUM($G81:BJ81)))</f>
        <v>0</v>
      </c>
      <c r="BL81" s="43">
        <f>IF(BL$5&lt;$A81,0,MINA($C81*$E81,$C81-SUM($G81:BK81)))</f>
        <v>0</v>
      </c>
      <c r="BM81" s="43">
        <f>IF(BM$5&lt;$A81,0,MINA($C81*$E81,$C81-SUM($G81:BL81)))</f>
        <v>0</v>
      </c>
      <c r="BN81" s="43">
        <f>IF(BN$5&lt;$A81,0,MINA($C81*$E81,$C81-SUM($G81:BM81)))</f>
        <v>0</v>
      </c>
      <c r="BO81" s="43">
        <f>IF(BO$5&lt;$A81,0,MINA($C81*$E81,$C81-SUM($G81:BN81)))</f>
        <v>0</v>
      </c>
      <c r="BP81" s="43">
        <f>IF(BP$5&lt;$A81,0,MINA($C81*$E81,$C81-SUM($G81:BO81)))</f>
        <v>0</v>
      </c>
      <c r="BQ81" s="43">
        <f>IF(BQ$5&lt;$A81,0,MINA($C81*$E81,$C81-SUM($G81:BP81)))</f>
        <v>0</v>
      </c>
      <c r="BR81" s="43">
        <f>IF(BR$5&lt;$A81,0,MINA($C81*$E81,$C81-SUM($G81:BQ81)))</f>
        <v>0</v>
      </c>
      <c r="BS81" s="43">
        <f>IF(BS$5&lt;$A81,0,MINA($C81*$E81,$C81-SUM($G81:BR81)))</f>
        <v>0</v>
      </c>
      <c r="BT81" s="43">
        <f>IF(BT$5&lt;$A81,0,MINA($C81*$E81,$C81-SUM($G81:BS81)))</f>
        <v>0</v>
      </c>
      <c r="BU81" s="43">
        <f>IF(BU$5&lt;$A81,0,MINA($C81*$E81,$C81-SUM($G81:BT81)))</f>
        <v>0</v>
      </c>
      <c r="BV81" s="43">
        <f>IF(BV$5&lt;$A81,0,MINA($C81*$E81,$C81-SUM($G81:BU81)))</f>
        <v>0</v>
      </c>
      <c r="BW81" s="43">
        <f>IF(BW$5&lt;$A81,0,MINA($C81*$E81,$C81-SUM($G81:BV81)))</f>
        <v>0</v>
      </c>
      <c r="BX81" s="43">
        <f>IF(BX$5&lt;$A81,0,MINA($C81*$E81,$C81-SUM($G81:BW81)))</f>
        <v>0</v>
      </c>
      <c r="BY81" s="43">
        <f>IF(BY$5&lt;$A81,0,MINA($C81*$E81,$C81-SUM($G81:BX81)))</f>
        <v>0</v>
      </c>
      <c r="BZ81" s="43">
        <f>IF(BZ$5&lt;$A81,0,MINA($C81*$E81,$C81-SUM($G81:BY81)))</f>
        <v>0</v>
      </c>
      <c r="CA81" s="43">
        <f>IF(CA$5&lt;$A81,0,MINA($C81*$E81,$C81-SUM($G81:BZ81)))</f>
        <v>0</v>
      </c>
      <c r="CB81" s="43">
        <f>IF(CB$5&lt;$A81,0,MINA($C81*$E81,$C81-SUM($G81:CA81)))</f>
        <v>0</v>
      </c>
      <c r="CC81" s="43">
        <f>IF(CC$5&lt;$A81,0,MINA($C81*$E81,$C81-SUM($G81:CB81)))</f>
        <v>0</v>
      </c>
      <c r="CD81" s="43">
        <f>IF(CD$5&lt;$A81,0,MINA($C81*$E81,$C81-SUM($G81:CC81)))</f>
        <v>0</v>
      </c>
      <c r="CE81" s="43">
        <f>IF(CE$5&lt;$A81,0,MINA($C81*$E81,$C81-SUM($G81:CD81)))</f>
        <v>0</v>
      </c>
      <c r="CF81" s="43">
        <f>IF(CF$5&lt;$A81,0,MINA($C81*$E81,$C81-SUM($G81:CE81)))</f>
        <v>0</v>
      </c>
      <c r="CG81" s="43">
        <f>IF(CG$5&lt;$A81,0,MINA($C81*$E81,$C81-SUM($G81:CF81)))</f>
        <v>0</v>
      </c>
      <c r="CH81" s="43">
        <f>IF(CH$5&lt;$A81,0,MINA($C81*$E81,$C81-SUM($G81:CG81)))</f>
        <v>0</v>
      </c>
      <c r="CI81" s="43">
        <f>IF(CI$5&lt;$A81,0,MINA($C81*$E81,$C81-SUM($G81:CH81)))</f>
        <v>0</v>
      </c>
      <c r="CJ81" s="43">
        <f>IF(CJ$5&lt;$A81,0,MINA($C81*$E81,$C81-SUM($G81:CI81)))</f>
        <v>0</v>
      </c>
      <c r="CK81" s="43">
        <f>IF(CK$5&lt;$A81,0,MINA($C81*$E81,$C81-SUM($G81:CJ81)))</f>
        <v>0</v>
      </c>
      <c r="CL81" s="43">
        <f>IF(CL$5&lt;$A81,0,MINA($C81*$E81,$C81-SUM($G81:CK81)))</f>
        <v>0</v>
      </c>
      <c r="CM81" s="43">
        <f>IF(CM$5&lt;$A81,0,MINA($C81*$E81,$C81-SUM($G81:CL81)))</f>
        <v>0</v>
      </c>
      <c r="CN81" s="43">
        <f>IF(CN$5&lt;$A81,0,MINA($C81*$E81,$C81-SUM($G81:CM81)))</f>
        <v>0</v>
      </c>
      <c r="CO81" s="43">
        <f>IF(CO$5&lt;$A81,0,MINA($C81*$E81,$C81-SUM($G81:CN81)))</f>
        <v>0</v>
      </c>
      <c r="CP81" s="43">
        <f>IF(CP$5&lt;$A81,0,MINA($C81*$E81,$C81-SUM($G81:CO81)))</f>
        <v>0</v>
      </c>
      <c r="CQ81" s="43">
        <f>IF(CQ$5&lt;$A81,0,MINA($C81*$E81,$C81-SUM($G81:CP81)))</f>
        <v>0</v>
      </c>
      <c r="CR81" s="43">
        <f>IF(CR$5&lt;$A81,0,MINA($C81*$E81,$C81-SUM($G81:CQ81)))</f>
        <v>0</v>
      </c>
      <c r="CS81" s="43">
        <f>IF(CS$5&lt;$A81,0,MINA($C81*$E81,$C81-SUM($G81:CR81)))</f>
        <v>0</v>
      </c>
      <c r="CT81" s="43">
        <f>IF(CT$5&lt;$A81,0,MINA($C81*$E81,$C81-SUM($G81:CS81)))</f>
        <v>0</v>
      </c>
      <c r="CU81" s="43">
        <f>IF(CU$5&lt;$A81,0,MINA($C81*$E81,$C81-SUM($G81:CT81)))</f>
        <v>0</v>
      </c>
      <c r="CV81" s="43">
        <f>IF(CV$5&lt;$A81,0,MINA($C81*$E81,$C81-SUM($G81:CU81)))</f>
        <v>0</v>
      </c>
      <c r="CW81" s="43">
        <f>IF(CW$5&lt;$A81,0,MINA($C81*$E81,$C81-SUM($G81:CV81)))</f>
        <v>0</v>
      </c>
      <c r="CX81" s="43">
        <f>IF(CX$5&lt;$A81,0,MINA($C81*$E81,$C81-SUM($G81:CW81)))</f>
        <v>0</v>
      </c>
      <c r="CY81" s="43">
        <f>IF(CY$5&lt;$A81,0,MINA($C81*$E81,$C81-SUM($G81:CX81)))</f>
        <v>0</v>
      </c>
      <c r="CZ81" s="43">
        <f>IF(CZ$5&lt;$A81,0,MINA($C81*$E81,$C81-SUM($G81:CY81)))</f>
        <v>0</v>
      </c>
      <c r="DA81" s="43">
        <f>IF(DA$5&lt;$A81,0,MINA($C81*$E81,$C81-SUM($G81:CZ81)))</f>
        <v>0</v>
      </c>
      <c r="DB81" s="43">
        <f>IF(DB$5&lt;$A81,0,MINA($C81*$E81,$C81-SUM($G81:DA81)))</f>
        <v>0</v>
      </c>
      <c r="DC81" s="43">
        <f>IF(DC$5&lt;$A81,0,MINA($C81*$E81,$C81-SUM($G81:DB81)))</f>
        <v>0</v>
      </c>
      <c r="DD81" s="43">
        <f>IF(DD$5&lt;$A81,0,MINA($C81*$E81,$C81-SUM($G81:DC81)))</f>
        <v>0</v>
      </c>
      <c r="DE81" s="43">
        <f>IF(DE$5&lt;$A81,0,MINA($C81*$E81,$C81-SUM($G81:DD81)))</f>
        <v>0</v>
      </c>
      <c r="DF81" s="43">
        <f>IF(DF$5&lt;$A81,0,MINA($C81*$E81,$C81-SUM($G81:DE81)))</f>
        <v>0</v>
      </c>
      <c r="DG81" s="43">
        <f>IF(DG$5&lt;$A81,0,MINA($C81*$E81,$C81-SUM($G81:DF81)))</f>
        <v>0</v>
      </c>
      <c r="DH81" s="43">
        <f>IF(DH$5&lt;$A81,0,MINA($C81*$E81,$C81-SUM($G81:DG81)))</f>
        <v>0</v>
      </c>
      <c r="DI81" s="43">
        <f>IF(DI$5&lt;$A81,0,MINA($C81*$E81,$C81-SUM($G81:DH81)))</f>
        <v>0</v>
      </c>
      <c r="DJ81" s="43">
        <f>IF(DJ$5&lt;$A81,0,MINA($C81*$E81,$C81-SUM($G81:DI81)))</f>
        <v>0</v>
      </c>
      <c r="DK81" s="43">
        <f>IF(DK$5&lt;$A81,0,MINA($C81*$E81,$C81-SUM($G81:DJ81)))</f>
        <v>0</v>
      </c>
      <c r="DL81" s="43">
        <f>IF(DL$5&lt;$A81,0,MINA($C81*$E81,$C81-SUM($G81:DK81)))</f>
        <v>0</v>
      </c>
      <c r="DM81" s="43">
        <f>IF(DM$5&lt;$A81,0,MINA($C81*$E81,$C81-SUM($G81:DL81)))</f>
        <v>0</v>
      </c>
      <c r="DN81" s="43">
        <f>IF(DN$5&lt;$A81,0,MINA($C81*$E81,$C81-SUM($G81:DM81)))</f>
        <v>0</v>
      </c>
      <c r="DO81" s="43">
        <f>IF(DO$5&lt;$A81,0,MINA($C81*$E81,$C81-SUM($G81:DN81)))</f>
        <v>0</v>
      </c>
      <c r="DP81" s="43">
        <f>IF(DP$5&lt;$A81,0,MINA($C81*$E81,$C81-SUM($G81:DO81)))</f>
        <v>0</v>
      </c>
      <c r="DQ81" s="43">
        <f>IF(DQ$5&lt;$A81,0,MINA($C81*$E81,$C81-SUM($G81:DP81)))</f>
        <v>0</v>
      </c>
      <c r="DR81" s="43">
        <f>IF(DR$5&lt;$A81,0,MINA($C81*$E81,$C81-SUM($G81:DQ81)))</f>
        <v>0</v>
      </c>
      <c r="DS81" s="43">
        <f>IF(DS$5&lt;$A81,0,MINA($C81*$E81,$C81-SUM($G81:DR81)))</f>
        <v>0</v>
      </c>
      <c r="DT81" s="43">
        <f>IF(DT$5&lt;$A81,0,MINA($C81*$E81,$C81-SUM($G81:DS81)))</f>
        <v>0</v>
      </c>
      <c r="DU81" s="43">
        <f>IF(DU$5&lt;$A81,0,MINA($C81*$E81,$C81-SUM($G81:DT81)))</f>
        <v>0</v>
      </c>
      <c r="DV81" s="43">
        <f>IF(DV$5&lt;$A81,0,MINA($C81*$E81,$C81-SUM($G81:DU81)))</f>
        <v>0</v>
      </c>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row>
    <row r="82" spans="1:162" ht="18" customHeight="1" x14ac:dyDescent="0.2">
      <c r="A82" s="46">
        <f t="shared" si="34"/>
        <v>68</v>
      </c>
      <c r="B82" s="38"/>
      <c r="C82" s="45">
        <v>0</v>
      </c>
      <c r="D82" s="38"/>
      <c r="E82" s="44">
        <f t="shared" si="35"/>
        <v>1.8867924528301886E-2</v>
      </c>
      <c r="G82" s="43">
        <f t="shared" si="33"/>
        <v>0</v>
      </c>
      <c r="H82" s="43">
        <f>IF(H$5&lt;$A82,0,MINA($C82*$E82,$C82-SUM($G82:G82)))</f>
        <v>0</v>
      </c>
      <c r="I82" s="43">
        <f>IF(I$5&lt;$A82,0,MINA($C82*$E82,$C82-SUM($G82:H82)))</f>
        <v>0</v>
      </c>
      <c r="J82" s="43">
        <f>IF(J$5&lt;$A82,0,MINA($C82*$E82,$C82-SUM($G82:I82)))</f>
        <v>0</v>
      </c>
      <c r="K82" s="43">
        <f>IF(K$5&lt;$A82,0,MINA($C82*$E82,$C82-SUM($G82:J82)))</f>
        <v>0</v>
      </c>
      <c r="L82" s="43">
        <f>IF(L$5&lt;$A82,0,MINA($C82*$E82,$C82-SUM($G82:K82)))</f>
        <v>0</v>
      </c>
      <c r="M82" s="43">
        <f>IF(M$5&lt;$A82,0,MINA($C82*$E82,$C82-SUM($G82:L82)))</f>
        <v>0</v>
      </c>
      <c r="N82" s="43">
        <f>IF(N$5&lt;$A82,0,MINA($C82*$E82,$C82-SUM($G82:M82)))</f>
        <v>0</v>
      </c>
      <c r="O82" s="43">
        <f>IF(O$5&lt;$A82,0,MINA($C82*$E82,$C82-SUM($G82:N82)))</f>
        <v>0</v>
      </c>
      <c r="P82" s="43">
        <f>IF(P$5&lt;$A82,0,MINA($C82*$E82,$C82-SUM($G82:O82)))</f>
        <v>0</v>
      </c>
      <c r="Q82" s="43">
        <f>IF(Q$5&lt;$A82,0,MINA($C82*$E82,$C82-SUM($G82:P82)))</f>
        <v>0</v>
      </c>
      <c r="R82" s="43">
        <f>IF(R$5&lt;$A82,0,MINA($C82*$E82,$C82-SUM($G82:Q82)))</f>
        <v>0</v>
      </c>
      <c r="S82" s="43">
        <f>IF(S$5&lt;$A82,0,MINA($C82*$E82,$C82-SUM($G82:R82)))</f>
        <v>0</v>
      </c>
      <c r="T82" s="43">
        <f>IF(T$5&lt;$A82,0,MINA($C82*$E82,$C82-SUM($G82:S82)))</f>
        <v>0</v>
      </c>
      <c r="U82" s="43">
        <f>IF(U$5&lt;$A82,0,MINA($C82*$E82,$C82-SUM($G82:T82)))</f>
        <v>0</v>
      </c>
      <c r="V82" s="43">
        <f>IF(V$5&lt;$A82,0,MINA($C82*$E82,$C82-SUM($G82:U82)))</f>
        <v>0</v>
      </c>
      <c r="W82" s="43">
        <f>IF(W$5&lt;$A82,0,MINA($C82*$E82,$C82-SUM($G82:V82)))</f>
        <v>0</v>
      </c>
      <c r="X82" s="43">
        <f>IF(X$5&lt;$A82,0,MINA($C82*$E82,$C82-SUM($G82:W82)))</f>
        <v>0</v>
      </c>
      <c r="Y82" s="43">
        <f>IF(Y$5&lt;$A82,0,MINA($C82*$E82,$C82-SUM($G82:X82)))</f>
        <v>0</v>
      </c>
      <c r="Z82" s="43">
        <f>IF(Z$5&lt;$A82,0,MINA($C82*$E82,$C82-SUM($G82:Y82)))</f>
        <v>0</v>
      </c>
      <c r="AA82" s="43">
        <f>IF(AA$5&lt;$A82,0,MINA($C82*$E82,$C82-SUM($G82:Z82)))</f>
        <v>0</v>
      </c>
      <c r="AB82" s="43">
        <f>IF(AB$5&lt;$A82,0,MINA($C82*$E82,$C82-SUM($G82:AA82)))</f>
        <v>0</v>
      </c>
      <c r="AC82" s="43">
        <f>IF(AC$5&lt;$A82,0,MINA($C82*$E82,$C82-SUM($G82:AB82)))</f>
        <v>0</v>
      </c>
      <c r="AD82" s="43">
        <f>IF(AD$5&lt;$A82,0,MINA($C82*$E82,$C82-SUM($G82:AC82)))</f>
        <v>0</v>
      </c>
      <c r="AE82" s="43">
        <f>IF(AE$5&lt;$A82,0,MINA($C82*$E82,$C82-SUM($G82:AD82)))</f>
        <v>0</v>
      </c>
      <c r="AF82" s="43">
        <f>IF(AF$5&lt;$A82,0,MINA($C82*$E82,$C82-SUM($G82:AE82)))</f>
        <v>0</v>
      </c>
      <c r="AG82" s="43">
        <f>IF(AG$5&lt;$A82,0,MINA($C82*$E82,$C82-SUM($G82:AF82)))</f>
        <v>0</v>
      </c>
      <c r="AH82" s="43">
        <f>IF(AH$5&lt;$A82,0,MINA($C82*$E82,$C82-SUM($G82:AG82)))</f>
        <v>0</v>
      </c>
      <c r="AI82" s="43">
        <f>IF(AI$5&lt;$A82,0,MINA($C82*$E82,$C82-SUM($G82:AH82)))</f>
        <v>0</v>
      </c>
      <c r="AJ82" s="43">
        <f>IF(AJ$5&lt;$A82,0,MINA($C82*$E82,$C82-SUM($G82:AI82)))</f>
        <v>0</v>
      </c>
      <c r="AK82" s="43">
        <f>IF(AK$5&lt;$A82,0,MINA($C82*$E82,$C82-SUM($G82:AJ82)))</f>
        <v>0</v>
      </c>
      <c r="AL82" s="43">
        <f>IF(AL$5&lt;$A82,0,MINA($C82*$E82,$C82-SUM($G82:AK82)))</f>
        <v>0</v>
      </c>
      <c r="AM82" s="43">
        <f>IF(AM$5&lt;$A82,0,MINA($C82*$E82,$C82-SUM($G82:AL82)))</f>
        <v>0</v>
      </c>
      <c r="AN82" s="43">
        <f>IF(AN$5&lt;$A82,0,MINA($C82*$E82,$C82-SUM($G82:AM82)))</f>
        <v>0</v>
      </c>
      <c r="AO82" s="43">
        <f>IF(AO$5&lt;$A82,0,MINA($C82*$E82,$C82-SUM($G82:AN82)))</f>
        <v>0</v>
      </c>
      <c r="AP82" s="43">
        <f>IF(AP$5&lt;$A82,0,MINA($C82*$E82,$C82-SUM($G82:AO82)))</f>
        <v>0</v>
      </c>
      <c r="AQ82" s="43">
        <f>IF(AQ$5&lt;$A82,0,MINA($C82*$E82,$C82-SUM($G82:AP82)))</f>
        <v>0</v>
      </c>
      <c r="AR82" s="43">
        <f>IF(AR$5&lt;$A82,0,MINA($C82*$E82,$C82-SUM($G82:AQ82)))</f>
        <v>0</v>
      </c>
      <c r="AS82" s="43">
        <f>IF(AS$5&lt;$A82,0,MINA($C82*$E82,$C82-SUM($G82:AR82)))</f>
        <v>0</v>
      </c>
      <c r="AT82" s="43">
        <f>IF(AT$5&lt;$A82,0,MINA($C82*$E82,$C82-SUM($G82:AS82)))</f>
        <v>0</v>
      </c>
      <c r="AU82" s="43">
        <f>IF(AU$5&lt;$A82,0,MINA($C82*$E82,$C82-SUM($G82:AT82)))</f>
        <v>0</v>
      </c>
      <c r="AV82" s="43">
        <f>IF(AV$5&lt;$A82,0,MINA($C82*$E82,$C82-SUM($G82:AU82)))</f>
        <v>0</v>
      </c>
      <c r="AW82" s="43">
        <f>IF(AW$5&lt;$A82,0,MINA($C82*$E82,$C82-SUM($G82:AV82)))</f>
        <v>0</v>
      </c>
      <c r="AX82" s="43">
        <f>IF(AX$5&lt;$A82,0,MINA($C82*$E82,$C82-SUM($G82:AW82)))</f>
        <v>0</v>
      </c>
      <c r="AY82" s="43">
        <f>IF(AY$5&lt;$A82,0,MINA($C82*$E82,$C82-SUM($G82:AX82)))</f>
        <v>0</v>
      </c>
      <c r="AZ82" s="43">
        <f>IF(AZ$5&lt;$A82,0,MINA($C82*$E82,$C82-SUM($G82:AY82)))</f>
        <v>0</v>
      </c>
      <c r="BA82" s="43">
        <f>IF(BA$5&lt;$A82,0,MINA($C82*$E82,$C82-SUM($G82:AZ82)))</f>
        <v>0</v>
      </c>
      <c r="BB82" s="43">
        <f>IF(BB$5&lt;$A82,0,MINA($C82*$E82,$C82-SUM($G82:BA82)))</f>
        <v>0</v>
      </c>
      <c r="BC82" s="43">
        <f>IF(BC$5&lt;$A82,0,MINA($C82*$E82,$C82-SUM($G82:BB82)))</f>
        <v>0</v>
      </c>
      <c r="BD82" s="43">
        <f>IF(BD$5&lt;$A82,0,MINA($C82*$E82,$C82-SUM($G82:BC82)))</f>
        <v>0</v>
      </c>
      <c r="BE82" s="43">
        <f>IF(BE$5&lt;$A82,0,MINA($C82*$E82,$C82-SUM($G82:BD82)))</f>
        <v>0</v>
      </c>
      <c r="BF82" s="43">
        <f>IF(BF$5&lt;$A82,0,MINA($C82*$E82,$C82-SUM($G82:BE82)))</f>
        <v>0</v>
      </c>
      <c r="BG82" s="43">
        <f>IF(BG$5&lt;$A82,0,MINA($C82*$E82,$C82-SUM($G82:BF82)))</f>
        <v>0</v>
      </c>
      <c r="BH82" s="43">
        <f>IF(BH$5&lt;$A82,0,MINA($C82*$E82,$C82-SUM($G82:BG82)))</f>
        <v>0</v>
      </c>
      <c r="BI82" s="43">
        <f>IF(BI$5&lt;$A82,0,MINA($C82*$E82,$C82-SUM($G82:BH82)))</f>
        <v>0</v>
      </c>
      <c r="BJ82" s="43">
        <f>IF(BJ$5&lt;$A82,0,MINA($C82*$E82,$C82-SUM($G82:BI82)))</f>
        <v>0</v>
      </c>
      <c r="BK82" s="43">
        <f>IF(BK$5&lt;$A82,0,MINA($C82*$E82,$C82-SUM($G82:BJ82)))</f>
        <v>0</v>
      </c>
      <c r="BL82" s="43">
        <f>IF(BL$5&lt;$A82,0,MINA($C82*$E82,$C82-SUM($G82:BK82)))</f>
        <v>0</v>
      </c>
      <c r="BM82" s="43">
        <f>IF(BM$5&lt;$A82,0,MINA($C82*$E82,$C82-SUM($G82:BL82)))</f>
        <v>0</v>
      </c>
      <c r="BN82" s="43">
        <f>IF(BN$5&lt;$A82,0,MINA($C82*$E82,$C82-SUM($G82:BM82)))</f>
        <v>0</v>
      </c>
      <c r="BO82" s="43">
        <f>IF(BO$5&lt;$A82,0,MINA($C82*$E82,$C82-SUM($G82:BN82)))</f>
        <v>0</v>
      </c>
      <c r="BP82" s="43">
        <f>IF(BP$5&lt;$A82,0,MINA($C82*$E82,$C82-SUM($G82:BO82)))</f>
        <v>0</v>
      </c>
      <c r="BQ82" s="43">
        <f>IF(BQ$5&lt;$A82,0,MINA($C82*$E82,$C82-SUM($G82:BP82)))</f>
        <v>0</v>
      </c>
      <c r="BR82" s="43">
        <f>IF(BR$5&lt;$A82,0,MINA($C82*$E82,$C82-SUM($G82:BQ82)))</f>
        <v>0</v>
      </c>
      <c r="BS82" s="43">
        <f>IF(BS$5&lt;$A82,0,MINA($C82*$E82,$C82-SUM($G82:BR82)))</f>
        <v>0</v>
      </c>
      <c r="BT82" s="43">
        <f>IF(BT$5&lt;$A82,0,MINA($C82*$E82,$C82-SUM($G82:BS82)))</f>
        <v>0</v>
      </c>
      <c r="BU82" s="43">
        <f>IF(BU$5&lt;$A82,0,MINA($C82*$E82,$C82-SUM($G82:BT82)))</f>
        <v>0</v>
      </c>
      <c r="BV82" s="43">
        <f>IF(BV$5&lt;$A82,0,MINA($C82*$E82,$C82-SUM($G82:BU82)))</f>
        <v>0</v>
      </c>
      <c r="BW82" s="43">
        <f>IF(BW$5&lt;$A82,0,MINA($C82*$E82,$C82-SUM($G82:BV82)))</f>
        <v>0</v>
      </c>
      <c r="BX82" s="43">
        <f>IF(BX$5&lt;$A82,0,MINA($C82*$E82,$C82-SUM($G82:BW82)))</f>
        <v>0</v>
      </c>
      <c r="BY82" s="43">
        <f>IF(BY$5&lt;$A82,0,MINA($C82*$E82,$C82-SUM($G82:BX82)))</f>
        <v>0</v>
      </c>
      <c r="BZ82" s="43">
        <f>IF(BZ$5&lt;$A82,0,MINA($C82*$E82,$C82-SUM($G82:BY82)))</f>
        <v>0</v>
      </c>
      <c r="CA82" s="43">
        <f>IF(CA$5&lt;$A82,0,MINA($C82*$E82,$C82-SUM($G82:BZ82)))</f>
        <v>0</v>
      </c>
      <c r="CB82" s="43">
        <f>IF(CB$5&lt;$A82,0,MINA($C82*$E82,$C82-SUM($G82:CA82)))</f>
        <v>0</v>
      </c>
      <c r="CC82" s="43">
        <f>IF(CC$5&lt;$A82,0,MINA($C82*$E82,$C82-SUM($G82:CB82)))</f>
        <v>0</v>
      </c>
      <c r="CD82" s="43">
        <f>IF(CD$5&lt;$A82,0,MINA($C82*$E82,$C82-SUM($G82:CC82)))</f>
        <v>0</v>
      </c>
      <c r="CE82" s="43">
        <f>IF(CE$5&lt;$A82,0,MINA($C82*$E82,$C82-SUM($G82:CD82)))</f>
        <v>0</v>
      </c>
      <c r="CF82" s="43">
        <f>IF(CF$5&lt;$A82,0,MINA($C82*$E82,$C82-SUM($G82:CE82)))</f>
        <v>0</v>
      </c>
      <c r="CG82" s="43">
        <f>IF(CG$5&lt;$A82,0,MINA($C82*$E82,$C82-SUM($G82:CF82)))</f>
        <v>0</v>
      </c>
      <c r="CH82" s="43">
        <f>IF(CH$5&lt;$A82,0,MINA($C82*$E82,$C82-SUM($G82:CG82)))</f>
        <v>0</v>
      </c>
      <c r="CI82" s="43">
        <f>IF(CI$5&lt;$A82,0,MINA($C82*$E82,$C82-SUM($G82:CH82)))</f>
        <v>0</v>
      </c>
      <c r="CJ82" s="43">
        <f>IF(CJ$5&lt;$A82,0,MINA($C82*$E82,$C82-SUM($G82:CI82)))</f>
        <v>0</v>
      </c>
      <c r="CK82" s="43">
        <f>IF(CK$5&lt;$A82,0,MINA($C82*$E82,$C82-SUM($G82:CJ82)))</f>
        <v>0</v>
      </c>
      <c r="CL82" s="43">
        <f>IF(CL$5&lt;$A82,0,MINA($C82*$E82,$C82-SUM($G82:CK82)))</f>
        <v>0</v>
      </c>
      <c r="CM82" s="43">
        <f>IF(CM$5&lt;$A82,0,MINA($C82*$E82,$C82-SUM($G82:CL82)))</f>
        <v>0</v>
      </c>
      <c r="CN82" s="43">
        <f>IF(CN$5&lt;$A82,0,MINA($C82*$E82,$C82-SUM($G82:CM82)))</f>
        <v>0</v>
      </c>
      <c r="CO82" s="43">
        <f>IF(CO$5&lt;$A82,0,MINA($C82*$E82,$C82-SUM($G82:CN82)))</f>
        <v>0</v>
      </c>
      <c r="CP82" s="43">
        <f>IF(CP$5&lt;$A82,0,MINA($C82*$E82,$C82-SUM($G82:CO82)))</f>
        <v>0</v>
      </c>
      <c r="CQ82" s="43">
        <f>IF(CQ$5&lt;$A82,0,MINA($C82*$E82,$C82-SUM($G82:CP82)))</f>
        <v>0</v>
      </c>
      <c r="CR82" s="43">
        <f>IF(CR$5&lt;$A82,0,MINA($C82*$E82,$C82-SUM($G82:CQ82)))</f>
        <v>0</v>
      </c>
      <c r="CS82" s="43">
        <f>IF(CS$5&lt;$A82,0,MINA($C82*$E82,$C82-SUM($G82:CR82)))</f>
        <v>0</v>
      </c>
      <c r="CT82" s="43">
        <f>IF(CT$5&lt;$A82,0,MINA($C82*$E82,$C82-SUM($G82:CS82)))</f>
        <v>0</v>
      </c>
      <c r="CU82" s="43">
        <f>IF(CU$5&lt;$A82,0,MINA($C82*$E82,$C82-SUM($G82:CT82)))</f>
        <v>0</v>
      </c>
      <c r="CV82" s="43">
        <f>IF(CV$5&lt;$A82,0,MINA($C82*$E82,$C82-SUM($G82:CU82)))</f>
        <v>0</v>
      </c>
      <c r="CW82" s="43">
        <f>IF(CW$5&lt;$A82,0,MINA($C82*$E82,$C82-SUM($G82:CV82)))</f>
        <v>0</v>
      </c>
      <c r="CX82" s="43">
        <f>IF(CX$5&lt;$A82,0,MINA($C82*$E82,$C82-SUM($G82:CW82)))</f>
        <v>0</v>
      </c>
      <c r="CY82" s="43">
        <f>IF(CY$5&lt;$A82,0,MINA($C82*$E82,$C82-SUM($G82:CX82)))</f>
        <v>0</v>
      </c>
      <c r="CZ82" s="43">
        <f>IF(CZ$5&lt;$A82,0,MINA($C82*$E82,$C82-SUM($G82:CY82)))</f>
        <v>0</v>
      </c>
      <c r="DA82" s="43">
        <f>IF(DA$5&lt;$A82,0,MINA($C82*$E82,$C82-SUM($G82:CZ82)))</f>
        <v>0</v>
      </c>
      <c r="DB82" s="43">
        <f>IF(DB$5&lt;$A82,0,MINA($C82*$E82,$C82-SUM($G82:DA82)))</f>
        <v>0</v>
      </c>
      <c r="DC82" s="43">
        <f>IF(DC$5&lt;$A82,0,MINA($C82*$E82,$C82-SUM($G82:DB82)))</f>
        <v>0</v>
      </c>
      <c r="DD82" s="43">
        <f>IF(DD$5&lt;$A82,0,MINA($C82*$E82,$C82-SUM($G82:DC82)))</f>
        <v>0</v>
      </c>
      <c r="DE82" s="43">
        <f>IF(DE$5&lt;$A82,0,MINA($C82*$E82,$C82-SUM($G82:DD82)))</f>
        <v>0</v>
      </c>
      <c r="DF82" s="43">
        <f>IF(DF$5&lt;$A82,0,MINA($C82*$E82,$C82-SUM($G82:DE82)))</f>
        <v>0</v>
      </c>
      <c r="DG82" s="43">
        <f>IF(DG$5&lt;$A82,0,MINA($C82*$E82,$C82-SUM($G82:DF82)))</f>
        <v>0</v>
      </c>
      <c r="DH82" s="43">
        <f>IF(DH$5&lt;$A82,0,MINA($C82*$E82,$C82-SUM($G82:DG82)))</f>
        <v>0</v>
      </c>
      <c r="DI82" s="43">
        <f>IF(DI$5&lt;$A82,0,MINA($C82*$E82,$C82-SUM($G82:DH82)))</f>
        <v>0</v>
      </c>
      <c r="DJ82" s="43">
        <f>IF(DJ$5&lt;$A82,0,MINA($C82*$E82,$C82-SUM($G82:DI82)))</f>
        <v>0</v>
      </c>
      <c r="DK82" s="43">
        <f>IF(DK$5&lt;$A82,0,MINA($C82*$E82,$C82-SUM($G82:DJ82)))</f>
        <v>0</v>
      </c>
      <c r="DL82" s="43">
        <f>IF(DL$5&lt;$A82,0,MINA($C82*$E82,$C82-SUM($G82:DK82)))</f>
        <v>0</v>
      </c>
      <c r="DM82" s="43">
        <f>IF(DM$5&lt;$A82,0,MINA($C82*$E82,$C82-SUM($G82:DL82)))</f>
        <v>0</v>
      </c>
      <c r="DN82" s="43">
        <f>IF(DN$5&lt;$A82,0,MINA($C82*$E82,$C82-SUM($G82:DM82)))</f>
        <v>0</v>
      </c>
      <c r="DO82" s="43">
        <f>IF(DO$5&lt;$A82,0,MINA($C82*$E82,$C82-SUM($G82:DN82)))</f>
        <v>0</v>
      </c>
      <c r="DP82" s="43">
        <f>IF(DP$5&lt;$A82,0,MINA($C82*$E82,$C82-SUM($G82:DO82)))</f>
        <v>0</v>
      </c>
      <c r="DQ82" s="43">
        <f>IF(DQ$5&lt;$A82,0,MINA($C82*$E82,$C82-SUM($G82:DP82)))</f>
        <v>0</v>
      </c>
      <c r="DR82" s="43">
        <f>IF(DR$5&lt;$A82,0,MINA($C82*$E82,$C82-SUM($G82:DQ82)))</f>
        <v>0</v>
      </c>
      <c r="DS82" s="43">
        <f>IF(DS$5&lt;$A82,0,MINA($C82*$E82,$C82-SUM($G82:DR82)))</f>
        <v>0</v>
      </c>
      <c r="DT82" s="43">
        <f>IF(DT$5&lt;$A82,0,MINA($C82*$E82,$C82-SUM($G82:DS82)))</f>
        <v>0</v>
      </c>
      <c r="DU82" s="43">
        <f>IF(DU$5&lt;$A82,0,MINA($C82*$E82,$C82-SUM($G82:DT82)))</f>
        <v>0</v>
      </c>
      <c r="DV82" s="43">
        <f>IF(DV$5&lt;$A82,0,MINA($C82*$E82,$C82-SUM($G82:DU82)))</f>
        <v>0</v>
      </c>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row>
    <row r="83" spans="1:162" ht="18" customHeight="1" x14ac:dyDescent="0.2">
      <c r="A83" s="46">
        <f t="shared" si="34"/>
        <v>69</v>
      </c>
      <c r="B83" s="38"/>
      <c r="C83" s="45">
        <v>0</v>
      </c>
      <c r="D83" s="38"/>
      <c r="E83" s="44">
        <f t="shared" si="35"/>
        <v>1.9230769230769232E-2</v>
      </c>
      <c r="G83" s="43">
        <f t="shared" si="33"/>
        <v>0</v>
      </c>
      <c r="H83" s="43">
        <f>IF(H$5&lt;$A83,0,MINA($C83*$E83,$C83-SUM($G83:G83)))</f>
        <v>0</v>
      </c>
      <c r="I83" s="43">
        <f>IF(I$5&lt;$A83,0,MINA($C83*$E83,$C83-SUM($G83:H83)))</f>
        <v>0</v>
      </c>
      <c r="J83" s="43">
        <f>IF(J$5&lt;$A83,0,MINA($C83*$E83,$C83-SUM($G83:I83)))</f>
        <v>0</v>
      </c>
      <c r="K83" s="43">
        <f>IF(K$5&lt;$A83,0,MINA($C83*$E83,$C83-SUM($G83:J83)))</f>
        <v>0</v>
      </c>
      <c r="L83" s="43">
        <f>IF(L$5&lt;$A83,0,MINA($C83*$E83,$C83-SUM($G83:K83)))</f>
        <v>0</v>
      </c>
      <c r="M83" s="43">
        <f>IF(M$5&lt;$A83,0,MINA($C83*$E83,$C83-SUM($G83:L83)))</f>
        <v>0</v>
      </c>
      <c r="N83" s="43">
        <f>IF(N$5&lt;$A83,0,MINA($C83*$E83,$C83-SUM($G83:M83)))</f>
        <v>0</v>
      </c>
      <c r="O83" s="43">
        <f>IF(O$5&lt;$A83,0,MINA($C83*$E83,$C83-SUM($G83:N83)))</f>
        <v>0</v>
      </c>
      <c r="P83" s="43">
        <f>IF(P$5&lt;$A83,0,MINA($C83*$E83,$C83-SUM($G83:O83)))</f>
        <v>0</v>
      </c>
      <c r="Q83" s="43">
        <f>IF(Q$5&lt;$A83,0,MINA($C83*$E83,$C83-SUM($G83:P83)))</f>
        <v>0</v>
      </c>
      <c r="R83" s="43">
        <f>IF(R$5&lt;$A83,0,MINA($C83*$E83,$C83-SUM($G83:Q83)))</f>
        <v>0</v>
      </c>
      <c r="S83" s="43">
        <f>IF(S$5&lt;$A83,0,MINA($C83*$E83,$C83-SUM($G83:R83)))</f>
        <v>0</v>
      </c>
      <c r="T83" s="43">
        <f>IF(T$5&lt;$A83,0,MINA($C83*$E83,$C83-SUM($G83:S83)))</f>
        <v>0</v>
      </c>
      <c r="U83" s="43">
        <f>IF(U$5&lt;$A83,0,MINA($C83*$E83,$C83-SUM($G83:T83)))</f>
        <v>0</v>
      </c>
      <c r="V83" s="43">
        <f>IF(V$5&lt;$A83,0,MINA($C83*$E83,$C83-SUM($G83:U83)))</f>
        <v>0</v>
      </c>
      <c r="W83" s="43">
        <f>IF(W$5&lt;$A83,0,MINA($C83*$E83,$C83-SUM($G83:V83)))</f>
        <v>0</v>
      </c>
      <c r="X83" s="43">
        <f>IF(X$5&lt;$A83,0,MINA($C83*$E83,$C83-SUM($G83:W83)))</f>
        <v>0</v>
      </c>
      <c r="Y83" s="43">
        <f>IF(Y$5&lt;$A83,0,MINA($C83*$E83,$C83-SUM($G83:X83)))</f>
        <v>0</v>
      </c>
      <c r="Z83" s="43">
        <f>IF(Z$5&lt;$A83,0,MINA($C83*$E83,$C83-SUM($G83:Y83)))</f>
        <v>0</v>
      </c>
      <c r="AA83" s="43">
        <f>IF(AA$5&lt;$A83,0,MINA($C83*$E83,$C83-SUM($G83:Z83)))</f>
        <v>0</v>
      </c>
      <c r="AB83" s="43">
        <f>IF(AB$5&lt;$A83,0,MINA($C83*$E83,$C83-SUM($G83:AA83)))</f>
        <v>0</v>
      </c>
      <c r="AC83" s="43">
        <f>IF(AC$5&lt;$A83,0,MINA($C83*$E83,$C83-SUM($G83:AB83)))</f>
        <v>0</v>
      </c>
      <c r="AD83" s="43">
        <f>IF(AD$5&lt;$A83,0,MINA($C83*$E83,$C83-SUM($G83:AC83)))</f>
        <v>0</v>
      </c>
      <c r="AE83" s="43">
        <f>IF(AE$5&lt;$A83,0,MINA($C83*$E83,$C83-SUM($G83:AD83)))</f>
        <v>0</v>
      </c>
      <c r="AF83" s="43">
        <f>IF(AF$5&lt;$A83,0,MINA($C83*$E83,$C83-SUM($G83:AE83)))</f>
        <v>0</v>
      </c>
      <c r="AG83" s="43">
        <f>IF(AG$5&lt;$A83,0,MINA($C83*$E83,$C83-SUM($G83:AF83)))</f>
        <v>0</v>
      </c>
      <c r="AH83" s="43">
        <f>IF(AH$5&lt;$A83,0,MINA($C83*$E83,$C83-SUM($G83:AG83)))</f>
        <v>0</v>
      </c>
      <c r="AI83" s="43">
        <f>IF(AI$5&lt;$A83,0,MINA($C83*$E83,$C83-SUM($G83:AH83)))</f>
        <v>0</v>
      </c>
      <c r="AJ83" s="43">
        <f>IF(AJ$5&lt;$A83,0,MINA($C83*$E83,$C83-SUM($G83:AI83)))</f>
        <v>0</v>
      </c>
      <c r="AK83" s="43">
        <f>IF(AK$5&lt;$A83,0,MINA($C83*$E83,$C83-SUM($G83:AJ83)))</f>
        <v>0</v>
      </c>
      <c r="AL83" s="43">
        <f>IF(AL$5&lt;$A83,0,MINA($C83*$E83,$C83-SUM($G83:AK83)))</f>
        <v>0</v>
      </c>
      <c r="AM83" s="43">
        <f>IF(AM$5&lt;$A83,0,MINA($C83*$E83,$C83-SUM($G83:AL83)))</f>
        <v>0</v>
      </c>
      <c r="AN83" s="43">
        <f>IF(AN$5&lt;$A83,0,MINA($C83*$E83,$C83-SUM($G83:AM83)))</f>
        <v>0</v>
      </c>
      <c r="AO83" s="43">
        <f>IF(AO$5&lt;$A83,0,MINA($C83*$E83,$C83-SUM($G83:AN83)))</f>
        <v>0</v>
      </c>
      <c r="AP83" s="43">
        <f>IF(AP$5&lt;$A83,0,MINA($C83*$E83,$C83-SUM($G83:AO83)))</f>
        <v>0</v>
      </c>
      <c r="AQ83" s="43">
        <f>IF(AQ$5&lt;$A83,0,MINA($C83*$E83,$C83-SUM($G83:AP83)))</f>
        <v>0</v>
      </c>
      <c r="AR83" s="43">
        <f>IF(AR$5&lt;$A83,0,MINA($C83*$E83,$C83-SUM($G83:AQ83)))</f>
        <v>0</v>
      </c>
      <c r="AS83" s="43">
        <f>IF(AS$5&lt;$A83,0,MINA($C83*$E83,$C83-SUM($G83:AR83)))</f>
        <v>0</v>
      </c>
      <c r="AT83" s="43">
        <f>IF(AT$5&lt;$A83,0,MINA($C83*$E83,$C83-SUM($G83:AS83)))</f>
        <v>0</v>
      </c>
      <c r="AU83" s="43">
        <f>IF(AU$5&lt;$A83,0,MINA($C83*$E83,$C83-SUM($G83:AT83)))</f>
        <v>0</v>
      </c>
      <c r="AV83" s="43">
        <f>IF(AV$5&lt;$A83,0,MINA($C83*$E83,$C83-SUM($G83:AU83)))</f>
        <v>0</v>
      </c>
      <c r="AW83" s="43">
        <f>IF(AW$5&lt;$A83,0,MINA($C83*$E83,$C83-SUM($G83:AV83)))</f>
        <v>0</v>
      </c>
      <c r="AX83" s="43">
        <f>IF(AX$5&lt;$A83,0,MINA($C83*$E83,$C83-SUM($G83:AW83)))</f>
        <v>0</v>
      </c>
      <c r="AY83" s="43">
        <f>IF(AY$5&lt;$A83,0,MINA($C83*$E83,$C83-SUM($G83:AX83)))</f>
        <v>0</v>
      </c>
      <c r="AZ83" s="43">
        <f>IF(AZ$5&lt;$A83,0,MINA($C83*$E83,$C83-SUM($G83:AY83)))</f>
        <v>0</v>
      </c>
      <c r="BA83" s="43">
        <f>IF(BA$5&lt;$A83,0,MINA($C83*$E83,$C83-SUM($G83:AZ83)))</f>
        <v>0</v>
      </c>
      <c r="BB83" s="43">
        <f>IF(BB$5&lt;$A83,0,MINA($C83*$E83,$C83-SUM($G83:BA83)))</f>
        <v>0</v>
      </c>
      <c r="BC83" s="43">
        <f>IF(BC$5&lt;$A83,0,MINA($C83*$E83,$C83-SUM($G83:BB83)))</f>
        <v>0</v>
      </c>
      <c r="BD83" s="43">
        <f>IF(BD$5&lt;$A83,0,MINA($C83*$E83,$C83-SUM($G83:BC83)))</f>
        <v>0</v>
      </c>
      <c r="BE83" s="43">
        <f>IF(BE$5&lt;$A83,0,MINA($C83*$E83,$C83-SUM($G83:BD83)))</f>
        <v>0</v>
      </c>
      <c r="BF83" s="43">
        <f>IF(BF$5&lt;$A83,0,MINA($C83*$E83,$C83-SUM($G83:BE83)))</f>
        <v>0</v>
      </c>
      <c r="BG83" s="43">
        <f>IF(BG$5&lt;$A83,0,MINA($C83*$E83,$C83-SUM($G83:BF83)))</f>
        <v>0</v>
      </c>
      <c r="BH83" s="43">
        <f>IF(BH$5&lt;$A83,0,MINA($C83*$E83,$C83-SUM($G83:BG83)))</f>
        <v>0</v>
      </c>
      <c r="BI83" s="43">
        <f>IF(BI$5&lt;$A83,0,MINA($C83*$E83,$C83-SUM($G83:BH83)))</f>
        <v>0</v>
      </c>
      <c r="BJ83" s="43">
        <f>IF(BJ$5&lt;$A83,0,MINA($C83*$E83,$C83-SUM($G83:BI83)))</f>
        <v>0</v>
      </c>
      <c r="BK83" s="43">
        <f>IF(BK$5&lt;$A83,0,MINA($C83*$E83,$C83-SUM($G83:BJ83)))</f>
        <v>0</v>
      </c>
      <c r="BL83" s="43">
        <f>IF(BL$5&lt;$A83,0,MINA($C83*$E83,$C83-SUM($G83:BK83)))</f>
        <v>0</v>
      </c>
      <c r="BM83" s="43">
        <f>IF(BM$5&lt;$A83,0,MINA($C83*$E83,$C83-SUM($G83:BL83)))</f>
        <v>0</v>
      </c>
      <c r="BN83" s="43">
        <f>IF(BN$5&lt;$A83,0,MINA($C83*$E83,$C83-SUM($G83:BM83)))</f>
        <v>0</v>
      </c>
      <c r="BO83" s="43">
        <f>IF(BO$5&lt;$A83,0,MINA($C83*$E83,$C83-SUM($G83:BN83)))</f>
        <v>0</v>
      </c>
      <c r="BP83" s="43">
        <f>IF(BP$5&lt;$A83,0,MINA($C83*$E83,$C83-SUM($G83:BO83)))</f>
        <v>0</v>
      </c>
      <c r="BQ83" s="43">
        <f>IF(BQ$5&lt;$A83,0,MINA($C83*$E83,$C83-SUM($G83:BP83)))</f>
        <v>0</v>
      </c>
      <c r="BR83" s="43">
        <f>IF(BR$5&lt;$A83,0,MINA($C83*$E83,$C83-SUM($G83:BQ83)))</f>
        <v>0</v>
      </c>
      <c r="BS83" s="43">
        <f>IF(BS$5&lt;$A83,0,MINA($C83*$E83,$C83-SUM($G83:BR83)))</f>
        <v>0</v>
      </c>
      <c r="BT83" s="43">
        <f>IF(BT$5&lt;$A83,0,MINA($C83*$E83,$C83-SUM($G83:BS83)))</f>
        <v>0</v>
      </c>
      <c r="BU83" s="43">
        <f>IF(BU$5&lt;$A83,0,MINA($C83*$E83,$C83-SUM($G83:BT83)))</f>
        <v>0</v>
      </c>
      <c r="BV83" s="43">
        <f>IF(BV$5&lt;$A83,0,MINA($C83*$E83,$C83-SUM($G83:BU83)))</f>
        <v>0</v>
      </c>
      <c r="BW83" s="43">
        <f>IF(BW$5&lt;$A83,0,MINA($C83*$E83,$C83-SUM($G83:BV83)))</f>
        <v>0</v>
      </c>
      <c r="BX83" s="43">
        <f>IF(BX$5&lt;$A83,0,MINA($C83*$E83,$C83-SUM($G83:BW83)))</f>
        <v>0</v>
      </c>
      <c r="BY83" s="43">
        <f>IF(BY$5&lt;$A83,0,MINA($C83*$E83,$C83-SUM($G83:BX83)))</f>
        <v>0</v>
      </c>
      <c r="BZ83" s="43">
        <f>IF(BZ$5&lt;$A83,0,MINA($C83*$E83,$C83-SUM($G83:BY83)))</f>
        <v>0</v>
      </c>
      <c r="CA83" s="43">
        <f>IF(CA$5&lt;$A83,0,MINA($C83*$E83,$C83-SUM($G83:BZ83)))</f>
        <v>0</v>
      </c>
      <c r="CB83" s="43">
        <f>IF(CB$5&lt;$A83,0,MINA($C83*$E83,$C83-SUM($G83:CA83)))</f>
        <v>0</v>
      </c>
      <c r="CC83" s="43">
        <f>IF(CC$5&lt;$A83,0,MINA($C83*$E83,$C83-SUM($G83:CB83)))</f>
        <v>0</v>
      </c>
      <c r="CD83" s="43">
        <f>IF(CD$5&lt;$A83,0,MINA($C83*$E83,$C83-SUM($G83:CC83)))</f>
        <v>0</v>
      </c>
      <c r="CE83" s="43">
        <f>IF(CE$5&lt;$A83,0,MINA($C83*$E83,$C83-SUM($G83:CD83)))</f>
        <v>0</v>
      </c>
      <c r="CF83" s="43">
        <f>IF(CF$5&lt;$A83,0,MINA($C83*$E83,$C83-SUM($G83:CE83)))</f>
        <v>0</v>
      </c>
      <c r="CG83" s="43">
        <f>IF(CG$5&lt;$A83,0,MINA($C83*$E83,$C83-SUM($G83:CF83)))</f>
        <v>0</v>
      </c>
      <c r="CH83" s="43">
        <f>IF(CH$5&lt;$A83,0,MINA($C83*$E83,$C83-SUM($G83:CG83)))</f>
        <v>0</v>
      </c>
      <c r="CI83" s="43">
        <f>IF(CI$5&lt;$A83,0,MINA($C83*$E83,$C83-SUM($G83:CH83)))</f>
        <v>0</v>
      </c>
      <c r="CJ83" s="43">
        <f>IF(CJ$5&lt;$A83,0,MINA($C83*$E83,$C83-SUM($G83:CI83)))</f>
        <v>0</v>
      </c>
      <c r="CK83" s="43">
        <f>IF(CK$5&lt;$A83,0,MINA($C83*$E83,$C83-SUM($G83:CJ83)))</f>
        <v>0</v>
      </c>
      <c r="CL83" s="43">
        <f>IF(CL$5&lt;$A83,0,MINA($C83*$E83,$C83-SUM($G83:CK83)))</f>
        <v>0</v>
      </c>
      <c r="CM83" s="43">
        <f>IF(CM$5&lt;$A83,0,MINA($C83*$E83,$C83-SUM($G83:CL83)))</f>
        <v>0</v>
      </c>
      <c r="CN83" s="43">
        <f>IF(CN$5&lt;$A83,0,MINA($C83*$E83,$C83-SUM($G83:CM83)))</f>
        <v>0</v>
      </c>
      <c r="CO83" s="43">
        <f>IF(CO$5&lt;$A83,0,MINA($C83*$E83,$C83-SUM($G83:CN83)))</f>
        <v>0</v>
      </c>
      <c r="CP83" s="43">
        <f>IF(CP$5&lt;$A83,0,MINA($C83*$E83,$C83-SUM($G83:CO83)))</f>
        <v>0</v>
      </c>
      <c r="CQ83" s="43">
        <f>IF(CQ$5&lt;$A83,0,MINA($C83*$E83,$C83-SUM($G83:CP83)))</f>
        <v>0</v>
      </c>
      <c r="CR83" s="43">
        <f>IF(CR$5&lt;$A83,0,MINA($C83*$E83,$C83-SUM($G83:CQ83)))</f>
        <v>0</v>
      </c>
      <c r="CS83" s="43">
        <f>IF(CS$5&lt;$A83,0,MINA($C83*$E83,$C83-SUM($G83:CR83)))</f>
        <v>0</v>
      </c>
      <c r="CT83" s="43">
        <f>IF(CT$5&lt;$A83,0,MINA($C83*$E83,$C83-SUM($G83:CS83)))</f>
        <v>0</v>
      </c>
      <c r="CU83" s="43">
        <f>IF(CU$5&lt;$A83,0,MINA($C83*$E83,$C83-SUM($G83:CT83)))</f>
        <v>0</v>
      </c>
      <c r="CV83" s="43">
        <f>IF(CV$5&lt;$A83,0,MINA($C83*$E83,$C83-SUM($G83:CU83)))</f>
        <v>0</v>
      </c>
      <c r="CW83" s="43">
        <f>IF(CW$5&lt;$A83,0,MINA($C83*$E83,$C83-SUM($G83:CV83)))</f>
        <v>0</v>
      </c>
      <c r="CX83" s="43">
        <f>IF(CX$5&lt;$A83,0,MINA($C83*$E83,$C83-SUM($G83:CW83)))</f>
        <v>0</v>
      </c>
      <c r="CY83" s="43">
        <f>IF(CY$5&lt;$A83,0,MINA($C83*$E83,$C83-SUM($G83:CX83)))</f>
        <v>0</v>
      </c>
      <c r="CZ83" s="43">
        <f>IF(CZ$5&lt;$A83,0,MINA($C83*$E83,$C83-SUM($G83:CY83)))</f>
        <v>0</v>
      </c>
      <c r="DA83" s="43">
        <f>IF(DA$5&lt;$A83,0,MINA($C83*$E83,$C83-SUM($G83:CZ83)))</f>
        <v>0</v>
      </c>
      <c r="DB83" s="43">
        <f>IF(DB$5&lt;$A83,0,MINA($C83*$E83,$C83-SUM($G83:DA83)))</f>
        <v>0</v>
      </c>
      <c r="DC83" s="43">
        <f>IF(DC$5&lt;$A83,0,MINA($C83*$E83,$C83-SUM($G83:DB83)))</f>
        <v>0</v>
      </c>
      <c r="DD83" s="43">
        <f>IF(DD$5&lt;$A83,0,MINA($C83*$E83,$C83-SUM($G83:DC83)))</f>
        <v>0</v>
      </c>
      <c r="DE83" s="43">
        <f>IF(DE$5&lt;$A83,0,MINA($C83*$E83,$C83-SUM($G83:DD83)))</f>
        <v>0</v>
      </c>
      <c r="DF83" s="43">
        <f>IF(DF$5&lt;$A83,0,MINA($C83*$E83,$C83-SUM($G83:DE83)))</f>
        <v>0</v>
      </c>
      <c r="DG83" s="43">
        <f>IF(DG$5&lt;$A83,0,MINA($C83*$E83,$C83-SUM($G83:DF83)))</f>
        <v>0</v>
      </c>
      <c r="DH83" s="43">
        <f>IF(DH$5&lt;$A83,0,MINA($C83*$E83,$C83-SUM($G83:DG83)))</f>
        <v>0</v>
      </c>
      <c r="DI83" s="43">
        <f>IF(DI$5&lt;$A83,0,MINA($C83*$E83,$C83-SUM($G83:DH83)))</f>
        <v>0</v>
      </c>
      <c r="DJ83" s="43">
        <f>IF(DJ$5&lt;$A83,0,MINA($C83*$E83,$C83-SUM($G83:DI83)))</f>
        <v>0</v>
      </c>
      <c r="DK83" s="43">
        <f>IF(DK$5&lt;$A83,0,MINA($C83*$E83,$C83-SUM($G83:DJ83)))</f>
        <v>0</v>
      </c>
      <c r="DL83" s="43">
        <f>IF(DL$5&lt;$A83,0,MINA($C83*$E83,$C83-SUM($G83:DK83)))</f>
        <v>0</v>
      </c>
      <c r="DM83" s="43">
        <f>IF(DM$5&lt;$A83,0,MINA($C83*$E83,$C83-SUM($G83:DL83)))</f>
        <v>0</v>
      </c>
      <c r="DN83" s="43">
        <f>IF(DN$5&lt;$A83,0,MINA($C83*$E83,$C83-SUM($G83:DM83)))</f>
        <v>0</v>
      </c>
      <c r="DO83" s="43">
        <f>IF(DO$5&lt;$A83,0,MINA($C83*$E83,$C83-SUM($G83:DN83)))</f>
        <v>0</v>
      </c>
      <c r="DP83" s="43">
        <f>IF(DP$5&lt;$A83,0,MINA($C83*$E83,$C83-SUM($G83:DO83)))</f>
        <v>0</v>
      </c>
      <c r="DQ83" s="43">
        <f>IF(DQ$5&lt;$A83,0,MINA($C83*$E83,$C83-SUM($G83:DP83)))</f>
        <v>0</v>
      </c>
      <c r="DR83" s="43">
        <f>IF(DR$5&lt;$A83,0,MINA($C83*$E83,$C83-SUM($G83:DQ83)))</f>
        <v>0</v>
      </c>
      <c r="DS83" s="43">
        <f>IF(DS$5&lt;$A83,0,MINA($C83*$E83,$C83-SUM($G83:DR83)))</f>
        <v>0</v>
      </c>
      <c r="DT83" s="43">
        <f>IF(DT$5&lt;$A83,0,MINA($C83*$E83,$C83-SUM($G83:DS83)))</f>
        <v>0</v>
      </c>
      <c r="DU83" s="43">
        <f>IF(DU$5&lt;$A83,0,MINA($C83*$E83,$C83-SUM($G83:DT83)))</f>
        <v>0</v>
      </c>
      <c r="DV83" s="43">
        <f>IF(DV$5&lt;$A83,0,MINA($C83*$E83,$C83-SUM($G83:DU83)))</f>
        <v>0</v>
      </c>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row>
    <row r="84" spans="1:162" ht="18" customHeight="1" x14ac:dyDescent="0.2">
      <c r="A84" s="46">
        <f t="shared" si="34"/>
        <v>70</v>
      </c>
      <c r="B84" s="38"/>
      <c r="C84" s="45">
        <v>0</v>
      </c>
      <c r="D84" s="38"/>
      <c r="E84" s="44">
        <f t="shared" si="35"/>
        <v>1.9607843137254902E-2</v>
      </c>
      <c r="G84" s="43">
        <f t="shared" si="33"/>
        <v>0</v>
      </c>
      <c r="H84" s="43">
        <f>IF(H$5&lt;$A84,0,MINA($C84*$E84,$C84-SUM($G84:G84)))</f>
        <v>0</v>
      </c>
      <c r="I84" s="43">
        <f>IF(I$5&lt;$A84,0,MINA($C84*$E84,$C84-SUM($G84:H84)))</f>
        <v>0</v>
      </c>
      <c r="J84" s="43">
        <f>IF(J$5&lt;$A84,0,MINA($C84*$E84,$C84-SUM($G84:I84)))</f>
        <v>0</v>
      </c>
      <c r="K84" s="43">
        <f>IF(K$5&lt;$A84,0,MINA($C84*$E84,$C84-SUM($G84:J84)))</f>
        <v>0</v>
      </c>
      <c r="L84" s="43">
        <f>IF(L$5&lt;$A84,0,MINA($C84*$E84,$C84-SUM($G84:K84)))</f>
        <v>0</v>
      </c>
      <c r="M84" s="43">
        <f>IF(M$5&lt;$A84,0,MINA($C84*$E84,$C84-SUM($G84:L84)))</f>
        <v>0</v>
      </c>
      <c r="N84" s="43">
        <f>IF(N$5&lt;$A84,0,MINA($C84*$E84,$C84-SUM($G84:M84)))</f>
        <v>0</v>
      </c>
      <c r="O84" s="43">
        <f>IF(O$5&lt;$A84,0,MINA($C84*$E84,$C84-SUM($G84:N84)))</f>
        <v>0</v>
      </c>
      <c r="P84" s="43">
        <f>IF(P$5&lt;$A84,0,MINA($C84*$E84,$C84-SUM($G84:O84)))</f>
        <v>0</v>
      </c>
      <c r="Q84" s="43">
        <f>IF(Q$5&lt;$A84,0,MINA($C84*$E84,$C84-SUM($G84:P84)))</f>
        <v>0</v>
      </c>
      <c r="R84" s="43">
        <f>IF(R$5&lt;$A84,0,MINA($C84*$E84,$C84-SUM($G84:Q84)))</f>
        <v>0</v>
      </c>
      <c r="S84" s="43">
        <f>IF(S$5&lt;$A84,0,MINA($C84*$E84,$C84-SUM($G84:R84)))</f>
        <v>0</v>
      </c>
      <c r="T84" s="43">
        <f>IF(T$5&lt;$A84,0,MINA($C84*$E84,$C84-SUM($G84:S84)))</f>
        <v>0</v>
      </c>
      <c r="U84" s="43">
        <f>IF(U$5&lt;$A84,0,MINA($C84*$E84,$C84-SUM($G84:T84)))</f>
        <v>0</v>
      </c>
      <c r="V84" s="43">
        <f>IF(V$5&lt;$A84,0,MINA($C84*$E84,$C84-SUM($G84:U84)))</f>
        <v>0</v>
      </c>
      <c r="W84" s="43">
        <f>IF(W$5&lt;$A84,0,MINA($C84*$E84,$C84-SUM($G84:V84)))</f>
        <v>0</v>
      </c>
      <c r="X84" s="43">
        <f>IF(X$5&lt;$A84,0,MINA($C84*$E84,$C84-SUM($G84:W84)))</f>
        <v>0</v>
      </c>
      <c r="Y84" s="43">
        <f>IF(Y$5&lt;$A84,0,MINA($C84*$E84,$C84-SUM($G84:X84)))</f>
        <v>0</v>
      </c>
      <c r="Z84" s="43">
        <f>IF(Z$5&lt;$A84,0,MINA($C84*$E84,$C84-SUM($G84:Y84)))</f>
        <v>0</v>
      </c>
      <c r="AA84" s="43">
        <f>IF(AA$5&lt;$A84,0,MINA($C84*$E84,$C84-SUM($G84:Z84)))</f>
        <v>0</v>
      </c>
      <c r="AB84" s="43">
        <f>IF(AB$5&lt;$A84,0,MINA($C84*$E84,$C84-SUM($G84:AA84)))</f>
        <v>0</v>
      </c>
      <c r="AC84" s="43">
        <f>IF(AC$5&lt;$A84,0,MINA($C84*$E84,$C84-SUM($G84:AB84)))</f>
        <v>0</v>
      </c>
      <c r="AD84" s="43">
        <f>IF(AD$5&lt;$A84,0,MINA($C84*$E84,$C84-SUM($G84:AC84)))</f>
        <v>0</v>
      </c>
      <c r="AE84" s="43">
        <f>IF(AE$5&lt;$A84,0,MINA($C84*$E84,$C84-SUM($G84:AD84)))</f>
        <v>0</v>
      </c>
      <c r="AF84" s="43">
        <f>IF(AF$5&lt;$A84,0,MINA($C84*$E84,$C84-SUM($G84:AE84)))</f>
        <v>0</v>
      </c>
      <c r="AG84" s="43">
        <f>IF(AG$5&lt;$A84,0,MINA($C84*$E84,$C84-SUM($G84:AF84)))</f>
        <v>0</v>
      </c>
      <c r="AH84" s="43">
        <f>IF(AH$5&lt;$A84,0,MINA($C84*$E84,$C84-SUM($G84:AG84)))</f>
        <v>0</v>
      </c>
      <c r="AI84" s="43">
        <f>IF(AI$5&lt;$A84,0,MINA($C84*$E84,$C84-SUM($G84:AH84)))</f>
        <v>0</v>
      </c>
      <c r="AJ84" s="43">
        <f>IF(AJ$5&lt;$A84,0,MINA($C84*$E84,$C84-SUM($G84:AI84)))</f>
        <v>0</v>
      </c>
      <c r="AK84" s="43">
        <f>IF(AK$5&lt;$A84,0,MINA($C84*$E84,$C84-SUM($G84:AJ84)))</f>
        <v>0</v>
      </c>
      <c r="AL84" s="43">
        <f>IF(AL$5&lt;$A84,0,MINA($C84*$E84,$C84-SUM($G84:AK84)))</f>
        <v>0</v>
      </c>
      <c r="AM84" s="43">
        <f>IF(AM$5&lt;$A84,0,MINA($C84*$E84,$C84-SUM($G84:AL84)))</f>
        <v>0</v>
      </c>
      <c r="AN84" s="43">
        <f>IF(AN$5&lt;$A84,0,MINA($C84*$E84,$C84-SUM($G84:AM84)))</f>
        <v>0</v>
      </c>
      <c r="AO84" s="43">
        <f>IF(AO$5&lt;$A84,0,MINA($C84*$E84,$C84-SUM($G84:AN84)))</f>
        <v>0</v>
      </c>
      <c r="AP84" s="43">
        <f>IF(AP$5&lt;$A84,0,MINA($C84*$E84,$C84-SUM($G84:AO84)))</f>
        <v>0</v>
      </c>
      <c r="AQ84" s="43">
        <f>IF(AQ$5&lt;$A84,0,MINA($C84*$E84,$C84-SUM($G84:AP84)))</f>
        <v>0</v>
      </c>
      <c r="AR84" s="43">
        <f>IF(AR$5&lt;$A84,0,MINA($C84*$E84,$C84-SUM($G84:AQ84)))</f>
        <v>0</v>
      </c>
      <c r="AS84" s="43">
        <f>IF(AS$5&lt;$A84,0,MINA($C84*$E84,$C84-SUM($G84:AR84)))</f>
        <v>0</v>
      </c>
      <c r="AT84" s="43">
        <f>IF(AT$5&lt;$A84,0,MINA($C84*$E84,$C84-SUM($G84:AS84)))</f>
        <v>0</v>
      </c>
      <c r="AU84" s="43">
        <f>IF(AU$5&lt;$A84,0,MINA($C84*$E84,$C84-SUM($G84:AT84)))</f>
        <v>0</v>
      </c>
      <c r="AV84" s="43">
        <f>IF(AV$5&lt;$A84,0,MINA($C84*$E84,$C84-SUM($G84:AU84)))</f>
        <v>0</v>
      </c>
      <c r="AW84" s="43">
        <f>IF(AW$5&lt;$A84,0,MINA($C84*$E84,$C84-SUM($G84:AV84)))</f>
        <v>0</v>
      </c>
      <c r="AX84" s="43">
        <f>IF(AX$5&lt;$A84,0,MINA($C84*$E84,$C84-SUM($G84:AW84)))</f>
        <v>0</v>
      </c>
      <c r="AY84" s="43">
        <f>IF(AY$5&lt;$A84,0,MINA($C84*$E84,$C84-SUM($G84:AX84)))</f>
        <v>0</v>
      </c>
      <c r="AZ84" s="43">
        <f>IF(AZ$5&lt;$A84,0,MINA($C84*$E84,$C84-SUM($G84:AY84)))</f>
        <v>0</v>
      </c>
      <c r="BA84" s="43">
        <f>IF(BA$5&lt;$A84,0,MINA($C84*$E84,$C84-SUM($G84:AZ84)))</f>
        <v>0</v>
      </c>
      <c r="BB84" s="43">
        <f>IF(BB$5&lt;$A84,0,MINA($C84*$E84,$C84-SUM($G84:BA84)))</f>
        <v>0</v>
      </c>
      <c r="BC84" s="43">
        <f>IF(BC$5&lt;$A84,0,MINA($C84*$E84,$C84-SUM($G84:BB84)))</f>
        <v>0</v>
      </c>
      <c r="BD84" s="43">
        <f>IF(BD$5&lt;$A84,0,MINA($C84*$E84,$C84-SUM($G84:BC84)))</f>
        <v>0</v>
      </c>
      <c r="BE84" s="43">
        <f>IF(BE$5&lt;$A84,0,MINA($C84*$E84,$C84-SUM($G84:BD84)))</f>
        <v>0</v>
      </c>
      <c r="BF84" s="43">
        <f>IF(BF$5&lt;$A84,0,MINA($C84*$E84,$C84-SUM($G84:BE84)))</f>
        <v>0</v>
      </c>
      <c r="BG84" s="43">
        <f>IF(BG$5&lt;$A84,0,MINA($C84*$E84,$C84-SUM($G84:BF84)))</f>
        <v>0</v>
      </c>
      <c r="BH84" s="43">
        <f>IF(BH$5&lt;$A84,0,MINA($C84*$E84,$C84-SUM($G84:BG84)))</f>
        <v>0</v>
      </c>
      <c r="BI84" s="43">
        <f>IF(BI$5&lt;$A84,0,MINA($C84*$E84,$C84-SUM($G84:BH84)))</f>
        <v>0</v>
      </c>
      <c r="BJ84" s="43">
        <f>IF(BJ$5&lt;$A84,0,MINA($C84*$E84,$C84-SUM($G84:BI84)))</f>
        <v>0</v>
      </c>
      <c r="BK84" s="43">
        <f>IF(BK$5&lt;$A84,0,MINA($C84*$E84,$C84-SUM($G84:BJ84)))</f>
        <v>0</v>
      </c>
      <c r="BL84" s="43">
        <f>IF(BL$5&lt;$A84,0,MINA($C84*$E84,$C84-SUM($G84:BK84)))</f>
        <v>0</v>
      </c>
      <c r="BM84" s="43">
        <f>IF(BM$5&lt;$A84,0,MINA($C84*$E84,$C84-SUM($G84:BL84)))</f>
        <v>0</v>
      </c>
      <c r="BN84" s="43">
        <f>IF(BN$5&lt;$A84,0,MINA($C84*$E84,$C84-SUM($G84:BM84)))</f>
        <v>0</v>
      </c>
      <c r="BO84" s="43">
        <f>IF(BO$5&lt;$A84,0,MINA($C84*$E84,$C84-SUM($G84:BN84)))</f>
        <v>0</v>
      </c>
      <c r="BP84" s="43">
        <f>IF(BP$5&lt;$A84,0,MINA($C84*$E84,$C84-SUM($G84:BO84)))</f>
        <v>0</v>
      </c>
      <c r="BQ84" s="43">
        <f>IF(BQ$5&lt;$A84,0,MINA($C84*$E84,$C84-SUM($G84:BP84)))</f>
        <v>0</v>
      </c>
      <c r="BR84" s="43">
        <f>IF(BR$5&lt;$A84,0,MINA($C84*$E84,$C84-SUM($G84:BQ84)))</f>
        <v>0</v>
      </c>
      <c r="BS84" s="43">
        <f>IF(BS$5&lt;$A84,0,MINA($C84*$E84,$C84-SUM($G84:BR84)))</f>
        <v>0</v>
      </c>
      <c r="BT84" s="43">
        <f>IF(BT$5&lt;$A84,0,MINA($C84*$E84,$C84-SUM($G84:BS84)))</f>
        <v>0</v>
      </c>
      <c r="BU84" s="43">
        <f>IF(BU$5&lt;$A84,0,MINA($C84*$E84,$C84-SUM($G84:BT84)))</f>
        <v>0</v>
      </c>
      <c r="BV84" s="43">
        <f>IF(BV$5&lt;$A84,0,MINA($C84*$E84,$C84-SUM($G84:BU84)))</f>
        <v>0</v>
      </c>
      <c r="BW84" s="43">
        <f>IF(BW$5&lt;$A84,0,MINA($C84*$E84,$C84-SUM($G84:BV84)))</f>
        <v>0</v>
      </c>
      <c r="BX84" s="43">
        <f>IF(BX$5&lt;$A84,0,MINA($C84*$E84,$C84-SUM($G84:BW84)))</f>
        <v>0</v>
      </c>
      <c r="BY84" s="43">
        <f>IF(BY$5&lt;$A84,0,MINA($C84*$E84,$C84-SUM($G84:BX84)))</f>
        <v>0</v>
      </c>
      <c r="BZ84" s="43">
        <f>IF(BZ$5&lt;$A84,0,MINA($C84*$E84,$C84-SUM($G84:BY84)))</f>
        <v>0</v>
      </c>
      <c r="CA84" s="43">
        <f>IF(CA$5&lt;$A84,0,MINA($C84*$E84,$C84-SUM($G84:BZ84)))</f>
        <v>0</v>
      </c>
      <c r="CB84" s="43">
        <f>IF(CB$5&lt;$A84,0,MINA($C84*$E84,$C84-SUM($G84:CA84)))</f>
        <v>0</v>
      </c>
      <c r="CC84" s="43">
        <f>IF(CC$5&lt;$A84,0,MINA($C84*$E84,$C84-SUM($G84:CB84)))</f>
        <v>0</v>
      </c>
      <c r="CD84" s="43">
        <f>IF(CD$5&lt;$A84,0,MINA($C84*$E84,$C84-SUM($G84:CC84)))</f>
        <v>0</v>
      </c>
      <c r="CE84" s="43">
        <f>IF(CE$5&lt;$A84,0,MINA($C84*$E84,$C84-SUM($G84:CD84)))</f>
        <v>0</v>
      </c>
      <c r="CF84" s="43">
        <f>IF(CF$5&lt;$A84,0,MINA($C84*$E84,$C84-SUM($G84:CE84)))</f>
        <v>0</v>
      </c>
      <c r="CG84" s="43">
        <f>IF(CG$5&lt;$A84,0,MINA($C84*$E84,$C84-SUM($G84:CF84)))</f>
        <v>0</v>
      </c>
      <c r="CH84" s="43">
        <f>IF(CH$5&lt;$A84,0,MINA($C84*$E84,$C84-SUM($G84:CG84)))</f>
        <v>0</v>
      </c>
      <c r="CI84" s="43">
        <f>IF(CI$5&lt;$A84,0,MINA($C84*$E84,$C84-SUM($G84:CH84)))</f>
        <v>0</v>
      </c>
      <c r="CJ84" s="43">
        <f>IF(CJ$5&lt;$A84,0,MINA($C84*$E84,$C84-SUM($G84:CI84)))</f>
        <v>0</v>
      </c>
      <c r="CK84" s="43">
        <f>IF(CK$5&lt;$A84,0,MINA($C84*$E84,$C84-SUM($G84:CJ84)))</f>
        <v>0</v>
      </c>
      <c r="CL84" s="43">
        <f>IF(CL$5&lt;$A84,0,MINA($C84*$E84,$C84-SUM($G84:CK84)))</f>
        <v>0</v>
      </c>
      <c r="CM84" s="43">
        <f>IF(CM$5&lt;$A84,0,MINA($C84*$E84,$C84-SUM($G84:CL84)))</f>
        <v>0</v>
      </c>
      <c r="CN84" s="43">
        <f>IF(CN$5&lt;$A84,0,MINA($C84*$E84,$C84-SUM($G84:CM84)))</f>
        <v>0</v>
      </c>
      <c r="CO84" s="43">
        <f>IF(CO$5&lt;$A84,0,MINA($C84*$E84,$C84-SUM($G84:CN84)))</f>
        <v>0</v>
      </c>
      <c r="CP84" s="43">
        <f>IF(CP$5&lt;$A84,0,MINA($C84*$E84,$C84-SUM($G84:CO84)))</f>
        <v>0</v>
      </c>
      <c r="CQ84" s="43">
        <f>IF(CQ$5&lt;$A84,0,MINA($C84*$E84,$C84-SUM($G84:CP84)))</f>
        <v>0</v>
      </c>
      <c r="CR84" s="43">
        <f>IF(CR$5&lt;$A84,0,MINA($C84*$E84,$C84-SUM($G84:CQ84)))</f>
        <v>0</v>
      </c>
      <c r="CS84" s="43">
        <f>IF(CS$5&lt;$A84,0,MINA($C84*$E84,$C84-SUM($G84:CR84)))</f>
        <v>0</v>
      </c>
      <c r="CT84" s="43">
        <f>IF(CT$5&lt;$A84,0,MINA($C84*$E84,$C84-SUM($G84:CS84)))</f>
        <v>0</v>
      </c>
      <c r="CU84" s="43">
        <f>IF(CU$5&lt;$A84,0,MINA($C84*$E84,$C84-SUM($G84:CT84)))</f>
        <v>0</v>
      </c>
      <c r="CV84" s="43">
        <f>IF(CV$5&lt;$A84,0,MINA($C84*$E84,$C84-SUM($G84:CU84)))</f>
        <v>0</v>
      </c>
      <c r="CW84" s="43">
        <f>IF(CW$5&lt;$A84,0,MINA($C84*$E84,$C84-SUM($G84:CV84)))</f>
        <v>0</v>
      </c>
      <c r="CX84" s="43">
        <f>IF(CX$5&lt;$A84,0,MINA($C84*$E84,$C84-SUM($G84:CW84)))</f>
        <v>0</v>
      </c>
      <c r="CY84" s="43">
        <f>IF(CY$5&lt;$A84,0,MINA($C84*$E84,$C84-SUM($G84:CX84)))</f>
        <v>0</v>
      </c>
      <c r="CZ84" s="43">
        <f>IF(CZ$5&lt;$A84,0,MINA($C84*$E84,$C84-SUM($G84:CY84)))</f>
        <v>0</v>
      </c>
      <c r="DA84" s="43">
        <f>IF(DA$5&lt;$A84,0,MINA($C84*$E84,$C84-SUM($G84:CZ84)))</f>
        <v>0</v>
      </c>
      <c r="DB84" s="43">
        <f>IF(DB$5&lt;$A84,0,MINA($C84*$E84,$C84-SUM($G84:DA84)))</f>
        <v>0</v>
      </c>
      <c r="DC84" s="43">
        <f>IF(DC$5&lt;$A84,0,MINA($C84*$E84,$C84-SUM($G84:DB84)))</f>
        <v>0</v>
      </c>
      <c r="DD84" s="43">
        <f>IF(DD$5&lt;$A84,0,MINA($C84*$E84,$C84-SUM($G84:DC84)))</f>
        <v>0</v>
      </c>
      <c r="DE84" s="43">
        <f>IF(DE$5&lt;$A84,0,MINA($C84*$E84,$C84-SUM($G84:DD84)))</f>
        <v>0</v>
      </c>
      <c r="DF84" s="43">
        <f>IF(DF$5&lt;$A84,0,MINA($C84*$E84,$C84-SUM($G84:DE84)))</f>
        <v>0</v>
      </c>
      <c r="DG84" s="43">
        <f>IF(DG$5&lt;$A84,0,MINA($C84*$E84,$C84-SUM($G84:DF84)))</f>
        <v>0</v>
      </c>
      <c r="DH84" s="43">
        <f>IF(DH$5&lt;$A84,0,MINA($C84*$E84,$C84-SUM($G84:DG84)))</f>
        <v>0</v>
      </c>
      <c r="DI84" s="43">
        <f>IF(DI$5&lt;$A84,0,MINA($C84*$E84,$C84-SUM($G84:DH84)))</f>
        <v>0</v>
      </c>
      <c r="DJ84" s="43">
        <f>IF(DJ$5&lt;$A84,0,MINA($C84*$E84,$C84-SUM($G84:DI84)))</f>
        <v>0</v>
      </c>
      <c r="DK84" s="43">
        <f>IF(DK$5&lt;$A84,0,MINA($C84*$E84,$C84-SUM($G84:DJ84)))</f>
        <v>0</v>
      </c>
      <c r="DL84" s="43">
        <f>IF(DL$5&lt;$A84,0,MINA($C84*$E84,$C84-SUM($G84:DK84)))</f>
        <v>0</v>
      </c>
      <c r="DM84" s="43">
        <f>IF(DM$5&lt;$A84,0,MINA($C84*$E84,$C84-SUM($G84:DL84)))</f>
        <v>0</v>
      </c>
      <c r="DN84" s="43">
        <f>IF(DN$5&lt;$A84,0,MINA($C84*$E84,$C84-SUM($G84:DM84)))</f>
        <v>0</v>
      </c>
      <c r="DO84" s="43">
        <f>IF(DO$5&lt;$A84,0,MINA($C84*$E84,$C84-SUM($G84:DN84)))</f>
        <v>0</v>
      </c>
      <c r="DP84" s="43">
        <f>IF(DP$5&lt;$A84,0,MINA($C84*$E84,$C84-SUM($G84:DO84)))</f>
        <v>0</v>
      </c>
      <c r="DQ84" s="43">
        <f>IF(DQ$5&lt;$A84,0,MINA($C84*$E84,$C84-SUM($G84:DP84)))</f>
        <v>0</v>
      </c>
      <c r="DR84" s="43">
        <f>IF(DR$5&lt;$A84,0,MINA($C84*$E84,$C84-SUM($G84:DQ84)))</f>
        <v>0</v>
      </c>
      <c r="DS84" s="43">
        <f>IF(DS$5&lt;$A84,0,MINA($C84*$E84,$C84-SUM($G84:DR84)))</f>
        <v>0</v>
      </c>
      <c r="DT84" s="43">
        <f>IF(DT$5&lt;$A84,0,MINA($C84*$E84,$C84-SUM($G84:DS84)))</f>
        <v>0</v>
      </c>
      <c r="DU84" s="43">
        <f>IF(DU$5&lt;$A84,0,MINA($C84*$E84,$C84-SUM($G84:DT84)))</f>
        <v>0</v>
      </c>
      <c r="DV84" s="43">
        <f>IF(DV$5&lt;$A84,0,MINA($C84*$E84,$C84-SUM($G84:DU84)))</f>
        <v>0</v>
      </c>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row>
    <row r="85" spans="1:162" ht="18" customHeight="1" x14ac:dyDescent="0.2">
      <c r="A85" s="46">
        <f t="shared" si="34"/>
        <v>71</v>
      </c>
      <c r="B85" s="38"/>
      <c r="C85" s="45">
        <v>0</v>
      </c>
      <c r="D85" s="38"/>
      <c r="E85" s="44">
        <f t="shared" si="35"/>
        <v>0.02</v>
      </c>
      <c r="G85" s="43">
        <f t="shared" si="33"/>
        <v>0</v>
      </c>
      <c r="H85" s="43">
        <f>IF(H$5&lt;$A85,0,MINA($C85*$E85,$C85-SUM($G85:G85)))</f>
        <v>0</v>
      </c>
      <c r="I85" s="43">
        <f>IF(I$5&lt;$A85,0,MINA($C85*$E85,$C85-SUM($G85:H85)))</f>
        <v>0</v>
      </c>
      <c r="J85" s="43">
        <f>IF(J$5&lt;$A85,0,MINA($C85*$E85,$C85-SUM($G85:I85)))</f>
        <v>0</v>
      </c>
      <c r="K85" s="43">
        <f>IF(K$5&lt;$A85,0,MINA($C85*$E85,$C85-SUM($G85:J85)))</f>
        <v>0</v>
      </c>
      <c r="L85" s="43">
        <f>IF(L$5&lt;$A85,0,MINA($C85*$E85,$C85-SUM($G85:K85)))</f>
        <v>0</v>
      </c>
      <c r="M85" s="43">
        <f>IF(M$5&lt;$A85,0,MINA($C85*$E85,$C85-SUM($G85:L85)))</f>
        <v>0</v>
      </c>
      <c r="N85" s="43">
        <f>IF(N$5&lt;$A85,0,MINA($C85*$E85,$C85-SUM($G85:M85)))</f>
        <v>0</v>
      </c>
      <c r="O85" s="43">
        <f>IF(O$5&lt;$A85,0,MINA($C85*$E85,$C85-SUM($G85:N85)))</f>
        <v>0</v>
      </c>
      <c r="P85" s="43">
        <f>IF(P$5&lt;$A85,0,MINA($C85*$E85,$C85-SUM($G85:O85)))</f>
        <v>0</v>
      </c>
      <c r="Q85" s="43">
        <f>IF(Q$5&lt;$A85,0,MINA($C85*$E85,$C85-SUM($G85:P85)))</f>
        <v>0</v>
      </c>
      <c r="R85" s="43">
        <f>IF(R$5&lt;$A85,0,MINA($C85*$E85,$C85-SUM($G85:Q85)))</f>
        <v>0</v>
      </c>
      <c r="S85" s="43">
        <f>IF(S$5&lt;$A85,0,MINA($C85*$E85,$C85-SUM($G85:R85)))</f>
        <v>0</v>
      </c>
      <c r="T85" s="43">
        <f>IF(T$5&lt;$A85,0,MINA($C85*$E85,$C85-SUM($G85:S85)))</f>
        <v>0</v>
      </c>
      <c r="U85" s="43">
        <f>IF(U$5&lt;$A85,0,MINA($C85*$E85,$C85-SUM($G85:T85)))</f>
        <v>0</v>
      </c>
      <c r="V85" s="43">
        <f>IF(V$5&lt;$A85,0,MINA($C85*$E85,$C85-SUM($G85:U85)))</f>
        <v>0</v>
      </c>
      <c r="W85" s="43">
        <f>IF(W$5&lt;$A85,0,MINA($C85*$E85,$C85-SUM($G85:V85)))</f>
        <v>0</v>
      </c>
      <c r="X85" s="43">
        <f>IF(X$5&lt;$A85,0,MINA($C85*$E85,$C85-SUM($G85:W85)))</f>
        <v>0</v>
      </c>
      <c r="Y85" s="43">
        <f>IF(Y$5&lt;$A85,0,MINA($C85*$E85,$C85-SUM($G85:X85)))</f>
        <v>0</v>
      </c>
      <c r="Z85" s="43">
        <f>IF(Z$5&lt;$A85,0,MINA($C85*$E85,$C85-SUM($G85:Y85)))</f>
        <v>0</v>
      </c>
      <c r="AA85" s="43">
        <f>IF(AA$5&lt;$A85,0,MINA($C85*$E85,$C85-SUM($G85:Z85)))</f>
        <v>0</v>
      </c>
      <c r="AB85" s="43">
        <f>IF(AB$5&lt;$A85,0,MINA($C85*$E85,$C85-SUM($G85:AA85)))</f>
        <v>0</v>
      </c>
      <c r="AC85" s="43">
        <f>IF(AC$5&lt;$A85,0,MINA($C85*$E85,$C85-SUM($G85:AB85)))</f>
        <v>0</v>
      </c>
      <c r="AD85" s="43">
        <f>IF(AD$5&lt;$A85,0,MINA($C85*$E85,$C85-SUM($G85:AC85)))</f>
        <v>0</v>
      </c>
      <c r="AE85" s="43">
        <f>IF(AE$5&lt;$A85,0,MINA($C85*$E85,$C85-SUM($G85:AD85)))</f>
        <v>0</v>
      </c>
      <c r="AF85" s="43">
        <f>IF(AF$5&lt;$A85,0,MINA($C85*$E85,$C85-SUM($G85:AE85)))</f>
        <v>0</v>
      </c>
      <c r="AG85" s="43">
        <f>IF(AG$5&lt;$A85,0,MINA($C85*$E85,$C85-SUM($G85:AF85)))</f>
        <v>0</v>
      </c>
      <c r="AH85" s="43">
        <f>IF(AH$5&lt;$A85,0,MINA($C85*$E85,$C85-SUM($G85:AG85)))</f>
        <v>0</v>
      </c>
      <c r="AI85" s="43">
        <f>IF(AI$5&lt;$A85,0,MINA($C85*$E85,$C85-SUM($G85:AH85)))</f>
        <v>0</v>
      </c>
      <c r="AJ85" s="43">
        <f>IF(AJ$5&lt;$A85,0,MINA($C85*$E85,$C85-SUM($G85:AI85)))</f>
        <v>0</v>
      </c>
      <c r="AK85" s="43">
        <f>IF(AK$5&lt;$A85,0,MINA($C85*$E85,$C85-SUM($G85:AJ85)))</f>
        <v>0</v>
      </c>
      <c r="AL85" s="43">
        <f>IF(AL$5&lt;$A85,0,MINA($C85*$E85,$C85-SUM($G85:AK85)))</f>
        <v>0</v>
      </c>
      <c r="AM85" s="43">
        <f>IF(AM$5&lt;$A85,0,MINA($C85*$E85,$C85-SUM($G85:AL85)))</f>
        <v>0</v>
      </c>
      <c r="AN85" s="43">
        <f>IF(AN$5&lt;$A85,0,MINA($C85*$E85,$C85-SUM($G85:AM85)))</f>
        <v>0</v>
      </c>
      <c r="AO85" s="43">
        <f>IF(AO$5&lt;$A85,0,MINA($C85*$E85,$C85-SUM($G85:AN85)))</f>
        <v>0</v>
      </c>
      <c r="AP85" s="43">
        <f>IF(AP$5&lt;$A85,0,MINA($C85*$E85,$C85-SUM($G85:AO85)))</f>
        <v>0</v>
      </c>
      <c r="AQ85" s="43">
        <f>IF(AQ$5&lt;$A85,0,MINA($C85*$E85,$C85-SUM($G85:AP85)))</f>
        <v>0</v>
      </c>
      <c r="AR85" s="43">
        <f>IF(AR$5&lt;$A85,0,MINA($C85*$E85,$C85-SUM($G85:AQ85)))</f>
        <v>0</v>
      </c>
      <c r="AS85" s="43">
        <f>IF(AS$5&lt;$A85,0,MINA($C85*$E85,$C85-SUM($G85:AR85)))</f>
        <v>0</v>
      </c>
      <c r="AT85" s="43">
        <f>IF(AT$5&lt;$A85,0,MINA($C85*$E85,$C85-SUM($G85:AS85)))</f>
        <v>0</v>
      </c>
      <c r="AU85" s="43">
        <f>IF(AU$5&lt;$A85,0,MINA($C85*$E85,$C85-SUM($G85:AT85)))</f>
        <v>0</v>
      </c>
      <c r="AV85" s="43">
        <f>IF(AV$5&lt;$A85,0,MINA($C85*$E85,$C85-SUM($G85:AU85)))</f>
        <v>0</v>
      </c>
      <c r="AW85" s="43">
        <f>IF(AW$5&lt;$A85,0,MINA($C85*$E85,$C85-SUM($G85:AV85)))</f>
        <v>0</v>
      </c>
      <c r="AX85" s="43">
        <f>IF(AX$5&lt;$A85,0,MINA($C85*$E85,$C85-SUM($G85:AW85)))</f>
        <v>0</v>
      </c>
      <c r="AY85" s="43">
        <f>IF(AY$5&lt;$A85,0,MINA($C85*$E85,$C85-SUM($G85:AX85)))</f>
        <v>0</v>
      </c>
      <c r="AZ85" s="43">
        <f>IF(AZ$5&lt;$A85,0,MINA($C85*$E85,$C85-SUM($G85:AY85)))</f>
        <v>0</v>
      </c>
      <c r="BA85" s="43">
        <f>IF(BA$5&lt;$A85,0,MINA($C85*$E85,$C85-SUM($G85:AZ85)))</f>
        <v>0</v>
      </c>
      <c r="BB85" s="43">
        <f>IF(BB$5&lt;$A85,0,MINA($C85*$E85,$C85-SUM($G85:BA85)))</f>
        <v>0</v>
      </c>
      <c r="BC85" s="43">
        <f>IF(BC$5&lt;$A85,0,MINA($C85*$E85,$C85-SUM($G85:BB85)))</f>
        <v>0</v>
      </c>
      <c r="BD85" s="43">
        <f>IF(BD$5&lt;$A85,0,MINA($C85*$E85,$C85-SUM($G85:BC85)))</f>
        <v>0</v>
      </c>
      <c r="BE85" s="43">
        <f>IF(BE$5&lt;$A85,0,MINA($C85*$E85,$C85-SUM($G85:BD85)))</f>
        <v>0</v>
      </c>
      <c r="BF85" s="43">
        <f>IF(BF$5&lt;$A85,0,MINA($C85*$E85,$C85-SUM($G85:BE85)))</f>
        <v>0</v>
      </c>
      <c r="BG85" s="43">
        <f>IF(BG$5&lt;$A85,0,MINA($C85*$E85,$C85-SUM($G85:BF85)))</f>
        <v>0</v>
      </c>
      <c r="BH85" s="43">
        <f>IF(BH$5&lt;$A85,0,MINA($C85*$E85,$C85-SUM($G85:BG85)))</f>
        <v>0</v>
      </c>
      <c r="BI85" s="43">
        <f>IF(BI$5&lt;$A85,0,MINA($C85*$E85,$C85-SUM($G85:BH85)))</f>
        <v>0</v>
      </c>
      <c r="BJ85" s="43">
        <f>IF(BJ$5&lt;$A85,0,MINA($C85*$E85,$C85-SUM($G85:BI85)))</f>
        <v>0</v>
      </c>
      <c r="BK85" s="43">
        <f>IF(BK$5&lt;$A85,0,MINA($C85*$E85,$C85-SUM($G85:BJ85)))</f>
        <v>0</v>
      </c>
      <c r="BL85" s="43">
        <f>IF(BL$5&lt;$A85,0,MINA($C85*$E85,$C85-SUM($G85:BK85)))</f>
        <v>0</v>
      </c>
      <c r="BM85" s="43">
        <f>IF(BM$5&lt;$A85,0,MINA($C85*$E85,$C85-SUM($G85:BL85)))</f>
        <v>0</v>
      </c>
      <c r="BN85" s="43">
        <f>IF(BN$5&lt;$A85,0,MINA($C85*$E85,$C85-SUM($G85:BM85)))</f>
        <v>0</v>
      </c>
      <c r="BO85" s="43">
        <f>IF(BO$5&lt;$A85,0,MINA($C85*$E85,$C85-SUM($G85:BN85)))</f>
        <v>0</v>
      </c>
      <c r="BP85" s="43">
        <f>IF(BP$5&lt;$A85,0,MINA($C85*$E85,$C85-SUM($G85:BO85)))</f>
        <v>0</v>
      </c>
      <c r="BQ85" s="43">
        <f>IF(BQ$5&lt;$A85,0,MINA($C85*$E85,$C85-SUM($G85:BP85)))</f>
        <v>0</v>
      </c>
      <c r="BR85" s="43">
        <f>IF(BR$5&lt;$A85,0,MINA($C85*$E85,$C85-SUM($G85:BQ85)))</f>
        <v>0</v>
      </c>
      <c r="BS85" s="43">
        <f>IF(BS$5&lt;$A85,0,MINA($C85*$E85,$C85-SUM($G85:BR85)))</f>
        <v>0</v>
      </c>
      <c r="BT85" s="43">
        <f>IF(BT$5&lt;$A85,0,MINA($C85*$E85,$C85-SUM($G85:BS85)))</f>
        <v>0</v>
      </c>
      <c r="BU85" s="43">
        <f>IF(BU$5&lt;$A85,0,MINA($C85*$E85,$C85-SUM($G85:BT85)))</f>
        <v>0</v>
      </c>
      <c r="BV85" s="43">
        <f>IF(BV$5&lt;$A85,0,MINA($C85*$E85,$C85-SUM($G85:BU85)))</f>
        <v>0</v>
      </c>
      <c r="BW85" s="43">
        <f>IF(BW$5&lt;$A85,0,MINA($C85*$E85,$C85-SUM($G85:BV85)))</f>
        <v>0</v>
      </c>
      <c r="BX85" s="43">
        <f>IF(BX$5&lt;$A85,0,MINA($C85*$E85,$C85-SUM($G85:BW85)))</f>
        <v>0</v>
      </c>
      <c r="BY85" s="43">
        <f>IF(BY$5&lt;$A85,0,MINA($C85*$E85,$C85-SUM($G85:BX85)))</f>
        <v>0</v>
      </c>
      <c r="BZ85" s="43">
        <f>IF(BZ$5&lt;$A85,0,MINA($C85*$E85,$C85-SUM($G85:BY85)))</f>
        <v>0</v>
      </c>
      <c r="CA85" s="43">
        <f>IF(CA$5&lt;$A85,0,MINA($C85*$E85,$C85-SUM($G85:BZ85)))</f>
        <v>0</v>
      </c>
      <c r="CB85" s="43">
        <f>IF(CB$5&lt;$A85,0,MINA($C85*$E85,$C85-SUM($G85:CA85)))</f>
        <v>0</v>
      </c>
      <c r="CC85" s="43">
        <f>IF(CC$5&lt;$A85,0,MINA($C85*$E85,$C85-SUM($G85:CB85)))</f>
        <v>0</v>
      </c>
      <c r="CD85" s="43">
        <f>IF(CD$5&lt;$A85,0,MINA($C85*$E85,$C85-SUM($G85:CC85)))</f>
        <v>0</v>
      </c>
      <c r="CE85" s="43">
        <f>IF(CE$5&lt;$A85,0,MINA($C85*$E85,$C85-SUM($G85:CD85)))</f>
        <v>0</v>
      </c>
      <c r="CF85" s="43">
        <f>IF(CF$5&lt;$A85,0,MINA($C85*$E85,$C85-SUM($G85:CE85)))</f>
        <v>0</v>
      </c>
      <c r="CG85" s="43">
        <f>IF(CG$5&lt;$A85,0,MINA($C85*$E85,$C85-SUM($G85:CF85)))</f>
        <v>0</v>
      </c>
      <c r="CH85" s="43">
        <f>IF(CH$5&lt;$A85,0,MINA($C85*$E85,$C85-SUM($G85:CG85)))</f>
        <v>0</v>
      </c>
      <c r="CI85" s="43">
        <f>IF(CI$5&lt;$A85,0,MINA($C85*$E85,$C85-SUM($G85:CH85)))</f>
        <v>0</v>
      </c>
      <c r="CJ85" s="43">
        <f>IF(CJ$5&lt;$A85,0,MINA($C85*$E85,$C85-SUM($G85:CI85)))</f>
        <v>0</v>
      </c>
      <c r="CK85" s="43">
        <f>IF(CK$5&lt;$A85,0,MINA($C85*$E85,$C85-SUM($G85:CJ85)))</f>
        <v>0</v>
      </c>
      <c r="CL85" s="43">
        <f>IF(CL$5&lt;$A85,0,MINA($C85*$E85,$C85-SUM($G85:CK85)))</f>
        <v>0</v>
      </c>
      <c r="CM85" s="43">
        <f>IF(CM$5&lt;$A85,0,MINA($C85*$E85,$C85-SUM($G85:CL85)))</f>
        <v>0</v>
      </c>
      <c r="CN85" s="43">
        <f>IF(CN$5&lt;$A85,0,MINA($C85*$E85,$C85-SUM($G85:CM85)))</f>
        <v>0</v>
      </c>
      <c r="CO85" s="43">
        <f>IF(CO$5&lt;$A85,0,MINA($C85*$E85,$C85-SUM($G85:CN85)))</f>
        <v>0</v>
      </c>
      <c r="CP85" s="43">
        <f>IF(CP$5&lt;$A85,0,MINA($C85*$E85,$C85-SUM($G85:CO85)))</f>
        <v>0</v>
      </c>
      <c r="CQ85" s="43">
        <f>IF(CQ$5&lt;$A85,0,MINA($C85*$E85,$C85-SUM($G85:CP85)))</f>
        <v>0</v>
      </c>
      <c r="CR85" s="43">
        <f>IF(CR$5&lt;$A85,0,MINA($C85*$E85,$C85-SUM($G85:CQ85)))</f>
        <v>0</v>
      </c>
      <c r="CS85" s="43">
        <f>IF(CS$5&lt;$A85,0,MINA($C85*$E85,$C85-SUM($G85:CR85)))</f>
        <v>0</v>
      </c>
      <c r="CT85" s="43">
        <f>IF(CT$5&lt;$A85,0,MINA($C85*$E85,$C85-SUM($G85:CS85)))</f>
        <v>0</v>
      </c>
      <c r="CU85" s="43">
        <f>IF(CU$5&lt;$A85,0,MINA($C85*$E85,$C85-SUM($G85:CT85)))</f>
        <v>0</v>
      </c>
      <c r="CV85" s="43">
        <f>IF(CV$5&lt;$A85,0,MINA($C85*$E85,$C85-SUM($G85:CU85)))</f>
        <v>0</v>
      </c>
      <c r="CW85" s="43">
        <f>IF(CW$5&lt;$A85,0,MINA($C85*$E85,$C85-SUM($G85:CV85)))</f>
        <v>0</v>
      </c>
      <c r="CX85" s="43">
        <f>IF(CX$5&lt;$A85,0,MINA($C85*$E85,$C85-SUM($G85:CW85)))</f>
        <v>0</v>
      </c>
      <c r="CY85" s="43">
        <f>IF(CY$5&lt;$A85,0,MINA($C85*$E85,$C85-SUM($G85:CX85)))</f>
        <v>0</v>
      </c>
      <c r="CZ85" s="43">
        <f>IF(CZ$5&lt;$A85,0,MINA($C85*$E85,$C85-SUM($G85:CY85)))</f>
        <v>0</v>
      </c>
      <c r="DA85" s="43">
        <f>IF(DA$5&lt;$A85,0,MINA($C85*$E85,$C85-SUM($G85:CZ85)))</f>
        <v>0</v>
      </c>
      <c r="DB85" s="43">
        <f>IF(DB$5&lt;$A85,0,MINA($C85*$E85,$C85-SUM($G85:DA85)))</f>
        <v>0</v>
      </c>
      <c r="DC85" s="43">
        <f>IF(DC$5&lt;$A85,0,MINA($C85*$E85,$C85-SUM($G85:DB85)))</f>
        <v>0</v>
      </c>
      <c r="DD85" s="43">
        <f>IF(DD$5&lt;$A85,0,MINA($C85*$E85,$C85-SUM($G85:DC85)))</f>
        <v>0</v>
      </c>
      <c r="DE85" s="43">
        <f>IF(DE$5&lt;$A85,0,MINA($C85*$E85,$C85-SUM($G85:DD85)))</f>
        <v>0</v>
      </c>
      <c r="DF85" s="43">
        <f>IF(DF$5&lt;$A85,0,MINA($C85*$E85,$C85-SUM($G85:DE85)))</f>
        <v>0</v>
      </c>
      <c r="DG85" s="43">
        <f>IF(DG$5&lt;$A85,0,MINA($C85*$E85,$C85-SUM($G85:DF85)))</f>
        <v>0</v>
      </c>
      <c r="DH85" s="43">
        <f>IF(DH$5&lt;$A85,0,MINA($C85*$E85,$C85-SUM($G85:DG85)))</f>
        <v>0</v>
      </c>
      <c r="DI85" s="43">
        <f>IF(DI$5&lt;$A85,0,MINA($C85*$E85,$C85-SUM($G85:DH85)))</f>
        <v>0</v>
      </c>
      <c r="DJ85" s="43">
        <f>IF(DJ$5&lt;$A85,0,MINA($C85*$E85,$C85-SUM($G85:DI85)))</f>
        <v>0</v>
      </c>
      <c r="DK85" s="43">
        <f>IF(DK$5&lt;$A85,0,MINA($C85*$E85,$C85-SUM($G85:DJ85)))</f>
        <v>0</v>
      </c>
      <c r="DL85" s="43">
        <f>IF(DL$5&lt;$A85,0,MINA($C85*$E85,$C85-SUM($G85:DK85)))</f>
        <v>0</v>
      </c>
      <c r="DM85" s="43">
        <f>IF(DM$5&lt;$A85,0,MINA($C85*$E85,$C85-SUM($G85:DL85)))</f>
        <v>0</v>
      </c>
      <c r="DN85" s="43">
        <f>IF(DN$5&lt;$A85,0,MINA($C85*$E85,$C85-SUM($G85:DM85)))</f>
        <v>0</v>
      </c>
      <c r="DO85" s="43">
        <f>IF(DO$5&lt;$A85,0,MINA($C85*$E85,$C85-SUM($G85:DN85)))</f>
        <v>0</v>
      </c>
      <c r="DP85" s="43">
        <f>IF(DP$5&lt;$A85,0,MINA($C85*$E85,$C85-SUM($G85:DO85)))</f>
        <v>0</v>
      </c>
      <c r="DQ85" s="43">
        <f>IF(DQ$5&lt;$A85,0,MINA($C85*$E85,$C85-SUM($G85:DP85)))</f>
        <v>0</v>
      </c>
      <c r="DR85" s="43">
        <f>IF(DR$5&lt;$A85,0,MINA($C85*$E85,$C85-SUM($G85:DQ85)))</f>
        <v>0</v>
      </c>
      <c r="DS85" s="43">
        <f>IF(DS$5&lt;$A85,0,MINA($C85*$E85,$C85-SUM($G85:DR85)))</f>
        <v>0</v>
      </c>
      <c r="DT85" s="43">
        <f>IF(DT$5&lt;$A85,0,MINA($C85*$E85,$C85-SUM($G85:DS85)))</f>
        <v>0</v>
      </c>
      <c r="DU85" s="43">
        <f>IF(DU$5&lt;$A85,0,MINA($C85*$E85,$C85-SUM($G85:DT85)))</f>
        <v>0</v>
      </c>
      <c r="DV85" s="43">
        <f>IF(DV$5&lt;$A85,0,MINA($C85*$E85,$C85-SUM($G85:DU85)))</f>
        <v>0</v>
      </c>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row>
    <row r="86" spans="1:162" ht="18" customHeight="1" x14ac:dyDescent="0.2">
      <c r="A86" s="46">
        <f t="shared" si="34"/>
        <v>72</v>
      </c>
      <c r="B86" s="38"/>
      <c r="C86" s="45">
        <v>0</v>
      </c>
      <c r="D86" s="38"/>
      <c r="E86" s="44">
        <f t="shared" si="35"/>
        <v>2.0408163265306121E-2</v>
      </c>
      <c r="G86" s="43">
        <f t="shared" si="33"/>
        <v>0</v>
      </c>
      <c r="H86" s="43">
        <f>IF(H$5&lt;$A86,0,MINA($C86*$E86,$C86-SUM($G86:G86)))</f>
        <v>0</v>
      </c>
      <c r="I86" s="43">
        <f>IF(I$5&lt;$A86,0,MINA($C86*$E86,$C86-SUM($G86:H86)))</f>
        <v>0</v>
      </c>
      <c r="J86" s="43">
        <f>IF(J$5&lt;$A86,0,MINA($C86*$E86,$C86-SUM($G86:I86)))</f>
        <v>0</v>
      </c>
      <c r="K86" s="43">
        <f>IF(K$5&lt;$A86,0,MINA($C86*$E86,$C86-SUM($G86:J86)))</f>
        <v>0</v>
      </c>
      <c r="L86" s="43">
        <f>IF(L$5&lt;$A86,0,MINA($C86*$E86,$C86-SUM($G86:K86)))</f>
        <v>0</v>
      </c>
      <c r="M86" s="43">
        <f>IF(M$5&lt;$A86,0,MINA($C86*$E86,$C86-SUM($G86:L86)))</f>
        <v>0</v>
      </c>
      <c r="N86" s="43">
        <f>IF(N$5&lt;$A86,0,MINA($C86*$E86,$C86-SUM($G86:M86)))</f>
        <v>0</v>
      </c>
      <c r="O86" s="43">
        <f>IF(O$5&lt;$A86,0,MINA($C86*$E86,$C86-SUM($G86:N86)))</f>
        <v>0</v>
      </c>
      <c r="P86" s="43">
        <f>IF(P$5&lt;$A86,0,MINA($C86*$E86,$C86-SUM($G86:O86)))</f>
        <v>0</v>
      </c>
      <c r="Q86" s="43">
        <f>IF(Q$5&lt;$A86,0,MINA($C86*$E86,$C86-SUM($G86:P86)))</f>
        <v>0</v>
      </c>
      <c r="R86" s="43">
        <f>IF(R$5&lt;$A86,0,MINA($C86*$E86,$C86-SUM($G86:Q86)))</f>
        <v>0</v>
      </c>
      <c r="S86" s="43">
        <f>IF(S$5&lt;$A86,0,MINA($C86*$E86,$C86-SUM($G86:R86)))</f>
        <v>0</v>
      </c>
      <c r="T86" s="43">
        <f>IF(T$5&lt;$A86,0,MINA($C86*$E86,$C86-SUM($G86:S86)))</f>
        <v>0</v>
      </c>
      <c r="U86" s="43">
        <f>IF(U$5&lt;$A86,0,MINA($C86*$E86,$C86-SUM($G86:T86)))</f>
        <v>0</v>
      </c>
      <c r="V86" s="43">
        <f>IF(V$5&lt;$A86,0,MINA($C86*$E86,$C86-SUM($G86:U86)))</f>
        <v>0</v>
      </c>
      <c r="W86" s="43">
        <f>IF(W$5&lt;$A86,0,MINA($C86*$E86,$C86-SUM($G86:V86)))</f>
        <v>0</v>
      </c>
      <c r="X86" s="43">
        <f>IF(X$5&lt;$A86,0,MINA($C86*$E86,$C86-SUM($G86:W86)))</f>
        <v>0</v>
      </c>
      <c r="Y86" s="43">
        <f>IF(Y$5&lt;$A86,0,MINA($C86*$E86,$C86-SUM($G86:X86)))</f>
        <v>0</v>
      </c>
      <c r="Z86" s="43">
        <f>IF(Z$5&lt;$A86,0,MINA($C86*$E86,$C86-SUM($G86:Y86)))</f>
        <v>0</v>
      </c>
      <c r="AA86" s="43">
        <f>IF(AA$5&lt;$A86,0,MINA($C86*$E86,$C86-SUM($G86:Z86)))</f>
        <v>0</v>
      </c>
      <c r="AB86" s="43">
        <f>IF(AB$5&lt;$A86,0,MINA($C86*$E86,$C86-SUM($G86:AA86)))</f>
        <v>0</v>
      </c>
      <c r="AC86" s="43">
        <f>IF(AC$5&lt;$A86,0,MINA($C86*$E86,$C86-SUM($G86:AB86)))</f>
        <v>0</v>
      </c>
      <c r="AD86" s="43">
        <f>IF(AD$5&lt;$A86,0,MINA($C86*$E86,$C86-SUM($G86:AC86)))</f>
        <v>0</v>
      </c>
      <c r="AE86" s="43">
        <f>IF(AE$5&lt;$A86,0,MINA($C86*$E86,$C86-SUM($G86:AD86)))</f>
        <v>0</v>
      </c>
      <c r="AF86" s="43">
        <f>IF(AF$5&lt;$A86,0,MINA($C86*$E86,$C86-SUM($G86:AE86)))</f>
        <v>0</v>
      </c>
      <c r="AG86" s="43">
        <f>IF(AG$5&lt;$A86,0,MINA($C86*$E86,$C86-SUM($G86:AF86)))</f>
        <v>0</v>
      </c>
      <c r="AH86" s="43">
        <f>IF(AH$5&lt;$A86,0,MINA($C86*$E86,$C86-SUM($G86:AG86)))</f>
        <v>0</v>
      </c>
      <c r="AI86" s="43">
        <f>IF(AI$5&lt;$A86,0,MINA($C86*$E86,$C86-SUM($G86:AH86)))</f>
        <v>0</v>
      </c>
      <c r="AJ86" s="43">
        <f>IF(AJ$5&lt;$A86,0,MINA($C86*$E86,$C86-SUM($G86:AI86)))</f>
        <v>0</v>
      </c>
      <c r="AK86" s="43">
        <f>IF(AK$5&lt;$A86,0,MINA($C86*$E86,$C86-SUM($G86:AJ86)))</f>
        <v>0</v>
      </c>
      <c r="AL86" s="43">
        <f>IF(AL$5&lt;$A86,0,MINA($C86*$E86,$C86-SUM($G86:AK86)))</f>
        <v>0</v>
      </c>
      <c r="AM86" s="43">
        <f>IF(AM$5&lt;$A86,0,MINA($C86*$E86,$C86-SUM($G86:AL86)))</f>
        <v>0</v>
      </c>
      <c r="AN86" s="43">
        <f>IF(AN$5&lt;$A86,0,MINA($C86*$E86,$C86-SUM($G86:AM86)))</f>
        <v>0</v>
      </c>
      <c r="AO86" s="43">
        <f>IF(AO$5&lt;$A86,0,MINA($C86*$E86,$C86-SUM($G86:AN86)))</f>
        <v>0</v>
      </c>
      <c r="AP86" s="43">
        <f>IF(AP$5&lt;$A86,0,MINA($C86*$E86,$C86-SUM($G86:AO86)))</f>
        <v>0</v>
      </c>
      <c r="AQ86" s="43">
        <f>IF(AQ$5&lt;$A86,0,MINA($C86*$E86,$C86-SUM($G86:AP86)))</f>
        <v>0</v>
      </c>
      <c r="AR86" s="43">
        <f>IF(AR$5&lt;$A86,0,MINA($C86*$E86,$C86-SUM($G86:AQ86)))</f>
        <v>0</v>
      </c>
      <c r="AS86" s="43">
        <f>IF(AS$5&lt;$A86,0,MINA($C86*$E86,$C86-SUM($G86:AR86)))</f>
        <v>0</v>
      </c>
      <c r="AT86" s="43">
        <f>IF(AT$5&lt;$A86,0,MINA($C86*$E86,$C86-SUM($G86:AS86)))</f>
        <v>0</v>
      </c>
      <c r="AU86" s="43">
        <f>IF(AU$5&lt;$A86,0,MINA($C86*$E86,$C86-SUM($G86:AT86)))</f>
        <v>0</v>
      </c>
      <c r="AV86" s="43">
        <f>IF(AV$5&lt;$A86,0,MINA($C86*$E86,$C86-SUM($G86:AU86)))</f>
        <v>0</v>
      </c>
      <c r="AW86" s="43">
        <f>IF(AW$5&lt;$A86,0,MINA($C86*$E86,$C86-SUM($G86:AV86)))</f>
        <v>0</v>
      </c>
      <c r="AX86" s="43">
        <f>IF(AX$5&lt;$A86,0,MINA($C86*$E86,$C86-SUM($G86:AW86)))</f>
        <v>0</v>
      </c>
      <c r="AY86" s="43">
        <f>IF(AY$5&lt;$A86,0,MINA($C86*$E86,$C86-SUM($G86:AX86)))</f>
        <v>0</v>
      </c>
      <c r="AZ86" s="43">
        <f>IF(AZ$5&lt;$A86,0,MINA($C86*$E86,$C86-SUM($G86:AY86)))</f>
        <v>0</v>
      </c>
      <c r="BA86" s="43">
        <f>IF(BA$5&lt;$A86,0,MINA($C86*$E86,$C86-SUM($G86:AZ86)))</f>
        <v>0</v>
      </c>
      <c r="BB86" s="43">
        <f>IF(BB$5&lt;$A86,0,MINA($C86*$E86,$C86-SUM($G86:BA86)))</f>
        <v>0</v>
      </c>
      <c r="BC86" s="43">
        <f>IF(BC$5&lt;$A86,0,MINA($C86*$E86,$C86-SUM($G86:BB86)))</f>
        <v>0</v>
      </c>
      <c r="BD86" s="43">
        <f>IF(BD$5&lt;$A86,0,MINA($C86*$E86,$C86-SUM($G86:BC86)))</f>
        <v>0</v>
      </c>
      <c r="BE86" s="43">
        <f>IF(BE$5&lt;$A86,0,MINA($C86*$E86,$C86-SUM($G86:BD86)))</f>
        <v>0</v>
      </c>
      <c r="BF86" s="43">
        <f>IF(BF$5&lt;$A86,0,MINA($C86*$E86,$C86-SUM($G86:BE86)))</f>
        <v>0</v>
      </c>
      <c r="BG86" s="43">
        <f>IF(BG$5&lt;$A86,0,MINA($C86*$E86,$C86-SUM($G86:BF86)))</f>
        <v>0</v>
      </c>
      <c r="BH86" s="43">
        <f>IF(BH$5&lt;$A86,0,MINA($C86*$E86,$C86-SUM($G86:BG86)))</f>
        <v>0</v>
      </c>
      <c r="BI86" s="43">
        <f>IF(BI$5&lt;$A86,0,MINA($C86*$E86,$C86-SUM($G86:BH86)))</f>
        <v>0</v>
      </c>
      <c r="BJ86" s="43">
        <f>IF(BJ$5&lt;$A86,0,MINA($C86*$E86,$C86-SUM($G86:BI86)))</f>
        <v>0</v>
      </c>
      <c r="BK86" s="43">
        <f>IF(BK$5&lt;$A86,0,MINA($C86*$E86,$C86-SUM($G86:BJ86)))</f>
        <v>0</v>
      </c>
      <c r="BL86" s="43">
        <f>IF(BL$5&lt;$A86,0,MINA($C86*$E86,$C86-SUM($G86:BK86)))</f>
        <v>0</v>
      </c>
      <c r="BM86" s="43">
        <f>IF(BM$5&lt;$A86,0,MINA($C86*$E86,$C86-SUM($G86:BL86)))</f>
        <v>0</v>
      </c>
      <c r="BN86" s="43">
        <f>IF(BN$5&lt;$A86,0,MINA($C86*$E86,$C86-SUM($G86:BM86)))</f>
        <v>0</v>
      </c>
      <c r="BO86" s="43">
        <f>IF(BO$5&lt;$A86,0,MINA($C86*$E86,$C86-SUM($G86:BN86)))</f>
        <v>0</v>
      </c>
      <c r="BP86" s="43">
        <f>IF(BP$5&lt;$A86,0,MINA($C86*$E86,$C86-SUM($G86:BO86)))</f>
        <v>0</v>
      </c>
      <c r="BQ86" s="43">
        <f>IF(BQ$5&lt;$A86,0,MINA($C86*$E86,$C86-SUM($G86:BP86)))</f>
        <v>0</v>
      </c>
      <c r="BR86" s="43">
        <f>IF(BR$5&lt;$A86,0,MINA($C86*$E86,$C86-SUM($G86:BQ86)))</f>
        <v>0</v>
      </c>
      <c r="BS86" s="43">
        <f>IF(BS$5&lt;$A86,0,MINA($C86*$E86,$C86-SUM($G86:BR86)))</f>
        <v>0</v>
      </c>
      <c r="BT86" s="43">
        <f>IF(BT$5&lt;$A86,0,MINA($C86*$E86,$C86-SUM($G86:BS86)))</f>
        <v>0</v>
      </c>
      <c r="BU86" s="43">
        <f>IF(BU$5&lt;$A86,0,MINA($C86*$E86,$C86-SUM($G86:BT86)))</f>
        <v>0</v>
      </c>
      <c r="BV86" s="43">
        <f>IF(BV$5&lt;$A86,0,MINA($C86*$E86,$C86-SUM($G86:BU86)))</f>
        <v>0</v>
      </c>
      <c r="BW86" s="43">
        <f>IF(BW$5&lt;$A86,0,MINA($C86*$E86,$C86-SUM($G86:BV86)))</f>
        <v>0</v>
      </c>
      <c r="BX86" s="43">
        <f>IF(BX$5&lt;$A86,0,MINA($C86*$E86,$C86-SUM($G86:BW86)))</f>
        <v>0</v>
      </c>
      <c r="BY86" s="43">
        <f>IF(BY$5&lt;$A86,0,MINA($C86*$E86,$C86-SUM($G86:BX86)))</f>
        <v>0</v>
      </c>
      <c r="BZ86" s="43">
        <f>IF(BZ$5&lt;$A86,0,MINA($C86*$E86,$C86-SUM($G86:BY86)))</f>
        <v>0</v>
      </c>
      <c r="CA86" s="43">
        <f>IF(CA$5&lt;$A86,0,MINA($C86*$E86,$C86-SUM($G86:BZ86)))</f>
        <v>0</v>
      </c>
      <c r="CB86" s="43">
        <f>IF(CB$5&lt;$A86,0,MINA($C86*$E86,$C86-SUM($G86:CA86)))</f>
        <v>0</v>
      </c>
      <c r="CC86" s="43">
        <f>IF(CC$5&lt;$A86,0,MINA($C86*$E86,$C86-SUM($G86:CB86)))</f>
        <v>0</v>
      </c>
      <c r="CD86" s="43">
        <f>IF(CD$5&lt;$A86,0,MINA($C86*$E86,$C86-SUM($G86:CC86)))</f>
        <v>0</v>
      </c>
      <c r="CE86" s="43">
        <f>IF(CE$5&lt;$A86,0,MINA($C86*$E86,$C86-SUM($G86:CD86)))</f>
        <v>0</v>
      </c>
      <c r="CF86" s="43">
        <f>IF(CF$5&lt;$A86,0,MINA($C86*$E86,$C86-SUM($G86:CE86)))</f>
        <v>0</v>
      </c>
      <c r="CG86" s="43">
        <f>IF(CG$5&lt;$A86,0,MINA($C86*$E86,$C86-SUM($G86:CF86)))</f>
        <v>0</v>
      </c>
      <c r="CH86" s="43">
        <f>IF(CH$5&lt;$A86,0,MINA($C86*$E86,$C86-SUM($G86:CG86)))</f>
        <v>0</v>
      </c>
      <c r="CI86" s="43">
        <f>IF(CI$5&lt;$A86,0,MINA($C86*$E86,$C86-SUM($G86:CH86)))</f>
        <v>0</v>
      </c>
      <c r="CJ86" s="43">
        <f>IF(CJ$5&lt;$A86,0,MINA($C86*$E86,$C86-SUM($G86:CI86)))</f>
        <v>0</v>
      </c>
      <c r="CK86" s="43">
        <f>IF(CK$5&lt;$A86,0,MINA($C86*$E86,$C86-SUM($G86:CJ86)))</f>
        <v>0</v>
      </c>
      <c r="CL86" s="43">
        <f>IF(CL$5&lt;$A86,0,MINA($C86*$E86,$C86-SUM($G86:CK86)))</f>
        <v>0</v>
      </c>
      <c r="CM86" s="43">
        <f>IF(CM$5&lt;$A86,0,MINA($C86*$E86,$C86-SUM($G86:CL86)))</f>
        <v>0</v>
      </c>
      <c r="CN86" s="43">
        <f>IF(CN$5&lt;$A86,0,MINA($C86*$E86,$C86-SUM($G86:CM86)))</f>
        <v>0</v>
      </c>
      <c r="CO86" s="43">
        <f>IF(CO$5&lt;$A86,0,MINA($C86*$E86,$C86-SUM($G86:CN86)))</f>
        <v>0</v>
      </c>
      <c r="CP86" s="43">
        <f>IF(CP$5&lt;$A86,0,MINA($C86*$E86,$C86-SUM($G86:CO86)))</f>
        <v>0</v>
      </c>
      <c r="CQ86" s="43">
        <f>IF(CQ$5&lt;$A86,0,MINA($C86*$E86,$C86-SUM($G86:CP86)))</f>
        <v>0</v>
      </c>
      <c r="CR86" s="43">
        <f>IF(CR$5&lt;$A86,0,MINA($C86*$E86,$C86-SUM($G86:CQ86)))</f>
        <v>0</v>
      </c>
      <c r="CS86" s="43">
        <f>IF(CS$5&lt;$A86,0,MINA($C86*$E86,$C86-SUM($G86:CR86)))</f>
        <v>0</v>
      </c>
      <c r="CT86" s="43">
        <f>IF(CT$5&lt;$A86,0,MINA($C86*$E86,$C86-SUM($G86:CS86)))</f>
        <v>0</v>
      </c>
      <c r="CU86" s="43">
        <f>IF(CU$5&lt;$A86,0,MINA($C86*$E86,$C86-SUM($G86:CT86)))</f>
        <v>0</v>
      </c>
      <c r="CV86" s="43">
        <f>IF(CV$5&lt;$A86,0,MINA($C86*$E86,$C86-SUM($G86:CU86)))</f>
        <v>0</v>
      </c>
      <c r="CW86" s="43">
        <f>IF(CW$5&lt;$A86,0,MINA($C86*$E86,$C86-SUM($G86:CV86)))</f>
        <v>0</v>
      </c>
      <c r="CX86" s="43">
        <f>IF(CX$5&lt;$A86,0,MINA($C86*$E86,$C86-SUM($G86:CW86)))</f>
        <v>0</v>
      </c>
      <c r="CY86" s="43">
        <f>IF(CY$5&lt;$A86,0,MINA($C86*$E86,$C86-SUM($G86:CX86)))</f>
        <v>0</v>
      </c>
      <c r="CZ86" s="43">
        <f>IF(CZ$5&lt;$A86,0,MINA($C86*$E86,$C86-SUM($G86:CY86)))</f>
        <v>0</v>
      </c>
      <c r="DA86" s="43">
        <f>IF(DA$5&lt;$A86,0,MINA($C86*$E86,$C86-SUM($G86:CZ86)))</f>
        <v>0</v>
      </c>
      <c r="DB86" s="43">
        <f>IF(DB$5&lt;$A86,0,MINA($C86*$E86,$C86-SUM($G86:DA86)))</f>
        <v>0</v>
      </c>
      <c r="DC86" s="43">
        <f>IF(DC$5&lt;$A86,0,MINA($C86*$E86,$C86-SUM($G86:DB86)))</f>
        <v>0</v>
      </c>
      <c r="DD86" s="43">
        <f>IF(DD$5&lt;$A86,0,MINA($C86*$E86,$C86-SUM($G86:DC86)))</f>
        <v>0</v>
      </c>
      <c r="DE86" s="43">
        <f>IF(DE$5&lt;$A86,0,MINA($C86*$E86,$C86-SUM($G86:DD86)))</f>
        <v>0</v>
      </c>
      <c r="DF86" s="43">
        <f>IF(DF$5&lt;$A86,0,MINA($C86*$E86,$C86-SUM($G86:DE86)))</f>
        <v>0</v>
      </c>
      <c r="DG86" s="43">
        <f>IF(DG$5&lt;$A86,0,MINA($C86*$E86,$C86-SUM($G86:DF86)))</f>
        <v>0</v>
      </c>
      <c r="DH86" s="43">
        <f>IF(DH$5&lt;$A86,0,MINA($C86*$E86,$C86-SUM($G86:DG86)))</f>
        <v>0</v>
      </c>
      <c r="DI86" s="43">
        <f>IF(DI$5&lt;$A86,0,MINA($C86*$E86,$C86-SUM($G86:DH86)))</f>
        <v>0</v>
      </c>
      <c r="DJ86" s="43">
        <f>IF(DJ$5&lt;$A86,0,MINA($C86*$E86,$C86-SUM($G86:DI86)))</f>
        <v>0</v>
      </c>
      <c r="DK86" s="43">
        <f>IF(DK$5&lt;$A86,0,MINA($C86*$E86,$C86-SUM($G86:DJ86)))</f>
        <v>0</v>
      </c>
      <c r="DL86" s="43">
        <f>IF(DL$5&lt;$A86,0,MINA($C86*$E86,$C86-SUM($G86:DK86)))</f>
        <v>0</v>
      </c>
      <c r="DM86" s="43">
        <f>IF(DM$5&lt;$A86,0,MINA($C86*$E86,$C86-SUM($G86:DL86)))</f>
        <v>0</v>
      </c>
      <c r="DN86" s="43">
        <f>IF(DN$5&lt;$A86,0,MINA($C86*$E86,$C86-SUM($G86:DM86)))</f>
        <v>0</v>
      </c>
      <c r="DO86" s="43">
        <f>IF(DO$5&lt;$A86,0,MINA($C86*$E86,$C86-SUM($G86:DN86)))</f>
        <v>0</v>
      </c>
      <c r="DP86" s="43">
        <f>IF(DP$5&lt;$A86,0,MINA($C86*$E86,$C86-SUM($G86:DO86)))</f>
        <v>0</v>
      </c>
      <c r="DQ86" s="43">
        <f>IF(DQ$5&lt;$A86,0,MINA($C86*$E86,$C86-SUM($G86:DP86)))</f>
        <v>0</v>
      </c>
      <c r="DR86" s="43">
        <f>IF(DR$5&lt;$A86,0,MINA($C86*$E86,$C86-SUM($G86:DQ86)))</f>
        <v>0</v>
      </c>
      <c r="DS86" s="43">
        <f>IF(DS$5&lt;$A86,0,MINA($C86*$E86,$C86-SUM($G86:DR86)))</f>
        <v>0</v>
      </c>
      <c r="DT86" s="43">
        <f>IF(DT$5&lt;$A86,0,MINA($C86*$E86,$C86-SUM($G86:DS86)))</f>
        <v>0</v>
      </c>
      <c r="DU86" s="43">
        <f>IF(DU$5&lt;$A86,0,MINA($C86*$E86,$C86-SUM($G86:DT86)))</f>
        <v>0</v>
      </c>
      <c r="DV86" s="43">
        <f>IF(DV$5&lt;$A86,0,MINA($C86*$E86,$C86-SUM($G86:DU86)))</f>
        <v>0</v>
      </c>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row>
    <row r="87" spans="1:162" ht="18" customHeight="1" x14ac:dyDescent="0.2">
      <c r="A87" s="46">
        <f t="shared" si="34"/>
        <v>73</v>
      </c>
      <c r="B87" s="38"/>
      <c r="C87" s="45">
        <v>0</v>
      </c>
      <c r="D87" s="38"/>
      <c r="E87" s="44">
        <f t="shared" si="35"/>
        <v>2.0833333333333332E-2</v>
      </c>
      <c r="G87" s="43">
        <f t="shared" si="33"/>
        <v>0</v>
      </c>
      <c r="H87" s="43">
        <f>IF(H$5&lt;$A87,0,MINA($C87*$E87,$C87-SUM($G87:G87)))</f>
        <v>0</v>
      </c>
      <c r="I87" s="43">
        <f>IF(I$5&lt;$A87,0,MINA($C87*$E87,$C87-SUM($G87:H87)))</f>
        <v>0</v>
      </c>
      <c r="J87" s="43">
        <f>IF(J$5&lt;$A87,0,MINA($C87*$E87,$C87-SUM($G87:I87)))</f>
        <v>0</v>
      </c>
      <c r="K87" s="43">
        <f>IF(K$5&lt;$A87,0,MINA($C87*$E87,$C87-SUM($G87:J87)))</f>
        <v>0</v>
      </c>
      <c r="L87" s="43">
        <f>IF(L$5&lt;$A87,0,MINA($C87*$E87,$C87-SUM($G87:K87)))</f>
        <v>0</v>
      </c>
      <c r="M87" s="43">
        <f>IF(M$5&lt;$A87,0,MINA($C87*$E87,$C87-SUM($G87:L87)))</f>
        <v>0</v>
      </c>
      <c r="N87" s="43">
        <f>IF(N$5&lt;$A87,0,MINA($C87*$E87,$C87-SUM($G87:M87)))</f>
        <v>0</v>
      </c>
      <c r="O87" s="43">
        <f>IF(O$5&lt;$A87,0,MINA($C87*$E87,$C87-SUM($G87:N87)))</f>
        <v>0</v>
      </c>
      <c r="P87" s="43">
        <f>IF(P$5&lt;$A87,0,MINA($C87*$E87,$C87-SUM($G87:O87)))</f>
        <v>0</v>
      </c>
      <c r="Q87" s="43">
        <f>IF(Q$5&lt;$A87,0,MINA($C87*$E87,$C87-SUM($G87:P87)))</f>
        <v>0</v>
      </c>
      <c r="R87" s="43">
        <f>IF(R$5&lt;$A87,0,MINA($C87*$E87,$C87-SUM($G87:Q87)))</f>
        <v>0</v>
      </c>
      <c r="S87" s="43">
        <f>IF(S$5&lt;$A87,0,MINA($C87*$E87,$C87-SUM($G87:R87)))</f>
        <v>0</v>
      </c>
      <c r="T87" s="43">
        <f>IF(T$5&lt;$A87,0,MINA($C87*$E87,$C87-SUM($G87:S87)))</f>
        <v>0</v>
      </c>
      <c r="U87" s="43">
        <f>IF(U$5&lt;$A87,0,MINA($C87*$E87,$C87-SUM($G87:T87)))</f>
        <v>0</v>
      </c>
      <c r="V87" s="43">
        <f>IF(V$5&lt;$A87,0,MINA($C87*$E87,$C87-SUM($G87:U87)))</f>
        <v>0</v>
      </c>
      <c r="W87" s="43">
        <f>IF(W$5&lt;$A87,0,MINA($C87*$E87,$C87-SUM($G87:V87)))</f>
        <v>0</v>
      </c>
      <c r="X87" s="43">
        <f>IF(X$5&lt;$A87,0,MINA($C87*$E87,$C87-SUM($G87:W87)))</f>
        <v>0</v>
      </c>
      <c r="Y87" s="43">
        <f>IF(Y$5&lt;$A87,0,MINA($C87*$E87,$C87-SUM($G87:X87)))</f>
        <v>0</v>
      </c>
      <c r="Z87" s="43">
        <f>IF(Z$5&lt;$A87,0,MINA($C87*$E87,$C87-SUM($G87:Y87)))</f>
        <v>0</v>
      </c>
      <c r="AA87" s="43">
        <f>IF(AA$5&lt;$A87,0,MINA($C87*$E87,$C87-SUM($G87:Z87)))</f>
        <v>0</v>
      </c>
      <c r="AB87" s="43">
        <f>IF(AB$5&lt;$A87,0,MINA($C87*$E87,$C87-SUM($G87:AA87)))</f>
        <v>0</v>
      </c>
      <c r="AC87" s="43">
        <f>IF(AC$5&lt;$A87,0,MINA($C87*$E87,$C87-SUM($G87:AB87)))</f>
        <v>0</v>
      </c>
      <c r="AD87" s="43">
        <f>IF(AD$5&lt;$A87,0,MINA($C87*$E87,$C87-SUM($G87:AC87)))</f>
        <v>0</v>
      </c>
      <c r="AE87" s="43">
        <f>IF(AE$5&lt;$A87,0,MINA($C87*$E87,$C87-SUM($G87:AD87)))</f>
        <v>0</v>
      </c>
      <c r="AF87" s="43">
        <f>IF(AF$5&lt;$A87,0,MINA($C87*$E87,$C87-SUM($G87:AE87)))</f>
        <v>0</v>
      </c>
      <c r="AG87" s="43">
        <f>IF(AG$5&lt;$A87,0,MINA($C87*$E87,$C87-SUM($G87:AF87)))</f>
        <v>0</v>
      </c>
      <c r="AH87" s="43">
        <f>IF(AH$5&lt;$A87,0,MINA($C87*$E87,$C87-SUM($G87:AG87)))</f>
        <v>0</v>
      </c>
      <c r="AI87" s="43">
        <f>IF(AI$5&lt;$A87,0,MINA($C87*$E87,$C87-SUM($G87:AH87)))</f>
        <v>0</v>
      </c>
      <c r="AJ87" s="43">
        <f>IF(AJ$5&lt;$A87,0,MINA($C87*$E87,$C87-SUM($G87:AI87)))</f>
        <v>0</v>
      </c>
      <c r="AK87" s="43">
        <f>IF(AK$5&lt;$A87,0,MINA($C87*$E87,$C87-SUM($G87:AJ87)))</f>
        <v>0</v>
      </c>
      <c r="AL87" s="43">
        <f>IF(AL$5&lt;$A87,0,MINA($C87*$E87,$C87-SUM($G87:AK87)))</f>
        <v>0</v>
      </c>
      <c r="AM87" s="43">
        <f>IF(AM$5&lt;$A87,0,MINA($C87*$E87,$C87-SUM($G87:AL87)))</f>
        <v>0</v>
      </c>
      <c r="AN87" s="43">
        <f>IF(AN$5&lt;$A87,0,MINA($C87*$E87,$C87-SUM($G87:AM87)))</f>
        <v>0</v>
      </c>
      <c r="AO87" s="43">
        <f>IF(AO$5&lt;$A87,0,MINA($C87*$E87,$C87-SUM($G87:AN87)))</f>
        <v>0</v>
      </c>
      <c r="AP87" s="43">
        <f>IF(AP$5&lt;$A87,0,MINA($C87*$E87,$C87-SUM($G87:AO87)))</f>
        <v>0</v>
      </c>
      <c r="AQ87" s="43">
        <f>IF(AQ$5&lt;$A87,0,MINA($C87*$E87,$C87-SUM($G87:AP87)))</f>
        <v>0</v>
      </c>
      <c r="AR87" s="43">
        <f>IF(AR$5&lt;$A87,0,MINA($C87*$E87,$C87-SUM($G87:AQ87)))</f>
        <v>0</v>
      </c>
      <c r="AS87" s="43">
        <f>IF(AS$5&lt;$A87,0,MINA($C87*$E87,$C87-SUM($G87:AR87)))</f>
        <v>0</v>
      </c>
      <c r="AT87" s="43">
        <f>IF(AT$5&lt;$A87,0,MINA($C87*$E87,$C87-SUM($G87:AS87)))</f>
        <v>0</v>
      </c>
      <c r="AU87" s="43">
        <f>IF(AU$5&lt;$A87,0,MINA($C87*$E87,$C87-SUM($G87:AT87)))</f>
        <v>0</v>
      </c>
      <c r="AV87" s="43">
        <f>IF(AV$5&lt;$A87,0,MINA($C87*$E87,$C87-SUM($G87:AU87)))</f>
        <v>0</v>
      </c>
      <c r="AW87" s="43">
        <f>IF(AW$5&lt;$A87,0,MINA($C87*$E87,$C87-SUM($G87:AV87)))</f>
        <v>0</v>
      </c>
      <c r="AX87" s="43">
        <f>IF(AX$5&lt;$A87,0,MINA($C87*$E87,$C87-SUM($G87:AW87)))</f>
        <v>0</v>
      </c>
      <c r="AY87" s="43">
        <f>IF(AY$5&lt;$A87,0,MINA($C87*$E87,$C87-SUM($G87:AX87)))</f>
        <v>0</v>
      </c>
      <c r="AZ87" s="43">
        <f>IF(AZ$5&lt;$A87,0,MINA($C87*$E87,$C87-SUM($G87:AY87)))</f>
        <v>0</v>
      </c>
      <c r="BA87" s="43">
        <f>IF(BA$5&lt;$A87,0,MINA($C87*$E87,$C87-SUM($G87:AZ87)))</f>
        <v>0</v>
      </c>
      <c r="BB87" s="43">
        <f>IF(BB$5&lt;$A87,0,MINA($C87*$E87,$C87-SUM($G87:BA87)))</f>
        <v>0</v>
      </c>
      <c r="BC87" s="43">
        <f>IF(BC$5&lt;$A87,0,MINA($C87*$E87,$C87-SUM($G87:BB87)))</f>
        <v>0</v>
      </c>
      <c r="BD87" s="43">
        <f>IF(BD$5&lt;$A87,0,MINA($C87*$E87,$C87-SUM($G87:BC87)))</f>
        <v>0</v>
      </c>
      <c r="BE87" s="43">
        <f>IF(BE$5&lt;$A87,0,MINA($C87*$E87,$C87-SUM($G87:BD87)))</f>
        <v>0</v>
      </c>
      <c r="BF87" s="43">
        <f>IF(BF$5&lt;$A87,0,MINA($C87*$E87,$C87-SUM($G87:BE87)))</f>
        <v>0</v>
      </c>
      <c r="BG87" s="43">
        <f>IF(BG$5&lt;$A87,0,MINA($C87*$E87,$C87-SUM($G87:BF87)))</f>
        <v>0</v>
      </c>
      <c r="BH87" s="43">
        <f>IF(BH$5&lt;$A87,0,MINA($C87*$E87,$C87-SUM($G87:BG87)))</f>
        <v>0</v>
      </c>
      <c r="BI87" s="43">
        <f>IF(BI$5&lt;$A87,0,MINA($C87*$E87,$C87-SUM($G87:BH87)))</f>
        <v>0</v>
      </c>
      <c r="BJ87" s="43">
        <f>IF(BJ$5&lt;$A87,0,MINA($C87*$E87,$C87-SUM($G87:BI87)))</f>
        <v>0</v>
      </c>
      <c r="BK87" s="43">
        <f>IF(BK$5&lt;$A87,0,MINA($C87*$E87,$C87-SUM($G87:BJ87)))</f>
        <v>0</v>
      </c>
      <c r="BL87" s="43">
        <f>IF(BL$5&lt;$A87,0,MINA($C87*$E87,$C87-SUM($G87:BK87)))</f>
        <v>0</v>
      </c>
      <c r="BM87" s="43">
        <f>IF(BM$5&lt;$A87,0,MINA($C87*$E87,$C87-SUM($G87:BL87)))</f>
        <v>0</v>
      </c>
      <c r="BN87" s="43">
        <f>IF(BN$5&lt;$A87,0,MINA($C87*$E87,$C87-SUM($G87:BM87)))</f>
        <v>0</v>
      </c>
      <c r="BO87" s="43">
        <f>IF(BO$5&lt;$A87,0,MINA($C87*$E87,$C87-SUM($G87:BN87)))</f>
        <v>0</v>
      </c>
      <c r="BP87" s="43">
        <f>IF(BP$5&lt;$A87,0,MINA($C87*$E87,$C87-SUM($G87:BO87)))</f>
        <v>0</v>
      </c>
      <c r="BQ87" s="43">
        <f>IF(BQ$5&lt;$A87,0,MINA($C87*$E87,$C87-SUM($G87:BP87)))</f>
        <v>0</v>
      </c>
      <c r="BR87" s="43">
        <f>IF(BR$5&lt;$A87,0,MINA($C87*$E87,$C87-SUM($G87:BQ87)))</f>
        <v>0</v>
      </c>
      <c r="BS87" s="43">
        <f>IF(BS$5&lt;$A87,0,MINA($C87*$E87,$C87-SUM($G87:BR87)))</f>
        <v>0</v>
      </c>
      <c r="BT87" s="43">
        <f>IF(BT$5&lt;$A87,0,MINA($C87*$E87,$C87-SUM($G87:BS87)))</f>
        <v>0</v>
      </c>
      <c r="BU87" s="43">
        <f>IF(BU$5&lt;$A87,0,MINA($C87*$E87,$C87-SUM($G87:BT87)))</f>
        <v>0</v>
      </c>
      <c r="BV87" s="43">
        <f>IF(BV$5&lt;$A87,0,MINA($C87*$E87,$C87-SUM($G87:BU87)))</f>
        <v>0</v>
      </c>
      <c r="BW87" s="43">
        <f>IF(BW$5&lt;$A87,0,MINA($C87*$E87,$C87-SUM($G87:BV87)))</f>
        <v>0</v>
      </c>
      <c r="BX87" s="43">
        <f>IF(BX$5&lt;$A87,0,MINA($C87*$E87,$C87-SUM($G87:BW87)))</f>
        <v>0</v>
      </c>
      <c r="BY87" s="43">
        <f>IF(BY$5&lt;$A87,0,MINA($C87*$E87,$C87-SUM($G87:BX87)))</f>
        <v>0</v>
      </c>
      <c r="BZ87" s="43">
        <f>IF(BZ$5&lt;$A87,0,MINA($C87*$E87,$C87-SUM($G87:BY87)))</f>
        <v>0</v>
      </c>
      <c r="CA87" s="43">
        <f>IF(CA$5&lt;$A87,0,MINA($C87*$E87,$C87-SUM($G87:BZ87)))</f>
        <v>0</v>
      </c>
      <c r="CB87" s="43">
        <f>IF(CB$5&lt;$A87,0,MINA($C87*$E87,$C87-SUM($G87:CA87)))</f>
        <v>0</v>
      </c>
      <c r="CC87" s="43">
        <f>IF(CC$5&lt;$A87,0,MINA($C87*$E87,$C87-SUM($G87:CB87)))</f>
        <v>0</v>
      </c>
      <c r="CD87" s="43">
        <f>IF(CD$5&lt;$A87,0,MINA($C87*$E87,$C87-SUM($G87:CC87)))</f>
        <v>0</v>
      </c>
      <c r="CE87" s="43">
        <f>IF(CE$5&lt;$A87,0,MINA($C87*$E87,$C87-SUM($G87:CD87)))</f>
        <v>0</v>
      </c>
      <c r="CF87" s="43">
        <f>IF(CF$5&lt;$A87,0,MINA($C87*$E87,$C87-SUM($G87:CE87)))</f>
        <v>0</v>
      </c>
      <c r="CG87" s="43">
        <f>IF(CG$5&lt;$A87,0,MINA($C87*$E87,$C87-SUM($G87:CF87)))</f>
        <v>0</v>
      </c>
      <c r="CH87" s="43">
        <f>IF(CH$5&lt;$A87,0,MINA($C87*$E87,$C87-SUM($G87:CG87)))</f>
        <v>0</v>
      </c>
      <c r="CI87" s="43">
        <f>IF(CI$5&lt;$A87,0,MINA($C87*$E87,$C87-SUM($G87:CH87)))</f>
        <v>0</v>
      </c>
      <c r="CJ87" s="43">
        <f>IF(CJ$5&lt;$A87,0,MINA($C87*$E87,$C87-SUM($G87:CI87)))</f>
        <v>0</v>
      </c>
      <c r="CK87" s="43">
        <f>IF(CK$5&lt;$A87,0,MINA($C87*$E87,$C87-SUM($G87:CJ87)))</f>
        <v>0</v>
      </c>
      <c r="CL87" s="43">
        <f>IF(CL$5&lt;$A87,0,MINA($C87*$E87,$C87-SUM($G87:CK87)))</f>
        <v>0</v>
      </c>
      <c r="CM87" s="43">
        <f>IF(CM$5&lt;$A87,0,MINA($C87*$E87,$C87-SUM($G87:CL87)))</f>
        <v>0</v>
      </c>
      <c r="CN87" s="43">
        <f>IF(CN$5&lt;$A87,0,MINA($C87*$E87,$C87-SUM($G87:CM87)))</f>
        <v>0</v>
      </c>
      <c r="CO87" s="43">
        <f>IF(CO$5&lt;$A87,0,MINA($C87*$E87,$C87-SUM($G87:CN87)))</f>
        <v>0</v>
      </c>
      <c r="CP87" s="43">
        <f>IF(CP$5&lt;$A87,0,MINA($C87*$E87,$C87-SUM($G87:CO87)))</f>
        <v>0</v>
      </c>
      <c r="CQ87" s="43">
        <f>IF(CQ$5&lt;$A87,0,MINA($C87*$E87,$C87-SUM($G87:CP87)))</f>
        <v>0</v>
      </c>
      <c r="CR87" s="43">
        <f>IF(CR$5&lt;$A87,0,MINA($C87*$E87,$C87-SUM($G87:CQ87)))</f>
        <v>0</v>
      </c>
      <c r="CS87" s="43">
        <f>IF(CS$5&lt;$A87,0,MINA($C87*$E87,$C87-SUM($G87:CR87)))</f>
        <v>0</v>
      </c>
      <c r="CT87" s="43">
        <f>IF(CT$5&lt;$A87,0,MINA($C87*$E87,$C87-SUM($G87:CS87)))</f>
        <v>0</v>
      </c>
      <c r="CU87" s="43">
        <f>IF(CU$5&lt;$A87,0,MINA($C87*$E87,$C87-SUM($G87:CT87)))</f>
        <v>0</v>
      </c>
      <c r="CV87" s="43">
        <f>IF(CV$5&lt;$A87,0,MINA($C87*$E87,$C87-SUM($G87:CU87)))</f>
        <v>0</v>
      </c>
      <c r="CW87" s="43">
        <f>IF(CW$5&lt;$A87,0,MINA($C87*$E87,$C87-SUM($G87:CV87)))</f>
        <v>0</v>
      </c>
      <c r="CX87" s="43">
        <f>IF(CX$5&lt;$A87,0,MINA($C87*$E87,$C87-SUM($G87:CW87)))</f>
        <v>0</v>
      </c>
      <c r="CY87" s="43">
        <f>IF(CY$5&lt;$A87,0,MINA($C87*$E87,$C87-SUM($G87:CX87)))</f>
        <v>0</v>
      </c>
      <c r="CZ87" s="43">
        <f>IF(CZ$5&lt;$A87,0,MINA($C87*$E87,$C87-SUM($G87:CY87)))</f>
        <v>0</v>
      </c>
      <c r="DA87" s="43">
        <f>IF(DA$5&lt;$A87,0,MINA($C87*$E87,$C87-SUM($G87:CZ87)))</f>
        <v>0</v>
      </c>
      <c r="DB87" s="43">
        <f>IF(DB$5&lt;$A87,0,MINA($C87*$E87,$C87-SUM($G87:DA87)))</f>
        <v>0</v>
      </c>
      <c r="DC87" s="43">
        <f>IF(DC$5&lt;$A87,0,MINA($C87*$E87,$C87-SUM($G87:DB87)))</f>
        <v>0</v>
      </c>
      <c r="DD87" s="43">
        <f>IF(DD$5&lt;$A87,0,MINA($C87*$E87,$C87-SUM($G87:DC87)))</f>
        <v>0</v>
      </c>
      <c r="DE87" s="43">
        <f>IF(DE$5&lt;$A87,0,MINA($C87*$E87,$C87-SUM($G87:DD87)))</f>
        <v>0</v>
      </c>
      <c r="DF87" s="43">
        <f>IF(DF$5&lt;$A87,0,MINA($C87*$E87,$C87-SUM($G87:DE87)))</f>
        <v>0</v>
      </c>
      <c r="DG87" s="43">
        <f>IF(DG$5&lt;$A87,0,MINA($C87*$E87,$C87-SUM($G87:DF87)))</f>
        <v>0</v>
      </c>
      <c r="DH87" s="43">
        <f>IF(DH$5&lt;$A87,0,MINA($C87*$E87,$C87-SUM($G87:DG87)))</f>
        <v>0</v>
      </c>
      <c r="DI87" s="43">
        <f>IF(DI$5&lt;$A87,0,MINA($C87*$E87,$C87-SUM($G87:DH87)))</f>
        <v>0</v>
      </c>
      <c r="DJ87" s="43">
        <f>IF(DJ$5&lt;$A87,0,MINA($C87*$E87,$C87-SUM($G87:DI87)))</f>
        <v>0</v>
      </c>
      <c r="DK87" s="43">
        <f>IF(DK$5&lt;$A87,0,MINA($C87*$E87,$C87-SUM($G87:DJ87)))</f>
        <v>0</v>
      </c>
      <c r="DL87" s="43">
        <f>IF(DL$5&lt;$A87,0,MINA($C87*$E87,$C87-SUM($G87:DK87)))</f>
        <v>0</v>
      </c>
      <c r="DM87" s="43">
        <f>IF(DM$5&lt;$A87,0,MINA($C87*$E87,$C87-SUM($G87:DL87)))</f>
        <v>0</v>
      </c>
      <c r="DN87" s="43">
        <f>IF(DN$5&lt;$A87,0,MINA($C87*$E87,$C87-SUM($G87:DM87)))</f>
        <v>0</v>
      </c>
      <c r="DO87" s="43">
        <f>IF(DO$5&lt;$A87,0,MINA($C87*$E87,$C87-SUM($G87:DN87)))</f>
        <v>0</v>
      </c>
      <c r="DP87" s="43">
        <f>IF(DP$5&lt;$A87,0,MINA($C87*$E87,$C87-SUM($G87:DO87)))</f>
        <v>0</v>
      </c>
      <c r="DQ87" s="43">
        <f>IF(DQ$5&lt;$A87,0,MINA($C87*$E87,$C87-SUM($G87:DP87)))</f>
        <v>0</v>
      </c>
      <c r="DR87" s="43">
        <f>IF(DR$5&lt;$A87,0,MINA($C87*$E87,$C87-SUM($G87:DQ87)))</f>
        <v>0</v>
      </c>
      <c r="DS87" s="43">
        <f>IF(DS$5&lt;$A87,0,MINA($C87*$E87,$C87-SUM($G87:DR87)))</f>
        <v>0</v>
      </c>
      <c r="DT87" s="43">
        <f>IF(DT$5&lt;$A87,0,MINA($C87*$E87,$C87-SUM($G87:DS87)))</f>
        <v>0</v>
      </c>
      <c r="DU87" s="43">
        <f>IF(DU$5&lt;$A87,0,MINA($C87*$E87,$C87-SUM($G87:DT87)))</f>
        <v>0</v>
      </c>
      <c r="DV87" s="43">
        <f>IF(DV$5&lt;$A87,0,MINA($C87*$E87,$C87-SUM($G87:DU87)))</f>
        <v>0</v>
      </c>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row>
    <row r="88" spans="1:162" ht="18" customHeight="1" x14ac:dyDescent="0.2">
      <c r="A88" s="46">
        <f t="shared" si="34"/>
        <v>74</v>
      </c>
      <c r="B88" s="38"/>
      <c r="C88" s="45">
        <v>0</v>
      </c>
      <c r="D88" s="38"/>
      <c r="E88" s="44">
        <f t="shared" si="35"/>
        <v>2.1276595744680851E-2</v>
      </c>
      <c r="G88" s="43">
        <f t="shared" si="33"/>
        <v>0</v>
      </c>
      <c r="H88" s="43">
        <f>IF(H$5&lt;$A88,0,MINA($C88*$E88,$C88-SUM($G88:G88)))</f>
        <v>0</v>
      </c>
      <c r="I88" s="43">
        <f>IF(I$5&lt;$A88,0,MINA($C88*$E88,$C88-SUM($G88:H88)))</f>
        <v>0</v>
      </c>
      <c r="J88" s="43">
        <f>IF(J$5&lt;$A88,0,MINA($C88*$E88,$C88-SUM($G88:I88)))</f>
        <v>0</v>
      </c>
      <c r="K88" s="43">
        <f>IF(K$5&lt;$A88,0,MINA($C88*$E88,$C88-SUM($G88:J88)))</f>
        <v>0</v>
      </c>
      <c r="L88" s="43">
        <f>IF(L$5&lt;$A88,0,MINA($C88*$E88,$C88-SUM($G88:K88)))</f>
        <v>0</v>
      </c>
      <c r="M88" s="43">
        <f>IF(M$5&lt;$A88,0,MINA($C88*$E88,$C88-SUM($G88:L88)))</f>
        <v>0</v>
      </c>
      <c r="N88" s="43">
        <f>IF(N$5&lt;$A88,0,MINA($C88*$E88,$C88-SUM($G88:M88)))</f>
        <v>0</v>
      </c>
      <c r="O88" s="43">
        <f>IF(O$5&lt;$A88,0,MINA($C88*$E88,$C88-SUM($G88:N88)))</f>
        <v>0</v>
      </c>
      <c r="P88" s="43">
        <f>IF(P$5&lt;$A88,0,MINA($C88*$E88,$C88-SUM($G88:O88)))</f>
        <v>0</v>
      </c>
      <c r="Q88" s="43">
        <f>IF(Q$5&lt;$A88,0,MINA($C88*$E88,$C88-SUM($G88:P88)))</f>
        <v>0</v>
      </c>
      <c r="R88" s="43">
        <f>IF(R$5&lt;$A88,0,MINA($C88*$E88,$C88-SUM($G88:Q88)))</f>
        <v>0</v>
      </c>
      <c r="S88" s="43">
        <f>IF(S$5&lt;$A88,0,MINA($C88*$E88,$C88-SUM($G88:R88)))</f>
        <v>0</v>
      </c>
      <c r="T88" s="43">
        <f>IF(T$5&lt;$A88,0,MINA($C88*$E88,$C88-SUM($G88:S88)))</f>
        <v>0</v>
      </c>
      <c r="U88" s="43">
        <f>IF(U$5&lt;$A88,0,MINA($C88*$E88,$C88-SUM($G88:T88)))</f>
        <v>0</v>
      </c>
      <c r="V88" s="43">
        <f>IF(V$5&lt;$A88,0,MINA($C88*$E88,$C88-SUM($G88:U88)))</f>
        <v>0</v>
      </c>
      <c r="W88" s="43">
        <f>IF(W$5&lt;$A88,0,MINA($C88*$E88,$C88-SUM($G88:V88)))</f>
        <v>0</v>
      </c>
      <c r="X88" s="43">
        <f>IF(X$5&lt;$A88,0,MINA($C88*$E88,$C88-SUM($G88:W88)))</f>
        <v>0</v>
      </c>
      <c r="Y88" s="43">
        <f>IF(Y$5&lt;$A88,0,MINA($C88*$E88,$C88-SUM($G88:X88)))</f>
        <v>0</v>
      </c>
      <c r="Z88" s="43">
        <f>IF(Z$5&lt;$A88,0,MINA($C88*$E88,$C88-SUM($G88:Y88)))</f>
        <v>0</v>
      </c>
      <c r="AA88" s="43">
        <f>IF(AA$5&lt;$A88,0,MINA($C88*$E88,$C88-SUM($G88:Z88)))</f>
        <v>0</v>
      </c>
      <c r="AB88" s="43">
        <f>IF(AB$5&lt;$A88,0,MINA($C88*$E88,$C88-SUM($G88:AA88)))</f>
        <v>0</v>
      </c>
      <c r="AC88" s="43">
        <f>IF(AC$5&lt;$A88,0,MINA($C88*$E88,$C88-SUM($G88:AB88)))</f>
        <v>0</v>
      </c>
      <c r="AD88" s="43">
        <f>IF(AD$5&lt;$A88,0,MINA($C88*$E88,$C88-SUM($G88:AC88)))</f>
        <v>0</v>
      </c>
      <c r="AE88" s="43">
        <f>IF(AE$5&lt;$A88,0,MINA($C88*$E88,$C88-SUM($G88:AD88)))</f>
        <v>0</v>
      </c>
      <c r="AF88" s="43">
        <f>IF(AF$5&lt;$A88,0,MINA($C88*$E88,$C88-SUM($G88:AE88)))</f>
        <v>0</v>
      </c>
      <c r="AG88" s="43">
        <f>IF(AG$5&lt;$A88,0,MINA($C88*$E88,$C88-SUM($G88:AF88)))</f>
        <v>0</v>
      </c>
      <c r="AH88" s="43">
        <f>IF(AH$5&lt;$A88,0,MINA($C88*$E88,$C88-SUM($G88:AG88)))</f>
        <v>0</v>
      </c>
      <c r="AI88" s="43">
        <f>IF(AI$5&lt;$A88,0,MINA($C88*$E88,$C88-SUM($G88:AH88)))</f>
        <v>0</v>
      </c>
      <c r="AJ88" s="43">
        <f>IF(AJ$5&lt;$A88,0,MINA($C88*$E88,$C88-SUM($G88:AI88)))</f>
        <v>0</v>
      </c>
      <c r="AK88" s="43">
        <f>IF(AK$5&lt;$A88,0,MINA($C88*$E88,$C88-SUM($G88:AJ88)))</f>
        <v>0</v>
      </c>
      <c r="AL88" s="43">
        <f>IF(AL$5&lt;$A88,0,MINA($C88*$E88,$C88-SUM($G88:AK88)))</f>
        <v>0</v>
      </c>
      <c r="AM88" s="43">
        <f>IF(AM$5&lt;$A88,0,MINA($C88*$E88,$C88-SUM($G88:AL88)))</f>
        <v>0</v>
      </c>
      <c r="AN88" s="43">
        <f>IF(AN$5&lt;$A88,0,MINA($C88*$E88,$C88-SUM($G88:AM88)))</f>
        <v>0</v>
      </c>
      <c r="AO88" s="43">
        <f>IF(AO$5&lt;$A88,0,MINA($C88*$E88,$C88-SUM($G88:AN88)))</f>
        <v>0</v>
      </c>
      <c r="AP88" s="43">
        <f>IF(AP$5&lt;$A88,0,MINA($C88*$E88,$C88-SUM($G88:AO88)))</f>
        <v>0</v>
      </c>
      <c r="AQ88" s="43">
        <f>IF(AQ$5&lt;$A88,0,MINA($C88*$E88,$C88-SUM($G88:AP88)))</f>
        <v>0</v>
      </c>
      <c r="AR88" s="43">
        <f>IF(AR$5&lt;$A88,0,MINA($C88*$E88,$C88-SUM($G88:AQ88)))</f>
        <v>0</v>
      </c>
      <c r="AS88" s="43">
        <f>IF(AS$5&lt;$A88,0,MINA($C88*$E88,$C88-SUM($G88:AR88)))</f>
        <v>0</v>
      </c>
      <c r="AT88" s="43">
        <f>IF(AT$5&lt;$A88,0,MINA($C88*$E88,$C88-SUM($G88:AS88)))</f>
        <v>0</v>
      </c>
      <c r="AU88" s="43">
        <f>IF(AU$5&lt;$A88,0,MINA($C88*$E88,$C88-SUM($G88:AT88)))</f>
        <v>0</v>
      </c>
      <c r="AV88" s="43">
        <f>IF(AV$5&lt;$A88,0,MINA($C88*$E88,$C88-SUM($G88:AU88)))</f>
        <v>0</v>
      </c>
      <c r="AW88" s="43">
        <f>IF(AW$5&lt;$A88,0,MINA($C88*$E88,$C88-SUM($G88:AV88)))</f>
        <v>0</v>
      </c>
      <c r="AX88" s="43">
        <f>IF(AX$5&lt;$A88,0,MINA($C88*$E88,$C88-SUM($G88:AW88)))</f>
        <v>0</v>
      </c>
      <c r="AY88" s="43">
        <f>IF(AY$5&lt;$A88,0,MINA($C88*$E88,$C88-SUM($G88:AX88)))</f>
        <v>0</v>
      </c>
      <c r="AZ88" s="43">
        <f>IF(AZ$5&lt;$A88,0,MINA($C88*$E88,$C88-SUM($G88:AY88)))</f>
        <v>0</v>
      </c>
      <c r="BA88" s="43">
        <f>IF(BA$5&lt;$A88,0,MINA($C88*$E88,$C88-SUM($G88:AZ88)))</f>
        <v>0</v>
      </c>
      <c r="BB88" s="43">
        <f>IF(BB$5&lt;$A88,0,MINA($C88*$E88,$C88-SUM($G88:BA88)))</f>
        <v>0</v>
      </c>
      <c r="BC88" s="43">
        <f>IF(BC$5&lt;$A88,0,MINA($C88*$E88,$C88-SUM($G88:BB88)))</f>
        <v>0</v>
      </c>
      <c r="BD88" s="43">
        <f>IF(BD$5&lt;$A88,0,MINA($C88*$E88,$C88-SUM($G88:BC88)))</f>
        <v>0</v>
      </c>
      <c r="BE88" s="43">
        <f>IF(BE$5&lt;$A88,0,MINA($C88*$E88,$C88-SUM($G88:BD88)))</f>
        <v>0</v>
      </c>
      <c r="BF88" s="43">
        <f>IF(BF$5&lt;$A88,0,MINA($C88*$E88,$C88-SUM($G88:BE88)))</f>
        <v>0</v>
      </c>
      <c r="BG88" s="43">
        <f>IF(BG$5&lt;$A88,0,MINA($C88*$E88,$C88-SUM($G88:BF88)))</f>
        <v>0</v>
      </c>
      <c r="BH88" s="43">
        <f>IF(BH$5&lt;$A88,0,MINA($C88*$E88,$C88-SUM($G88:BG88)))</f>
        <v>0</v>
      </c>
      <c r="BI88" s="43">
        <f>IF(BI$5&lt;$A88,0,MINA($C88*$E88,$C88-SUM($G88:BH88)))</f>
        <v>0</v>
      </c>
      <c r="BJ88" s="43">
        <f>IF(BJ$5&lt;$A88,0,MINA($C88*$E88,$C88-SUM($G88:BI88)))</f>
        <v>0</v>
      </c>
      <c r="BK88" s="43">
        <f>IF(BK$5&lt;$A88,0,MINA($C88*$E88,$C88-SUM($G88:BJ88)))</f>
        <v>0</v>
      </c>
      <c r="BL88" s="43">
        <f>IF(BL$5&lt;$A88,0,MINA($C88*$E88,$C88-SUM($G88:BK88)))</f>
        <v>0</v>
      </c>
      <c r="BM88" s="43">
        <f>IF(BM$5&lt;$A88,0,MINA($C88*$E88,$C88-SUM($G88:BL88)))</f>
        <v>0</v>
      </c>
      <c r="BN88" s="43">
        <f>IF(BN$5&lt;$A88,0,MINA($C88*$E88,$C88-SUM($G88:BM88)))</f>
        <v>0</v>
      </c>
      <c r="BO88" s="43">
        <f>IF(BO$5&lt;$A88,0,MINA($C88*$E88,$C88-SUM($G88:BN88)))</f>
        <v>0</v>
      </c>
      <c r="BP88" s="43">
        <f>IF(BP$5&lt;$A88,0,MINA($C88*$E88,$C88-SUM($G88:BO88)))</f>
        <v>0</v>
      </c>
      <c r="BQ88" s="43">
        <f>IF(BQ$5&lt;$A88,0,MINA($C88*$E88,$C88-SUM($G88:BP88)))</f>
        <v>0</v>
      </c>
      <c r="BR88" s="43">
        <f>IF(BR$5&lt;$A88,0,MINA($C88*$E88,$C88-SUM($G88:BQ88)))</f>
        <v>0</v>
      </c>
      <c r="BS88" s="43">
        <f>IF(BS$5&lt;$A88,0,MINA($C88*$E88,$C88-SUM($G88:BR88)))</f>
        <v>0</v>
      </c>
      <c r="BT88" s="43">
        <f>IF(BT$5&lt;$A88,0,MINA($C88*$E88,$C88-SUM($G88:BS88)))</f>
        <v>0</v>
      </c>
      <c r="BU88" s="43">
        <f>IF(BU$5&lt;$A88,0,MINA($C88*$E88,$C88-SUM($G88:BT88)))</f>
        <v>0</v>
      </c>
      <c r="BV88" s="43">
        <f>IF(BV$5&lt;$A88,0,MINA($C88*$E88,$C88-SUM($G88:BU88)))</f>
        <v>0</v>
      </c>
      <c r="BW88" s="43">
        <f>IF(BW$5&lt;$A88,0,MINA($C88*$E88,$C88-SUM($G88:BV88)))</f>
        <v>0</v>
      </c>
      <c r="BX88" s="43">
        <f>IF(BX$5&lt;$A88,0,MINA($C88*$E88,$C88-SUM($G88:BW88)))</f>
        <v>0</v>
      </c>
      <c r="BY88" s="43">
        <f>IF(BY$5&lt;$A88,0,MINA($C88*$E88,$C88-SUM($G88:BX88)))</f>
        <v>0</v>
      </c>
      <c r="BZ88" s="43">
        <f>IF(BZ$5&lt;$A88,0,MINA($C88*$E88,$C88-SUM($G88:BY88)))</f>
        <v>0</v>
      </c>
      <c r="CA88" s="43">
        <f>IF(CA$5&lt;$A88,0,MINA($C88*$E88,$C88-SUM($G88:BZ88)))</f>
        <v>0</v>
      </c>
      <c r="CB88" s="43">
        <f>IF(CB$5&lt;$A88,0,MINA($C88*$E88,$C88-SUM($G88:CA88)))</f>
        <v>0</v>
      </c>
      <c r="CC88" s="43">
        <f>IF(CC$5&lt;$A88,0,MINA($C88*$E88,$C88-SUM($G88:CB88)))</f>
        <v>0</v>
      </c>
      <c r="CD88" s="43">
        <f>IF(CD$5&lt;$A88,0,MINA($C88*$E88,$C88-SUM($G88:CC88)))</f>
        <v>0</v>
      </c>
      <c r="CE88" s="43">
        <f>IF(CE$5&lt;$A88,0,MINA($C88*$E88,$C88-SUM($G88:CD88)))</f>
        <v>0</v>
      </c>
      <c r="CF88" s="43">
        <f>IF(CF$5&lt;$A88,0,MINA($C88*$E88,$C88-SUM($G88:CE88)))</f>
        <v>0</v>
      </c>
      <c r="CG88" s="43">
        <f>IF(CG$5&lt;$A88,0,MINA($C88*$E88,$C88-SUM($G88:CF88)))</f>
        <v>0</v>
      </c>
      <c r="CH88" s="43">
        <f>IF(CH$5&lt;$A88,0,MINA($C88*$E88,$C88-SUM($G88:CG88)))</f>
        <v>0</v>
      </c>
      <c r="CI88" s="43">
        <f>IF(CI$5&lt;$A88,0,MINA($C88*$E88,$C88-SUM($G88:CH88)))</f>
        <v>0</v>
      </c>
      <c r="CJ88" s="43">
        <f>IF(CJ$5&lt;$A88,0,MINA($C88*$E88,$C88-SUM($G88:CI88)))</f>
        <v>0</v>
      </c>
      <c r="CK88" s="43">
        <f>IF(CK$5&lt;$A88,0,MINA($C88*$E88,$C88-SUM($G88:CJ88)))</f>
        <v>0</v>
      </c>
      <c r="CL88" s="43">
        <f>IF(CL$5&lt;$A88,0,MINA($C88*$E88,$C88-SUM($G88:CK88)))</f>
        <v>0</v>
      </c>
      <c r="CM88" s="43">
        <f>IF(CM$5&lt;$A88,0,MINA($C88*$E88,$C88-SUM($G88:CL88)))</f>
        <v>0</v>
      </c>
      <c r="CN88" s="43">
        <f>IF(CN$5&lt;$A88,0,MINA($C88*$E88,$C88-SUM($G88:CM88)))</f>
        <v>0</v>
      </c>
      <c r="CO88" s="43">
        <f>IF(CO$5&lt;$A88,0,MINA($C88*$E88,$C88-SUM($G88:CN88)))</f>
        <v>0</v>
      </c>
      <c r="CP88" s="43">
        <f>IF(CP$5&lt;$A88,0,MINA($C88*$E88,$C88-SUM($G88:CO88)))</f>
        <v>0</v>
      </c>
      <c r="CQ88" s="43">
        <f>IF(CQ$5&lt;$A88,0,MINA($C88*$E88,$C88-SUM($G88:CP88)))</f>
        <v>0</v>
      </c>
      <c r="CR88" s="43">
        <f>IF(CR$5&lt;$A88,0,MINA($C88*$E88,$C88-SUM($G88:CQ88)))</f>
        <v>0</v>
      </c>
      <c r="CS88" s="43">
        <f>IF(CS$5&lt;$A88,0,MINA($C88*$E88,$C88-SUM($G88:CR88)))</f>
        <v>0</v>
      </c>
      <c r="CT88" s="43">
        <f>IF(CT$5&lt;$A88,0,MINA($C88*$E88,$C88-SUM($G88:CS88)))</f>
        <v>0</v>
      </c>
      <c r="CU88" s="43">
        <f>IF(CU$5&lt;$A88,0,MINA($C88*$E88,$C88-SUM($G88:CT88)))</f>
        <v>0</v>
      </c>
      <c r="CV88" s="43">
        <f>IF(CV$5&lt;$A88,0,MINA($C88*$E88,$C88-SUM($G88:CU88)))</f>
        <v>0</v>
      </c>
      <c r="CW88" s="43">
        <f>IF(CW$5&lt;$A88,0,MINA($C88*$E88,$C88-SUM($G88:CV88)))</f>
        <v>0</v>
      </c>
      <c r="CX88" s="43">
        <f>IF(CX$5&lt;$A88,0,MINA($C88*$E88,$C88-SUM($G88:CW88)))</f>
        <v>0</v>
      </c>
      <c r="CY88" s="43">
        <f>IF(CY$5&lt;$A88,0,MINA($C88*$E88,$C88-SUM($G88:CX88)))</f>
        <v>0</v>
      </c>
      <c r="CZ88" s="43">
        <f>IF(CZ$5&lt;$A88,0,MINA($C88*$E88,$C88-SUM($G88:CY88)))</f>
        <v>0</v>
      </c>
      <c r="DA88" s="43">
        <f>IF(DA$5&lt;$A88,0,MINA($C88*$E88,$C88-SUM($G88:CZ88)))</f>
        <v>0</v>
      </c>
      <c r="DB88" s="43">
        <f>IF(DB$5&lt;$A88,0,MINA($C88*$E88,$C88-SUM($G88:DA88)))</f>
        <v>0</v>
      </c>
      <c r="DC88" s="43">
        <f>IF(DC$5&lt;$A88,0,MINA($C88*$E88,$C88-SUM($G88:DB88)))</f>
        <v>0</v>
      </c>
      <c r="DD88" s="43">
        <f>IF(DD$5&lt;$A88,0,MINA($C88*$E88,$C88-SUM($G88:DC88)))</f>
        <v>0</v>
      </c>
      <c r="DE88" s="43">
        <f>IF(DE$5&lt;$A88,0,MINA($C88*$E88,$C88-SUM($G88:DD88)))</f>
        <v>0</v>
      </c>
      <c r="DF88" s="43">
        <f>IF(DF$5&lt;$A88,0,MINA($C88*$E88,$C88-SUM($G88:DE88)))</f>
        <v>0</v>
      </c>
      <c r="DG88" s="43">
        <f>IF(DG$5&lt;$A88,0,MINA($C88*$E88,$C88-SUM($G88:DF88)))</f>
        <v>0</v>
      </c>
      <c r="DH88" s="43">
        <f>IF(DH$5&lt;$A88,0,MINA($C88*$E88,$C88-SUM($G88:DG88)))</f>
        <v>0</v>
      </c>
      <c r="DI88" s="43">
        <f>IF(DI$5&lt;$A88,0,MINA($C88*$E88,$C88-SUM($G88:DH88)))</f>
        <v>0</v>
      </c>
      <c r="DJ88" s="43">
        <f>IF(DJ$5&lt;$A88,0,MINA($C88*$E88,$C88-SUM($G88:DI88)))</f>
        <v>0</v>
      </c>
      <c r="DK88" s="43">
        <f>IF(DK$5&lt;$A88,0,MINA($C88*$E88,$C88-SUM($G88:DJ88)))</f>
        <v>0</v>
      </c>
      <c r="DL88" s="43">
        <f>IF(DL$5&lt;$A88,0,MINA($C88*$E88,$C88-SUM($G88:DK88)))</f>
        <v>0</v>
      </c>
      <c r="DM88" s="43">
        <f>IF(DM$5&lt;$A88,0,MINA($C88*$E88,$C88-SUM($G88:DL88)))</f>
        <v>0</v>
      </c>
      <c r="DN88" s="43">
        <f>IF(DN$5&lt;$A88,0,MINA($C88*$E88,$C88-SUM($G88:DM88)))</f>
        <v>0</v>
      </c>
      <c r="DO88" s="43">
        <f>IF(DO$5&lt;$A88,0,MINA($C88*$E88,$C88-SUM($G88:DN88)))</f>
        <v>0</v>
      </c>
      <c r="DP88" s="43">
        <f>IF(DP$5&lt;$A88,0,MINA($C88*$E88,$C88-SUM($G88:DO88)))</f>
        <v>0</v>
      </c>
      <c r="DQ88" s="43">
        <f>IF(DQ$5&lt;$A88,0,MINA($C88*$E88,$C88-SUM($G88:DP88)))</f>
        <v>0</v>
      </c>
      <c r="DR88" s="43">
        <f>IF(DR$5&lt;$A88,0,MINA($C88*$E88,$C88-SUM($G88:DQ88)))</f>
        <v>0</v>
      </c>
      <c r="DS88" s="43">
        <f>IF(DS$5&lt;$A88,0,MINA($C88*$E88,$C88-SUM($G88:DR88)))</f>
        <v>0</v>
      </c>
      <c r="DT88" s="43">
        <f>IF(DT$5&lt;$A88,0,MINA($C88*$E88,$C88-SUM($G88:DS88)))</f>
        <v>0</v>
      </c>
      <c r="DU88" s="43">
        <f>IF(DU$5&lt;$A88,0,MINA($C88*$E88,$C88-SUM($G88:DT88)))</f>
        <v>0</v>
      </c>
      <c r="DV88" s="43">
        <f>IF(DV$5&lt;$A88,0,MINA($C88*$E88,$C88-SUM($G88:DU88)))</f>
        <v>0</v>
      </c>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row>
    <row r="89" spans="1:162" ht="18" customHeight="1" x14ac:dyDescent="0.2">
      <c r="A89" s="46">
        <f t="shared" si="34"/>
        <v>75</v>
      </c>
      <c r="B89" s="38"/>
      <c r="C89" s="45">
        <v>0</v>
      </c>
      <c r="D89" s="38"/>
      <c r="E89" s="44">
        <f t="shared" si="35"/>
        <v>2.1739130434782608E-2</v>
      </c>
      <c r="G89" s="43">
        <f t="shared" si="33"/>
        <v>0</v>
      </c>
      <c r="H89" s="43">
        <f>IF(H$5&lt;$A89,0,MINA($C89*$E89,$C89-SUM($G89:G89)))</f>
        <v>0</v>
      </c>
      <c r="I89" s="43">
        <f>IF(I$5&lt;$A89,0,MINA($C89*$E89,$C89-SUM($G89:H89)))</f>
        <v>0</v>
      </c>
      <c r="J89" s="43">
        <f>IF(J$5&lt;$A89,0,MINA($C89*$E89,$C89-SUM($G89:I89)))</f>
        <v>0</v>
      </c>
      <c r="K89" s="43">
        <f>IF(K$5&lt;$A89,0,MINA($C89*$E89,$C89-SUM($G89:J89)))</f>
        <v>0</v>
      </c>
      <c r="L89" s="43">
        <f>IF(L$5&lt;$A89,0,MINA($C89*$E89,$C89-SUM($G89:K89)))</f>
        <v>0</v>
      </c>
      <c r="M89" s="43">
        <f>IF(M$5&lt;$A89,0,MINA($C89*$E89,$C89-SUM($G89:L89)))</f>
        <v>0</v>
      </c>
      <c r="N89" s="43">
        <f>IF(N$5&lt;$A89,0,MINA($C89*$E89,$C89-SUM($G89:M89)))</f>
        <v>0</v>
      </c>
      <c r="O89" s="43">
        <f>IF(O$5&lt;$A89,0,MINA($C89*$E89,$C89-SUM($G89:N89)))</f>
        <v>0</v>
      </c>
      <c r="P89" s="43">
        <f>IF(P$5&lt;$A89,0,MINA($C89*$E89,$C89-SUM($G89:O89)))</f>
        <v>0</v>
      </c>
      <c r="Q89" s="43">
        <f>IF(Q$5&lt;$A89,0,MINA($C89*$E89,$C89-SUM($G89:P89)))</f>
        <v>0</v>
      </c>
      <c r="R89" s="43">
        <f>IF(R$5&lt;$A89,0,MINA($C89*$E89,$C89-SUM($G89:Q89)))</f>
        <v>0</v>
      </c>
      <c r="S89" s="43">
        <f>IF(S$5&lt;$A89,0,MINA($C89*$E89,$C89-SUM($G89:R89)))</f>
        <v>0</v>
      </c>
      <c r="T89" s="43">
        <f>IF(T$5&lt;$A89,0,MINA($C89*$E89,$C89-SUM($G89:S89)))</f>
        <v>0</v>
      </c>
      <c r="U89" s="43">
        <f>IF(U$5&lt;$A89,0,MINA($C89*$E89,$C89-SUM($G89:T89)))</f>
        <v>0</v>
      </c>
      <c r="V89" s="43">
        <f>IF(V$5&lt;$A89,0,MINA($C89*$E89,$C89-SUM($G89:U89)))</f>
        <v>0</v>
      </c>
      <c r="W89" s="43">
        <f>IF(W$5&lt;$A89,0,MINA($C89*$E89,$C89-SUM($G89:V89)))</f>
        <v>0</v>
      </c>
      <c r="X89" s="43">
        <f>IF(X$5&lt;$A89,0,MINA($C89*$E89,$C89-SUM($G89:W89)))</f>
        <v>0</v>
      </c>
      <c r="Y89" s="43">
        <f>IF(Y$5&lt;$A89,0,MINA($C89*$E89,$C89-SUM($G89:X89)))</f>
        <v>0</v>
      </c>
      <c r="Z89" s="43">
        <f>IF(Z$5&lt;$A89,0,MINA($C89*$E89,$C89-SUM($G89:Y89)))</f>
        <v>0</v>
      </c>
      <c r="AA89" s="43">
        <f>IF(AA$5&lt;$A89,0,MINA($C89*$E89,$C89-SUM($G89:Z89)))</f>
        <v>0</v>
      </c>
      <c r="AB89" s="43">
        <f>IF(AB$5&lt;$A89,0,MINA($C89*$E89,$C89-SUM($G89:AA89)))</f>
        <v>0</v>
      </c>
      <c r="AC89" s="43">
        <f>IF(AC$5&lt;$A89,0,MINA($C89*$E89,$C89-SUM($G89:AB89)))</f>
        <v>0</v>
      </c>
      <c r="AD89" s="43">
        <f>IF(AD$5&lt;$A89,0,MINA($C89*$E89,$C89-SUM($G89:AC89)))</f>
        <v>0</v>
      </c>
      <c r="AE89" s="43">
        <f>IF(AE$5&lt;$A89,0,MINA($C89*$E89,$C89-SUM($G89:AD89)))</f>
        <v>0</v>
      </c>
      <c r="AF89" s="43">
        <f>IF(AF$5&lt;$A89,0,MINA($C89*$E89,$C89-SUM($G89:AE89)))</f>
        <v>0</v>
      </c>
      <c r="AG89" s="43">
        <f>IF(AG$5&lt;$A89,0,MINA($C89*$E89,$C89-SUM($G89:AF89)))</f>
        <v>0</v>
      </c>
      <c r="AH89" s="43">
        <f>IF(AH$5&lt;$A89,0,MINA($C89*$E89,$C89-SUM($G89:AG89)))</f>
        <v>0</v>
      </c>
      <c r="AI89" s="43">
        <f>IF(AI$5&lt;$A89,0,MINA($C89*$E89,$C89-SUM($G89:AH89)))</f>
        <v>0</v>
      </c>
      <c r="AJ89" s="43">
        <f>IF(AJ$5&lt;$A89,0,MINA($C89*$E89,$C89-SUM($G89:AI89)))</f>
        <v>0</v>
      </c>
      <c r="AK89" s="43">
        <f>IF(AK$5&lt;$A89,0,MINA($C89*$E89,$C89-SUM($G89:AJ89)))</f>
        <v>0</v>
      </c>
      <c r="AL89" s="43">
        <f>IF(AL$5&lt;$A89,0,MINA($C89*$E89,$C89-SUM($G89:AK89)))</f>
        <v>0</v>
      </c>
      <c r="AM89" s="43">
        <f>IF(AM$5&lt;$A89,0,MINA($C89*$E89,$C89-SUM($G89:AL89)))</f>
        <v>0</v>
      </c>
      <c r="AN89" s="43">
        <f>IF(AN$5&lt;$A89,0,MINA($C89*$E89,$C89-SUM($G89:AM89)))</f>
        <v>0</v>
      </c>
      <c r="AO89" s="43">
        <f>IF(AO$5&lt;$A89,0,MINA($C89*$E89,$C89-SUM($G89:AN89)))</f>
        <v>0</v>
      </c>
      <c r="AP89" s="43">
        <f>IF(AP$5&lt;$A89,0,MINA($C89*$E89,$C89-SUM($G89:AO89)))</f>
        <v>0</v>
      </c>
      <c r="AQ89" s="43">
        <f>IF(AQ$5&lt;$A89,0,MINA($C89*$E89,$C89-SUM($G89:AP89)))</f>
        <v>0</v>
      </c>
      <c r="AR89" s="43">
        <f>IF(AR$5&lt;$A89,0,MINA($C89*$E89,$C89-SUM($G89:AQ89)))</f>
        <v>0</v>
      </c>
      <c r="AS89" s="43">
        <f>IF(AS$5&lt;$A89,0,MINA($C89*$E89,$C89-SUM($G89:AR89)))</f>
        <v>0</v>
      </c>
      <c r="AT89" s="43">
        <f>IF(AT$5&lt;$A89,0,MINA($C89*$E89,$C89-SUM($G89:AS89)))</f>
        <v>0</v>
      </c>
      <c r="AU89" s="43">
        <f>IF(AU$5&lt;$A89,0,MINA($C89*$E89,$C89-SUM($G89:AT89)))</f>
        <v>0</v>
      </c>
      <c r="AV89" s="43">
        <f>IF(AV$5&lt;$A89,0,MINA($C89*$E89,$C89-SUM($G89:AU89)))</f>
        <v>0</v>
      </c>
      <c r="AW89" s="43">
        <f>IF(AW$5&lt;$A89,0,MINA($C89*$E89,$C89-SUM($G89:AV89)))</f>
        <v>0</v>
      </c>
      <c r="AX89" s="43">
        <f>IF(AX$5&lt;$A89,0,MINA($C89*$E89,$C89-SUM($G89:AW89)))</f>
        <v>0</v>
      </c>
      <c r="AY89" s="43">
        <f>IF(AY$5&lt;$A89,0,MINA($C89*$E89,$C89-SUM($G89:AX89)))</f>
        <v>0</v>
      </c>
      <c r="AZ89" s="43">
        <f>IF(AZ$5&lt;$A89,0,MINA($C89*$E89,$C89-SUM($G89:AY89)))</f>
        <v>0</v>
      </c>
      <c r="BA89" s="43">
        <f>IF(BA$5&lt;$A89,0,MINA($C89*$E89,$C89-SUM($G89:AZ89)))</f>
        <v>0</v>
      </c>
      <c r="BB89" s="43">
        <f>IF(BB$5&lt;$A89,0,MINA($C89*$E89,$C89-SUM($G89:BA89)))</f>
        <v>0</v>
      </c>
      <c r="BC89" s="43">
        <f>IF(BC$5&lt;$A89,0,MINA($C89*$E89,$C89-SUM($G89:BB89)))</f>
        <v>0</v>
      </c>
      <c r="BD89" s="43">
        <f>IF(BD$5&lt;$A89,0,MINA($C89*$E89,$C89-SUM($G89:BC89)))</f>
        <v>0</v>
      </c>
      <c r="BE89" s="43">
        <f>IF(BE$5&lt;$A89,0,MINA($C89*$E89,$C89-SUM($G89:BD89)))</f>
        <v>0</v>
      </c>
      <c r="BF89" s="43">
        <f>IF(BF$5&lt;$A89,0,MINA($C89*$E89,$C89-SUM($G89:BE89)))</f>
        <v>0</v>
      </c>
      <c r="BG89" s="43">
        <f>IF(BG$5&lt;$A89,0,MINA($C89*$E89,$C89-SUM($G89:BF89)))</f>
        <v>0</v>
      </c>
      <c r="BH89" s="43">
        <f>IF(BH$5&lt;$A89,0,MINA($C89*$E89,$C89-SUM($G89:BG89)))</f>
        <v>0</v>
      </c>
      <c r="BI89" s="43">
        <f>IF(BI$5&lt;$A89,0,MINA($C89*$E89,$C89-SUM($G89:BH89)))</f>
        <v>0</v>
      </c>
      <c r="BJ89" s="43">
        <f>IF(BJ$5&lt;$A89,0,MINA($C89*$E89,$C89-SUM($G89:BI89)))</f>
        <v>0</v>
      </c>
      <c r="BK89" s="43">
        <f>IF(BK$5&lt;$A89,0,MINA($C89*$E89,$C89-SUM($G89:BJ89)))</f>
        <v>0</v>
      </c>
      <c r="BL89" s="43">
        <f>IF(BL$5&lt;$A89,0,MINA($C89*$E89,$C89-SUM($G89:BK89)))</f>
        <v>0</v>
      </c>
      <c r="BM89" s="43">
        <f>IF(BM$5&lt;$A89,0,MINA($C89*$E89,$C89-SUM($G89:BL89)))</f>
        <v>0</v>
      </c>
      <c r="BN89" s="43">
        <f>IF(BN$5&lt;$A89,0,MINA($C89*$E89,$C89-SUM($G89:BM89)))</f>
        <v>0</v>
      </c>
      <c r="BO89" s="43">
        <f>IF(BO$5&lt;$A89,0,MINA($C89*$E89,$C89-SUM($G89:BN89)))</f>
        <v>0</v>
      </c>
      <c r="BP89" s="43">
        <f>IF(BP$5&lt;$A89,0,MINA($C89*$E89,$C89-SUM($G89:BO89)))</f>
        <v>0</v>
      </c>
      <c r="BQ89" s="43">
        <f>IF(BQ$5&lt;$A89,0,MINA($C89*$E89,$C89-SUM($G89:BP89)))</f>
        <v>0</v>
      </c>
      <c r="BR89" s="43">
        <f>IF(BR$5&lt;$A89,0,MINA($C89*$E89,$C89-SUM($G89:BQ89)))</f>
        <v>0</v>
      </c>
      <c r="BS89" s="43">
        <f>IF(BS$5&lt;$A89,0,MINA($C89*$E89,$C89-SUM($G89:BR89)))</f>
        <v>0</v>
      </c>
      <c r="BT89" s="43">
        <f>IF(BT$5&lt;$A89,0,MINA($C89*$E89,$C89-SUM($G89:BS89)))</f>
        <v>0</v>
      </c>
      <c r="BU89" s="43">
        <f>IF(BU$5&lt;$A89,0,MINA($C89*$E89,$C89-SUM($G89:BT89)))</f>
        <v>0</v>
      </c>
      <c r="BV89" s="43">
        <f>IF(BV$5&lt;$A89,0,MINA($C89*$E89,$C89-SUM($G89:BU89)))</f>
        <v>0</v>
      </c>
      <c r="BW89" s="43">
        <f>IF(BW$5&lt;$A89,0,MINA($C89*$E89,$C89-SUM($G89:BV89)))</f>
        <v>0</v>
      </c>
      <c r="BX89" s="43">
        <f>IF(BX$5&lt;$A89,0,MINA($C89*$E89,$C89-SUM($G89:BW89)))</f>
        <v>0</v>
      </c>
      <c r="BY89" s="43">
        <f>IF(BY$5&lt;$A89,0,MINA($C89*$E89,$C89-SUM($G89:BX89)))</f>
        <v>0</v>
      </c>
      <c r="BZ89" s="43">
        <f>IF(BZ$5&lt;$A89,0,MINA($C89*$E89,$C89-SUM($G89:BY89)))</f>
        <v>0</v>
      </c>
      <c r="CA89" s="43">
        <f>IF(CA$5&lt;$A89,0,MINA($C89*$E89,$C89-SUM($G89:BZ89)))</f>
        <v>0</v>
      </c>
      <c r="CB89" s="43">
        <f>IF(CB$5&lt;$A89,0,MINA($C89*$E89,$C89-SUM($G89:CA89)))</f>
        <v>0</v>
      </c>
      <c r="CC89" s="43">
        <f>IF(CC$5&lt;$A89,0,MINA($C89*$E89,$C89-SUM($G89:CB89)))</f>
        <v>0</v>
      </c>
      <c r="CD89" s="43">
        <f>IF(CD$5&lt;$A89,0,MINA($C89*$E89,$C89-SUM($G89:CC89)))</f>
        <v>0</v>
      </c>
      <c r="CE89" s="43">
        <f>IF(CE$5&lt;$A89,0,MINA($C89*$E89,$C89-SUM($G89:CD89)))</f>
        <v>0</v>
      </c>
      <c r="CF89" s="43">
        <f>IF(CF$5&lt;$A89,0,MINA($C89*$E89,$C89-SUM($G89:CE89)))</f>
        <v>0</v>
      </c>
      <c r="CG89" s="43">
        <f>IF(CG$5&lt;$A89,0,MINA($C89*$E89,$C89-SUM($G89:CF89)))</f>
        <v>0</v>
      </c>
      <c r="CH89" s="43">
        <f>IF(CH$5&lt;$A89,0,MINA($C89*$E89,$C89-SUM($G89:CG89)))</f>
        <v>0</v>
      </c>
      <c r="CI89" s="43">
        <f>IF(CI$5&lt;$A89,0,MINA($C89*$E89,$C89-SUM($G89:CH89)))</f>
        <v>0</v>
      </c>
      <c r="CJ89" s="43">
        <f>IF(CJ$5&lt;$A89,0,MINA($C89*$E89,$C89-SUM($G89:CI89)))</f>
        <v>0</v>
      </c>
      <c r="CK89" s="43">
        <f>IF(CK$5&lt;$A89,0,MINA($C89*$E89,$C89-SUM($G89:CJ89)))</f>
        <v>0</v>
      </c>
      <c r="CL89" s="43">
        <f>IF(CL$5&lt;$A89,0,MINA($C89*$E89,$C89-SUM($G89:CK89)))</f>
        <v>0</v>
      </c>
      <c r="CM89" s="43">
        <f>IF(CM$5&lt;$A89,0,MINA($C89*$E89,$C89-SUM($G89:CL89)))</f>
        <v>0</v>
      </c>
      <c r="CN89" s="43">
        <f>IF(CN$5&lt;$A89,0,MINA($C89*$E89,$C89-SUM($G89:CM89)))</f>
        <v>0</v>
      </c>
      <c r="CO89" s="43">
        <f>IF(CO$5&lt;$A89,0,MINA($C89*$E89,$C89-SUM($G89:CN89)))</f>
        <v>0</v>
      </c>
      <c r="CP89" s="43">
        <f>IF(CP$5&lt;$A89,0,MINA($C89*$E89,$C89-SUM($G89:CO89)))</f>
        <v>0</v>
      </c>
      <c r="CQ89" s="43">
        <f>IF(CQ$5&lt;$A89,0,MINA($C89*$E89,$C89-SUM($G89:CP89)))</f>
        <v>0</v>
      </c>
      <c r="CR89" s="43">
        <f>IF(CR$5&lt;$A89,0,MINA($C89*$E89,$C89-SUM($G89:CQ89)))</f>
        <v>0</v>
      </c>
      <c r="CS89" s="43">
        <f>IF(CS$5&lt;$A89,0,MINA($C89*$E89,$C89-SUM($G89:CR89)))</f>
        <v>0</v>
      </c>
      <c r="CT89" s="43">
        <f>IF(CT$5&lt;$A89,0,MINA($C89*$E89,$C89-SUM($G89:CS89)))</f>
        <v>0</v>
      </c>
      <c r="CU89" s="43">
        <f>IF(CU$5&lt;$A89,0,MINA($C89*$E89,$C89-SUM($G89:CT89)))</f>
        <v>0</v>
      </c>
      <c r="CV89" s="43">
        <f>IF(CV$5&lt;$A89,0,MINA($C89*$E89,$C89-SUM($G89:CU89)))</f>
        <v>0</v>
      </c>
      <c r="CW89" s="43">
        <f>IF(CW$5&lt;$A89,0,MINA($C89*$E89,$C89-SUM($G89:CV89)))</f>
        <v>0</v>
      </c>
      <c r="CX89" s="43">
        <f>IF(CX$5&lt;$A89,0,MINA($C89*$E89,$C89-SUM($G89:CW89)))</f>
        <v>0</v>
      </c>
      <c r="CY89" s="43">
        <f>IF(CY$5&lt;$A89,0,MINA($C89*$E89,$C89-SUM($G89:CX89)))</f>
        <v>0</v>
      </c>
      <c r="CZ89" s="43">
        <f>IF(CZ$5&lt;$A89,0,MINA($C89*$E89,$C89-SUM($G89:CY89)))</f>
        <v>0</v>
      </c>
      <c r="DA89" s="43">
        <f>IF(DA$5&lt;$A89,0,MINA($C89*$E89,$C89-SUM($G89:CZ89)))</f>
        <v>0</v>
      </c>
      <c r="DB89" s="43">
        <f>IF(DB$5&lt;$A89,0,MINA($C89*$E89,$C89-SUM($G89:DA89)))</f>
        <v>0</v>
      </c>
      <c r="DC89" s="43">
        <f>IF(DC$5&lt;$A89,0,MINA($C89*$E89,$C89-SUM($G89:DB89)))</f>
        <v>0</v>
      </c>
      <c r="DD89" s="43">
        <f>IF(DD$5&lt;$A89,0,MINA($C89*$E89,$C89-SUM($G89:DC89)))</f>
        <v>0</v>
      </c>
      <c r="DE89" s="43">
        <f>IF(DE$5&lt;$A89,0,MINA($C89*$E89,$C89-SUM($G89:DD89)))</f>
        <v>0</v>
      </c>
      <c r="DF89" s="43">
        <f>IF(DF$5&lt;$A89,0,MINA($C89*$E89,$C89-SUM($G89:DE89)))</f>
        <v>0</v>
      </c>
      <c r="DG89" s="43">
        <f>IF(DG$5&lt;$A89,0,MINA($C89*$E89,$C89-SUM($G89:DF89)))</f>
        <v>0</v>
      </c>
      <c r="DH89" s="43">
        <f>IF(DH$5&lt;$A89,0,MINA($C89*$E89,$C89-SUM($G89:DG89)))</f>
        <v>0</v>
      </c>
      <c r="DI89" s="43">
        <f>IF(DI$5&lt;$A89,0,MINA($C89*$E89,$C89-SUM($G89:DH89)))</f>
        <v>0</v>
      </c>
      <c r="DJ89" s="43">
        <f>IF(DJ$5&lt;$A89,0,MINA($C89*$E89,$C89-SUM($G89:DI89)))</f>
        <v>0</v>
      </c>
      <c r="DK89" s="43">
        <f>IF(DK$5&lt;$A89,0,MINA($C89*$E89,$C89-SUM($G89:DJ89)))</f>
        <v>0</v>
      </c>
      <c r="DL89" s="43">
        <f>IF(DL$5&lt;$A89,0,MINA($C89*$E89,$C89-SUM($G89:DK89)))</f>
        <v>0</v>
      </c>
      <c r="DM89" s="43">
        <f>IF(DM$5&lt;$A89,0,MINA($C89*$E89,$C89-SUM($G89:DL89)))</f>
        <v>0</v>
      </c>
      <c r="DN89" s="43">
        <f>IF(DN$5&lt;$A89,0,MINA($C89*$E89,$C89-SUM($G89:DM89)))</f>
        <v>0</v>
      </c>
      <c r="DO89" s="43">
        <f>IF(DO$5&lt;$A89,0,MINA($C89*$E89,$C89-SUM($G89:DN89)))</f>
        <v>0</v>
      </c>
      <c r="DP89" s="43">
        <f>IF(DP$5&lt;$A89,0,MINA($C89*$E89,$C89-SUM($G89:DO89)))</f>
        <v>0</v>
      </c>
      <c r="DQ89" s="43">
        <f>IF(DQ$5&lt;$A89,0,MINA($C89*$E89,$C89-SUM($G89:DP89)))</f>
        <v>0</v>
      </c>
      <c r="DR89" s="43">
        <f>IF(DR$5&lt;$A89,0,MINA($C89*$E89,$C89-SUM($G89:DQ89)))</f>
        <v>0</v>
      </c>
      <c r="DS89" s="43">
        <f>IF(DS$5&lt;$A89,0,MINA($C89*$E89,$C89-SUM($G89:DR89)))</f>
        <v>0</v>
      </c>
      <c r="DT89" s="43">
        <f>IF(DT$5&lt;$A89,0,MINA($C89*$E89,$C89-SUM($G89:DS89)))</f>
        <v>0</v>
      </c>
      <c r="DU89" s="43">
        <f>IF(DU$5&lt;$A89,0,MINA($C89*$E89,$C89-SUM($G89:DT89)))</f>
        <v>0</v>
      </c>
      <c r="DV89" s="43">
        <f>IF(DV$5&lt;$A89,0,MINA($C89*$E89,$C89-SUM($G89:DU89)))</f>
        <v>0</v>
      </c>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row>
    <row r="90" spans="1:162" ht="18" customHeight="1" x14ac:dyDescent="0.2">
      <c r="A90" s="46">
        <f t="shared" si="34"/>
        <v>76</v>
      </c>
      <c r="B90" s="38"/>
      <c r="C90" s="45">
        <v>0</v>
      </c>
      <c r="D90" s="38"/>
      <c r="E90" s="44">
        <f t="shared" si="35"/>
        <v>2.2222222222222223E-2</v>
      </c>
      <c r="G90" s="43">
        <f t="shared" si="33"/>
        <v>0</v>
      </c>
      <c r="H90" s="43">
        <f>IF(H$5&lt;$A90,0,MINA($C90*$E90,$C90-SUM($G90:G90)))</f>
        <v>0</v>
      </c>
      <c r="I90" s="43">
        <f>IF(I$5&lt;$A90,0,MINA($C90*$E90,$C90-SUM($G90:H90)))</f>
        <v>0</v>
      </c>
      <c r="J90" s="43">
        <f>IF(J$5&lt;$A90,0,MINA($C90*$E90,$C90-SUM($G90:I90)))</f>
        <v>0</v>
      </c>
      <c r="K90" s="43">
        <f>IF(K$5&lt;$A90,0,MINA($C90*$E90,$C90-SUM($G90:J90)))</f>
        <v>0</v>
      </c>
      <c r="L90" s="43">
        <f>IF(L$5&lt;$A90,0,MINA($C90*$E90,$C90-SUM($G90:K90)))</f>
        <v>0</v>
      </c>
      <c r="M90" s="43">
        <f>IF(M$5&lt;$A90,0,MINA($C90*$E90,$C90-SUM($G90:L90)))</f>
        <v>0</v>
      </c>
      <c r="N90" s="43">
        <f>IF(N$5&lt;$A90,0,MINA($C90*$E90,$C90-SUM($G90:M90)))</f>
        <v>0</v>
      </c>
      <c r="O90" s="43">
        <f>IF(O$5&lt;$A90,0,MINA($C90*$E90,$C90-SUM($G90:N90)))</f>
        <v>0</v>
      </c>
      <c r="P90" s="43">
        <f>IF(P$5&lt;$A90,0,MINA($C90*$E90,$C90-SUM($G90:O90)))</f>
        <v>0</v>
      </c>
      <c r="Q90" s="43">
        <f>IF(Q$5&lt;$A90,0,MINA($C90*$E90,$C90-SUM($G90:P90)))</f>
        <v>0</v>
      </c>
      <c r="R90" s="43">
        <f>IF(R$5&lt;$A90,0,MINA($C90*$E90,$C90-SUM($G90:Q90)))</f>
        <v>0</v>
      </c>
      <c r="S90" s="43">
        <f>IF(S$5&lt;$A90,0,MINA($C90*$E90,$C90-SUM($G90:R90)))</f>
        <v>0</v>
      </c>
      <c r="T90" s="43">
        <f>IF(T$5&lt;$A90,0,MINA($C90*$E90,$C90-SUM($G90:S90)))</f>
        <v>0</v>
      </c>
      <c r="U90" s="43">
        <f>IF(U$5&lt;$A90,0,MINA($C90*$E90,$C90-SUM($G90:T90)))</f>
        <v>0</v>
      </c>
      <c r="V90" s="43">
        <f>IF(V$5&lt;$A90,0,MINA($C90*$E90,$C90-SUM($G90:U90)))</f>
        <v>0</v>
      </c>
      <c r="W90" s="43">
        <f>IF(W$5&lt;$A90,0,MINA($C90*$E90,$C90-SUM($G90:V90)))</f>
        <v>0</v>
      </c>
      <c r="X90" s="43">
        <f>IF(X$5&lt;$A90,0,MINA($C90*$E90,$C90-SUM($G90:W90)))</f>
        <v>0</v>
      </c>
      <c r="Y90" s="43">
        <f>IF(Y$5&lt;$A90,0,MINA($C90*$E90,$C90-SUM($G90:X90)))</f>
        <v>0</v>
      </c>
      <c r="Z90" s="43">
        <f>IF(Z$5&lt;$A90,0,MINA($C90*$E90,$C90-SUM($G90:Y90)))</f>
        <v>0</v>
      </c>
      <c r="AA90" s="43">
        <f>IF(AA$5&lt;$A90,0,MINA($C90*$E90,$C90-SUM($G90:Z90)))</f>
        <v>0</v>
      </c>
      <c r="AB90" s="43">
        <f>IF(AB$5&lt;$A90,0,MINA($C90*$E90,$C90-SUM($G90:AA90)))</f>
        <v>0</v>
      </c>
      <c r="AC90" s="43">
        <f>IF(AC$5&lt;$A90,0,MINA($C90*$E90,$C90-SUM($G90:AB90)))</f>
        <v>0</v>
      </c>
      <c r="AD90" s="43">
        <f>IF(AD$5&lt;$A90,0,MINA($C90*$E90,$C90-SUM($G90:AC90)))</f>
        <v>0</v>
      </c>
      <c r="AE90" s="43">
        <f>IF(AE$5&lt;$A90,0,MINA($C90*$E90,$C90-SUM($G90:AD90)))</f>
        <v>0</v>
      </c>
      <c r="AF90" s="43">
        <f>IF(AF$5&lt;$A90,0,MINA($C90*$E90,$C90-SUM($G90:AE90)))</f>
        <v>0</v>
      </c>
      <c r="AG90" s="43">
        <f>IF(AG$5&lt;$A90,0,MINA($C90*$E90,$C90-SUM($G90:AF90)))</f>
        <v>0</v>
      </c>
      <c r="AH90" s="43">
        <f>IF(AH$5&lt;$A90,0,MINA($C90*$E90,$C90-SUM($G90:AG90)))</f>
        <v>0</v>
      </c>
      <c r="AI90" s="43">
        <f>IF(AI$5&lt;$A90,0,MINA($C90*$E90,$C90-SUM($G90:AH90)))</f>
        <v>0</v>
      </c>
      <c r="AJ90" s="43">
        <f>IF(AJ$5&lt;$A90,0,MINA($C90*$E90,$C90-SUM($G90:AI90)))</f>
        <v>0</v>
      </c>
      <c r="AK90" s="43">
        <f>IF(AK$5&lt;$A90,0,MINA($C90*$E90,$C90-SUM($G90:AJ90)))</f>
        <v>0</v>
      </c>
      <c r="AL90" s="43">
        <f>IF(AL$5&lt;$A90,0,MINA($C90*$E90,$C90-SUM($G90:AK90)))</f>
        <v>0</v>
      </c>
      <c r="AM90" s="43">
        <f>IF(AM$5&lt;$A90,0,MINA($C90*$E90,$C90-SUM($G90:AL90)))</f>
        <v>0</v>
      </c>
      <c r="AN90" s="43">
        <f>IF(AN$5&lt;$A90,0,MINA($C90*$E90,$C90-SUM($G90:AM90)))</f>
        <v>0</v>
      </c>
      <c r="AO90" s="43">
        <f>IF(AO$5&lt;$A90,0,MINA($C90*$E90,$C90-SUM($G90:AN90)))</f>
        <v>0</v>
      </c>
      <c r="AP90" s="43">
        <f>IF(AP$5&lt;$A90,0,MINA($C90*$E90,$C90-SUM($G90:AO90)))</f>
        <v>0</v>
      </c>
      <c r="AQ90" s="43">
        <f>IF(AQ$5&lt;$A90,0,MINA($C90*$E90,$C90-SUM($G90:AP90)))</f>
        <v>0</v>
      </c>
      <c r="AR90" s="43">
        <f>IF(AR$5&lt;$A90,0,MINA($C90*$E90,$C90-SUM($G90:AQ90)))</f>
        <v>0</v>
      </c>
      <c r="AS90" s="43">
        <f>IF(AS$5&lt;$A90,0,MINA($C90*$E90,$C90-SUM($G90:AR90)))</f>
        <v>0</v>
      </c>
      <c r="AT90" s="43">
        <f>IF(AT$5&lt;$A90,0,MINA($C90*$E90,$C90-SUM($G90:AS90)))</f>
        <v>0</v>
      </c>
      <c r="AU90" s="43">
        <f>IF(AU$5&lt;$A90,0,MINA($C90*$E90,$C90-SUM($G90:AT90)))</f>
        <v>0</v>
      </c>
      <c r="AV90" s="43">
        <f>IF(AV$5&lt;$A90,0,MINA($C90*$E90,$C90-SUM($G90:AU90)))</f>
        <v>0</v>
      </c>
      <c r="AW90" s="43">
        <f>IF(AW$5&lt;$A90,0,MINA($C90*$E90,$C90-SUM($G90:AV90)))</f>
        <v>0</v>
      </c>
      <c r="AX90" s="43">
        <f>IF(AX$5&lt;$A90,0,MINA($C90*$E90,$C90-SUM($G90:AW90)))</f>
        <v>0</v>
      </c>
      <c r="AY90" s="43">
        <f>IF(AY$5&lt;$A90,0,MINA($C90*$E90,$C90-SUM($G90:AX90)))</f>
        <v>0</v>
      </c>
      <c r="AZ90" s="43">
        <f>IF(AZ$5&lt;$A90,0,MINA($C90*$E90,$C90-SUM($G90:AY90)))</f>
        <v>0</v>
      </c>
      <c r="BA90" s="43">
        <f>IF(BA$5&lt;$A90,0,MINA($C90*$E90,$C90-SUM($G90:AZ90)))</f>
        <v>0</v>
      </c>
      <c r="BB90" s="43">
        <f>IF(BB$5&lt;$A90,0,MINA($C90*$E90,$C90-SUM($G90:BA90)))</f>
        <v>0</v>
      </c>
      <c r="BC90" s="43">
        <f>IF(BC$5&lt;$A90,0,MINA($C90*$E90,$C90-SUM($G90:BB90)))</f>
        <v>0</v>
      </c>
      <c r="BD90" s="43">
        <f>IF(BD$5&lt;$A90,0,MINA($C90*$E90,$C90-SUM($G90:BC90)))</f>
        <v>0</v>
      </c>
      <c r="BE90" s="43">
        <f>IF(BE$5&lt;$A90,0,MINA($C90*$E90,$C90-SUM($G90:BD90)))</f>
        <v>0</v>
      </c>
      <c r="BF90" s="43">
        <f>IF(BF$5&lt;$A90,0,MINA($C90*$E90,$C90-SUM($G90:BE90)))</f>
        <v>0</v>
      </c>
      <c r="BG90" s="43">
        <f>IF(BG$5&lt;$A90,0,MINA($C90*$E90,$C90-SUM($G90:BF90)))</f>
        <v>0</v>
      </c>
      <c r="BH90" s="43">
        <f>IF(BH$5&lt;$A90,0,MINA($C90*$E90,$C90-SUM($G90:BG90)))</f>
        <v>0</v>
      </c>
      <c r="BI90" s="43">
        <f>IF(BI$5&lt;$A90,0,MINA($C90*$E90,$C90-SUM($G90:BH90)))</f>
        <v>0</v>
      </c>
      <c r="BJ90" s="43">
        <f>IF(BJ$5&lt;$A90,0,MINA($C90*$E90,$C90-SUM($G90:BI90)))</f>
        <v>0</v>
      </c>
      <c r="BK90" s="43">
        <f>IF(BK$5&lt;$A90,0,MINA($C90*$E90,$C90-SUM($G90:BJ90)))</f>
        <v>0</v>
      </c>
      <c r="BL90" s="43">
        <f>IF(BL$5&lt;$A90,0,MINA($C90*$E90,$C90-SUM($G90:BK90)))</f>
        <v>0</v>
      </c>
      <c r="BM90" s="43">
        <f>IF(BM$5&lt;$A90,0,MINA($C90*$E90,$C90-SUM($G90:BL90)))</f>
        <v>0</v>
      </c>
      <c r="BN90" s="43">
        <f>IF(BN$5&lt;$A90,0,MINA($C90*$E90,$C90-SUM($G90:BM90)))</f>
        <v>0</v>
      </c>
      <c r="BO90" s="43">
        <f>IF(BO$5&lt;$A90,0,MINA($C90*$E90,$C90-SUM($G90:BN90)))</f>
        <v>0</v>
      </c>
      <c r="BP90" s="43">
        <f>IF(BP$5&lt;$A90,0,MINA($C90*$E90,$C90-SUM($G90:BO90)))</f>
        <v>0</v>
      </c>
      <c r="BQ90" s="43">
        <f>IF(BQ$5&lt;$A90,0,MINA($C90*$E90,$C90-SUM($G90:BP90)))</f>
        <v>0</v>
      </c>
      <c r="BR90" s="43">
        <f>IF(BR$5&lt;$A90,0,MINA($C90*$E90,$C90-SUM($G90:BQ90)))</f>
        <v>0</v>
      </c>
      <c r="BS90" s="43">
        <f>IF(BS$5&lt;$A90,0,MINA($C90*$E90,$C90-SUM($G90:BR90)))</f>
        <v>0</v>
      </c>
      <c r="BT90" s="43">
        <f>IF(BT$5&lt;$A90,0,MINA($C90*$E90,$C90-SUM($G90:BS90)))</f>
        <v>0</v>
      </c>
      <c r="BU90" s="43">
        <f>IF(BU$5&lt;$A90,0,MINA($C90*$E90,$C90-SUM($G90:BT90)))</f>
        <v>0</v>
      </c>
      <c r="BV90" s="43">
        <f>IF(BV$5&lt;$A90,0,MINA($C90*$E90,$C90-SUM($G90:BU90)))</f>
        <v>0</v>
      </c>
      <c r="BW90" s="43">
        <f>IF(BW$5&lt;$A90,0,MINA($C90*$E90,$C90-SUM($G90:BV90)))</f>
        <v>0</v>
      </c>
      <c r="BX90" s="43">
        <f>IF(BX$5&lt;$A90,0,MINA($C90*$E90,$C90-SUM($G90:BW90)))</f>
        <v>0</v>
      </c>
      <c r="BY90" s="43">
        <f>IF(BY$5&lt;$A90,0,MINA($C90*$E90,$C90-SUM($G90:BX90)))</f>
        <v>0</v>
      </c>
      <c r="BZ90" s="43">
        <f>IF(BZ$5&lt;$A90,0,MINA($C90*$E90,$C90-SUM($G90:BY90)))</f>
        <v>0</v>
      </c>
      <c r="CA90" s="43">
        <f>IF(CA$5&lt;$A90,0,MINA($C90*$E90,$C90-SUM($G90:BZ90)))</f>
        <v>0</v>
      </c>
      <c r="CB90" s="43">
        <f>IF(CB$5&lt;$A90,0,MINA($C90*$E90,$C90-SUM($G90:CA90)))</f>
        <v>0</v>
      </c>
      <c r="CC90" s="43">
        <f>IF(CC$5&lt;$A90,0,MINA($C90*$E90,$C90-SUM($G90:CB90)))</f>
        <v>0</v>
      </c>
      <c r="CD90" s="43">
        <f>IF(CD$5&lt;$A90,0,MINA($C90*$E90,$C90-SUM($G90:CC90)))</f>
        <v>0</v>
      </c>
      <c r="CE90" s="43">
        <f>IF(CE$5&lt;$A90,0,MINA($C90*$E90,$C90-SUM($G90:CD90)))</f>
        <v>0</v>
      </c>
      <c r="CF90" s="43">
        <f>IF(CF$5&lt;$A90,0,MINA($C90*$E90,$C90-SUM($G90:CE90)))</f>
        <v>0</v>
      </c>
      <c r="CG90" s="43">
        <f>IF(CG$5&lt;$A90,0,MINA($C90*$E90,$C90-SUM($G90:CF90)))</f>
        <v>0</v>
      </c>
      <c r="CH90" s="43">
        <f>IF(CH$5&lt;$A90,0,MINA($C90*$E90,$C90-SUM($G90:CG90)))</f>
        <v>0</v>
      </c>
      <c r="CI90" s="43">
        <f>IF(CI$5&lt;$A90,0,MINA($C90*$E90,$C90-SUM($G90:CH90)))</f>
        <v>0</v>
      </c>
      <c r="CJ90" s="43">
        <f>IF(CJ$5&lt;$A90,0,MINA($C90*$E90,$C90-SUM($G90:CI90)))</f>
        <v>0</v>
      </c>
      <c r="CK90" s="43">
        <f>IF(CK$5&lt;$A90,0,MINA($C90*$E90,$C90-SUM($G90:CJ90)))</f>
        <v>0</v>
      </c>
      <c r="CL90" s="43">
        <f>IF(CL$5&lt;$A90,0,MINA($C90*$E90,$C90-SUM($G90:CK90)))</f>
        <v>0</v>
      </c>
      <c r="CM90" s="43">
        <f>IF(CM$5&lt;$A90,0,MINA($C90*$E90,$C90-SUM($G90:CL90)))</f>
        <v>0</v>
      </c>
      <c r="CN90" s="43">
        <f>IF(CN$5&lt;$A90,0,MINA($C90*$E90,$C90-SUM($G90:CM90)))</f>
        <v>0</v>
      </c>
      <c r="CO90" s="43">
        <f>IF(CO$5&lt;$A90,0,MINA($C90*$E90,$C90-SUM($G90:CN90)))</f>
        <v>0</v>
      </c>
      <c r="CP90" s="43">
        <f>IF(CP$5&lt;$A90,0,MINA($C90*$E90,$C90-SUM($G90:CO90)))</f>
        <v>0</v>
      </c>
      <c r="CQ90" s="43">
        <f>IF(CQ$5&lt;$A90,0,MINA($C90*$E90,$C90-SUM($G90:CP90)))</f>
        <v>0</v>
      </c>
      <c r="CR90" s="43">
        <f>IF(CR$5&lt;$A90,0,MINA($C90*$E90,$C90-SUM($G90:CQ90)))</f>
        <v>0</v>
      </c>
      <c r="CS90" s="43">
        <f>IF(CS$5&lt;$A90,0,MINA($C90*$E90,$C90-SUM($G90:CR90)))</f>
        <v>0</v>
      </c>
      <c r="CT90" s="43">
        <f>IF(CT$5&lt;$A90,0,MINA($C90*$E90,$C90-SUM($G90:CS90)))</f>
        <v>0</v>
      </c>
      <c r="CU90" s="43">
        <f>IF(CU$5&lt;$A90,0,MINA($C90*$E90,$C90-SUM($G90:CT90)))</f>
        <v>0</v>
      </c>
      <c r="CV90" s="43">
        <f>IF(CV$5&lt;$A90,0,MINA($C90*$E90,$C90-SUM($G90:CU90)))</f>
        <v>0</v>
      </c>
      <c r="CW90" s="43">
        <f>IF(CW$5&lt;$A90,0,MINA($C90*$E90,$C90-SUM($G90:CV90)))</f>
        <v>0</v>
      </c>
      <c r="CX90" s="43">
        <f>IF(CX$5&lt;$A90,0,MINA($C90*$E90,$C90-SUM($G90:CW90)))</f>
        <v>0</v>
      </c>
      <c r="CY90" s="43">
        <f>IF(CY$5&lt;$A90,0,MINA($C90*$E90,$C90-SUM($G90:CX90)))</f>
        <v>0</v>
      </c>
      <c r="CZ90" s="43">
        <f>IF(CZ$5&lt;$A90,0,MINA($C90*$E90,$C90-SUM($G90:CY90)))</f>
        <v>0</v>
      </c>
      <c r="DA90" s="43">
        <f>IF(DA$5&lt;$A90,0,MINA($C90*$E90,$C90-SUM($G90:CZ90)))</f>
        <v>0</v>
      </c>
      <c r="DB90" s="43">
        <f>IF(DB$5&lt;$A90,0,MINA($C90*$E90,$C90-SUM($G90:DA90)))</f>
        <v>0</v>
      </c>
      <c r="DC90" s="43">
        <f>IF(DC$5&lt;$A90,0,MINA($C90*$E90,$C90-SUM($G90:DB90)))</f>
        <v>0</v>
      </c>
      <c r="DD90" s="43">
        <f>IF(DD$5&lt;$A90,0,MINA($C90*$E90,$C90-SUM($G90:DC90)))</f>
        <v>0</v>
      </c>
      <c r="DE90" s="43">
        <f>IF(DE$5&lt;$A90,0,MINA($C90*$E90,$C90-SUM($G90:DD90)))</f>
        <v>0</v>
      </c>
      <c r="DF90" s="43">
        <f>IF(DF$5&lt;$A90,0,MINA($C90*$E90,$C90-SUM($G90:DE90)))</f>
        <v>0</v>
      </c>
      <c r="DG90" s="43">
        <f>IF(DG$5&lt;$A90,0,MINA($C90*$E90,$C90-SUM($G90:DF90)))</f>
        <v>0</v>
      </c>
      <c r="DH90" s="43">
        <f>IF(DH$5&lt;$A90,0,MINA($C90*$E90,$C90-SUM($G90:DG90)))</f>
        <v>0</v>
      </c>
      <c r="DI90" s="43">
        <f>IF(DI$5&lt;$A90,0,MINA($C90*$E90,$C90-SUM($G90:DH90)))</f>
        <v>0</v>
      </c>
      <c r="DJ90" s="43">
        <f>IF(DJ$5&lt;$A90,0,MINA($C90*$E90,$C90-SUM($G90:DI90)))</f>
        <v>0</v>
      </c>
      <c r="DK90" s="43">
        <f>IF(DK$5&lt;$A90,0,MINA($C90*$E90,$C90-SUM($G90:DJ90)))</f>
        <v>0</v>
      </c>
      <c r="DL90" s="43">
        <f>IF(DL$5&lt;$A90,0,MINA($C90*$E90,$C90-SUM($G90:DK90)))</f>
        <v>0</v>
      </c>
      <c r="DM90" s="43">
        <f>IF(DM$5&lt;$A90,0,MINA($C90*$E90,$C90-SUM($G90:DL90)))</f>
        <v>0</v>
      </c>
      <c r="DN90" s="43">
        <f>IF(DN$5&lt;$A90,0,MINA($C90*$E90,$C90-SUM($G90:DM90)))</f>
        <v>0</v>
      </c>
      <c r="DO90" s="43">
        <f>IF(DO$5&lt;$A90,0,MINA($C90*$E90,$C90-SUM($G90:DN90)))</f>
        <v>0</v>
      </c>
      <c r="DP90" s="43">
        <f>IF(DP$5&lt;$A90,0,MINA($C90*$E90,$C90-SUM($G90:DO90)))</f>
        <v>0</v>
      </c>
      <c r="DQ90" s="43">
        <f>IF(DQ$5&lt;$A90,0,MINA($C90*$E90,$C90-SUM($G90:DP90)))</f>
        <v>0</v>
      </c>
      <c r="DR90" s="43">
        <f>IF(DR$5&lt;$A90,0,MINA($C90*$E90,$C90-SUM($G90:DQ90)))</f>
        <v>0</v>
      </c>
      <c r="DS90" s="43">
        <f>IF(DS$5&lt;$A90,0,MINA($C90*$E90,$C90-SUM($G90:DR90)))</f>
        <v>0</v>
      </c>
      <c r="DT90" s="43">
        <f>IF(DT$5&lt;$A90,0,MINA($C90*$E90,$C90-SUM($G90:DS90)))</f>
        <v>0</v>
      </c>
      <c r="DU90" s="43">
        <f>IF(DU$5&lt;$A90,0,MINA($C90*$E90,$C90-SUM($G90:DT90)))</f>
        <v>0</v>
      </c>
      <c r="DV90" s="43">
        <f>IF(DV$5&lt;$A90,0,MINA($C90*$E90,$C90-SUM($G90:DU90)))</f>
        <v>0</v>
      </c>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row>
    <row r="91" spans="1:162" ht="18" customHeight="1" x14ac:dyDescent="0.2">
      <c r="A91" s="46">
        <f t="shared" si="34"/>
        <v>77</v>
      </c>
      <c r="B91" s="38"/>
      <c r="C91" s="45">
        <v>0</v>
      </c>
      <c r="D91" s="38"/>
      <c r="E91" s="44">
        <f t="shared" si="35"/>
        <v>2.2727272727272728E-2</v>
      </c>
      <c r="G91" s="43">
        <f t="shared" si="33"/>
        <v>0</v>
      </c>
      <c r="H91" s="43">
        <f>IF(H$5&lt;$A91,0,MINA($C91*$E91,$C91-SUM($G91:G91)))</f>
        <v>0</v>
      </c>
      <c r="I91" s="43">
        <f>IF(I$5&lt;$A91,0,MINA($C91*$E91,$C91-SUM($G91:H91)))</f>
        <v>0</v>
      </c>
      <c r="J91" s="43">
        <f>IF(J$5&lt;$A91,0,MINA($C91*$E91,$C91-SUM($G91:I91)))</f>
        <v>0</v>
      </c>
      <c r="K91" s="43">
        <f>IF(K$5&lt;$A91,0,MINA($C91*$E91,$C91-SUM($G91:J91)))</f>
        <v>0</v>
      </c>
      <c r="L91" s="43">
        <f>IF(L$5&lt;$A91,0,MINA($C91*$E91,$C91-SUM($G91:K91)))</f>
        <v>0</v>
      </c>
      <c r="M91" s="43">
        <f>IF(M$5&lt;$A91,0,MINA($C91*$E91,$C91-SUM($G91:L91)))</f>
        <v>0</v>
      </c>
      <c r="N91" s="43">
        <f>IF(N$5&lt;$A91,0,MINA($C91*$E91,$C91-SUM($G91:M91)))</f>
        <v>0</v>
      </c>
      <c r="O91" s="43">
        <f>IF(O$5&lt;$A91,0,MINA($C91*$E91,$C91-SUM($G91:N91)))</f>
        <v>0</v>
      </c>
      <c r="P91" s="43">
        <f>IF(P$5&lt;$A91,0,MINA($C91*$E91,$C91-SUM($G91:O91)))</f>
        <v>0</v>
      </c>
      <c r="Q91" s="43">
        <f>IF(Q$5&lt;$A91,0,MINA($C91*$E91,$C91-SUM($G91:P91)))</f>
        <v>0</v>
      </c>
      <c r="R91" s="43">
        <f>IF(R$5&lt;$A91,0,MINA($C91*$E91,$C91-SUM($G91:Q91)))</f>
        <v>0</v>
      </c>
      <c r="S91" s="43">
        <f>IF(S$5&lt;$A91,0,MINA($C91*$E91,$C91-SUM($G91:R91)))</f>
        <v>0</v>
      </c>
      <c r="T91" s="43">
        <f>IF(T$5&lt;$A91,0,MINA($C91*$E91,$C91-SUM($G91:S91)))</f>
        <v>0</v>
      </c>
      <c r="U91" s="43">
        <f>IF(U$5&lt;$A91,0,MINA($C91*$E91,$C91-SUM($G91:T91)))</f>
        <v>0</v>
      </c>
      <c r="V91" s="43">
        <f>IF(V$5&lt;$A91,0,MINA($C91*$E91,$C91-SUM($G91:U91)))</f>
        <v>0</v>
      </c>
      <c r="W91" s="43">
        <f>IF(W$5&lt;$A91,0,MINA($C91*$E91,$C91-SUM($G91:V91)))</f>
        <v>0</v>
      </c>
      <c r="X91" s="43">
        <f>IF(X$5&lt;$A91,0,MINA($C91*$E91,$C91-SUM($G91:W91)))</f>
        <v>0</v>
      </c>
      <c r="Y91" s="43">
        <f>IF(Y$5&lt;$A91,0,MINA($C91*$E91,$C91-SUM($G91:X91)))</f>
        <v>0</v>
      </c>
      <c r="Z91" s="43">
        <f>IF(Z$5&lt;$A91,0,MINA($C91*$E91,$C91-SUM($G91:Y91)))</f>
        <v>0</v>
      </c>
      <c r="AA91" s="43">
        <f>IF(AA$5&lt;$A91,0,MINA($C91*$E91,$C91-SUM($G91:Z91)))</f>
        <v>0</v>
      </c>
      <c r="AB91" s="43">
        <f>IF(AB$5&lt;$A91,0,MINA($C91*$E91,$C91-SUM($G91:AA91)))</f>
        <v>0</v>
      </c>
      <c r="AC91" s="43">
        <f>IF(AC$5&lt;$A91,0,MINA($C91*$E91,$C91-SUM($G91:AB91)))</f>
        <v>0</v>
      </c>
      <c r="AD91" s="43">
        <f>IF(AD$5&lt;$A91,0,MINA($C91*$E91,$C91-SUM($G91:AC91)))</f>
        <v>0</v>
      </c>
      <c r="AE91" s="43">
        <f>IF(AE$5&lt;$A91,0,MINA($C91*$E91,$C91-SUM($G91:AD91)))</f>
        <v>0</v>
      </c>
      <c r="AF91" s="43">
        <f>IF(AF$5&lt;$A91,0,MINA($C91*$E91,$C91-SUM($G91:AE91)))</f>
        <v>0</v>
      </c>
      <c r="AG91" s="43">
        <f>IF(AG$5&lt;$A91,0,MINA($C91*$E91,$C91-SUM($G91:AF91)))</f>
        <v>0</v>
      </c>
      <c r="AH91" s="43">
        <f>IF(AH$5&lt;$A91,0,MINA($C91*$E91,$C91-SUM($G91:AG91)))</f>
        <v>0</v>
      </c>
      <c r="AI91" s="43">
        <f>IF(AI$5&lt;$A91,0,MINA($C91*$E91,$C91-SUM($G91:AH91)))</f>
        <v>0</v>
      </c>
      <c r="AJ91" s="43">
        <f>IF(AJ$5&lt;$A91,0,MINA($C91*$E91,$C91-SUM($G91:AI91)))</f>
        <v>0</v>
      </c>
      <c r="AK91" s="43">
        <f>IF(AK$5&lt;$A91,0,MINA($C91*$E91,$C91-SUM($G91:AJ91)))</f>
        <v>0</v>
      </c>
      <c r="AL91" s="43">
        <f>IF(AL$5&lt;$A91,0,MINA($C91*$E91,$C91-SUM($G91:AK91)))</f>
        <v>0</v>
      </c>
      <c r="AM91" s="43">
        <f>IF(AM$5&lt;$A91,0,MINA($C91*$E91,$C91-SUM($G91:AL91)))</f>
        <v>0</v>
      </c>
      <c r="AN91" s="43">
        <f>IF(AN$5&lt;$A91,0,MINA($C91*$E91,$C91-SUM($G91:AM91)))</f>
        <v>0</v>
      </c>
      <c r="AO91" s="43">
        <f>IF(AO$5&lt;$A91,0,MINA($C91*$E91,$C91-SUM($G91:AN91)))</f>
        <v>0</v>
      </c>
      <c r="AP91" s="43">
        <f>IF(AP$5&lt;$A91,0,MINA($C91*$E91,$C91-SUM($G91:AO91)))</f>
        <v>0</v>
      </c>
      <c r="AQ91" s="43">
        <f>IF(AQ$5&lt;$A91,0,MINA($C91*$E91,$C91-SUM($G91:AP91)))</f>
        <v>0</v>
      </c>
      <c r="AR91" s="43">
        <f>IF(AR$5&lt;$A91,0,MINA($C91*$E91,$C91-SUM($G91:AQ91)))</f>
        <v>0</v>
      </c>
      <c r="AS91" s="43">
        <f>IF(AS$5&lt;$A91,0,MINA($C91*$E91,$C91-SUM($G91:AR91)))</f>
        <v>0</v>
      </c>
      <c r="AT91" s="43">
        <f>IF(AT$5&lt;$A91,0,MINA($C91*$E91,$C91-SUM($G91:AS91)))</f>
        <v>0</v>
      </c>
      <c r="AU91" s="43">
        <f>IF(AU$5&lt;$A91,0,MINA($C91*$E91,$C91-SUM($G91:AT91)))</f>
        <v>0</v>
      </c>
      <c r="AV91" s="43">
        <f>IF(AV$5&lt;$A91,0,MINA($C91*$E91,$C91-SUM($G91:AU91)))</f>
        <v>0</v>
      </c>
      <c r="AW91" s="43">
        <f>IF(AW$5&lt;$A91,0,MINA($C91*$E91,$C91-SUM($G91:AV91)))</f>
        <v>0</v>
      </c>
      <c r="AX91" s="43">
        <f>IF(AX$5&lt;$A91,0,MINA($C91*$E91,$C91-SUM($G91:AW91)))</f>
        <v>0</v>
      </c>
      <c r="AY91" s="43">
        <f>IF(AY$5&lt;$A91,0,MINA($C91*$E91,$C91-SUM($G91:AX91)))</f>
        <v>0</v>
      </c>
      <c r="AZ91" s="43">
        <f>IF(AZ$5&lt;$A91,0,MINA($C91*$E91,$C91-SUM($G91:AY91)))</f>
        <v>0</v>
      </c>
      <c r="BA91" s="43">
        <f>IF(BA$5&lt;$A91,0,MINA($C91*$E91,$C91-SUM($G91:AZ91)))</f>
        <v>0</v>
      </c>
      <c r="BB91" s="43">
        <f>IF(BB$5&lt;$A91,0,MINA($C91*$E91,$C91-SUM($G91:BA91)))</f>
        <v>0</v>
      </c>
      <c r="BC91" s="43">
        <f>IF(BC$5&lt;$A91,0,MINA($C91*$E91,$C91-SUM($G91:BB91)))</f>
        <v>0</v>
      </c>
      <c r="BD91" s="43">
        <f>IF(BD$5&lt;$A91,0,MINA($C91*$E91,$C91-SUM($G91:BC91)))</f>
        <v>0</v>
      </c>
      <c r="BE91" s="43">
        <f>IF(BE$5&lt;$A91,0,MINA($C91*$E91,$C91-SUM($G91:BD91)))</f>
        <v>0</v>
      </c>
      <c r="BF91" s="43">
        <f>IF(BF$5&lt;$A91,0,MINA($C91*$E91,$C91-SUM($G91:BE91)))</f>
        <v>0</v>
      </c>
      <c r="BG91" s="43">
        <f>IF(BG$5&lt;$A91,0,MINA($C91*$E91,$C91-SUM($G91:BF91)))</f>
        <v>0</v>
      </c>
      <c r="BH91" s="43">
        <f>IF(BH$5&lt;$A91,0,MINA($C91*$E91,$C91-SUM($G91:BG91)))</f>
        <v>0</v>
      </c>
      <c r="BI91" s="43">
        <f>IF(BI$5&lt;$A91,0,MINA($C91*$E91,$C91-SUM($G91:BH91)))</f>
        <v>0</v>
      </c>
      <c r="BJ91" s="43">
        <f>IF(BJ$5&lt;$A91,0,MINA($C91*$E91,$C91-SUM($G91:BI91)))</f>
        <v>0</v>
      </c>
      <c r="BK91" s="43">
        <f>IF(BK$5&lt;$A91,0,MINA($C91*$E91,$C91-SUM($G91:BJ91)))</f>
        <v>0</v>
      </c>
      <c r="BL91" s="43">
        <f>IF(BL$5&lt;$A91,0,MINA($C91*$E91,$C91-SUM($G91:BK91)))</f>
        <v>0</v>
      </c>
      <c r="BM91" s="43">
        <f>IF(BM$5&lt;$A91,0,MINA($C91*$E91,$C91-SUM($G91:BL91)))</f>
        <v>0</v>
      </c>
      <c r="BN91" s="43">
        <f>IF(BN$5&lt;$A91,0,MINA($C91*$E91,$C91-SUM($G91:BM91)))</f>
        <v>0</v>
      </c>
      <c r="BO91" s="43">
        <f>IF(BO$5&lt;$A91,0,MINA($C91*$E91,$C91-SUM($G91:BN91)))</f>
        <v>0</v>
      </c>
      <c r="BP91" s="43">
        <f>IF(BP$5&lt;$A91,0,MINA($C91*$E91,$C91-SUM($G91:BO91)))</f>
        <v>0</v>
      </c>
      <c r="BQ91" s="43">
        <f>IF(BQ$5&lt;$A91,0,MINA($C91*$E91,$C91-SUM($G91:BP91)))</f>
        <v>0</v>
      </c>
      <c r="BR91" s="43">
        <f>IF(BR$5&lt;$A91,0,MINA($C91*$E91,$C91-SUM($G91:BQ91)))</f>
        <v>0</v>
      </c>
      <c r="BS91" s="43">
        <f>IF(BS$5&lt;$A91,0,MINA($C91*$E91,$C91-SUM($G91:BR91)))</f>
        <v>0</v>
      </c>
      <c r="BT91" s="43">
        <f>IF(BT$5&lt;$A91,0,MINA($C91*$E91,$C91-SUM($G91:BS91)))</f>
        <v>0</v>
      </c>
      <c r="BU91" s="43">
        <f>IF(BU$5&lt;$A91,0,MINA($C91*$E91,$C91-SUM($G91:BT91)))</f>
        <v>0</v>
      </c>
      <c r="BV91" s="43">
        <f>IF(BV$5&lt;$A91,0,MINA($C91*$E91,$C91-SUM($G91:BU91)))</f>
        <v>0</v>
      </c>
      <c r="BW91" s="43">
        <f>IF(BW$5&lt;$A91,0,MINA($C91*$E91,$C91-SUM($G91:BV91)))</f>
        <v>0</v>
      </c>
      <c r="BX91" s="43">
        <f>IF(BX$5&lt;$A91,0,MINA($C91*$E91,$C91-SUM($G91:BW91)))</f>
        <v>0</v>
      </c>
      <c r="BY91" s="43">
        <f>IF(BY$5&lt;$A91,0,MINA($C91*$E91,$C91-SUM($G91:BX91)))</f>
        <v>0</v>
      </c>
      <c r="BZ91" s="43">
        <f>IF(BZ$5&lt;$A91,0,MINA($C91*$E91,$C91-SUM($G91:BY91)))</f>
        <v>0</v>
      </c>
      <c r="CA91" s="43">
        <f>IF(CA$5&lt;$A91,0,MINA($C91*$E91,$C91-SUM($G91:BZ91)))</f>
        <v>0</v>
      </c>
      <c r="CB91" s="43">
        <f>IF(CB$5&lt;$A91,0,MINA($C91*$E91,$C91-SUM($G91:CA91)))</f>
        <v>0</v>
      </c>
      <c r="CC91" s="43">
        <f>IF(CC$5&lt;$A91,0,MINA($C91*$E91,$C91-SUM($G91:CB91)))</f>
        <v>0</v>
      </c>
      <c r="CD91" s="43">
        <f>IF(CD$5&lt;$A91,0,MINA($C91*$E91,$C91-SUM($G91:CC91)))</f>
        <v>0</v>
      </c>
      <c r="CE91" s="43">
        <f>IF(CE$5&lt;$A91,0,MINA($C91*$E91,$C91-SUM($G91:CD91)))</f>
        <v>0</v>
      </c>
      <c r="CF91" s="43">
        <f>IF(CF$5&lt;$A91,0,MINA($C91*$E91,$C91-SUM($G91:CE91)))</f>
        <v>0</v>
      </c>
      <c r="CG91" s="43">
        <f>IF(CG$5&lt;$A91,0,MINA($C91*$E91,$C91-SUM($G91:CF91)))</f>
        <v>0</v>
      </c>
      <c r="CH91" s="43">
        <f>IF(CH$5&lt;$A91,0,MINA($C91*$E91,$C91-SUM($G91:CG91)))</f>
        <v>0</v>
      </c>
      <c r="CI91" s="43">
        <f>IF(CI$5&lt;$A91,0,MINA($C91*$E91,$C91-SUM($G91:CH91)))</f>
        <v>0</v>
      </c>
      <c r="CJ91" s="43">
        <f>IF(CJ$5&lt;$A91,0,MINA($C91*$E91,$C91-SUM($G91:CI91)))</f>
        <v>0</v>
      </c>
      <c r="CK91" s="43">
        <f>IF(CK$5&lt;$A91,0,MINA($C91*$E91,$C91-SUM($G91:CJ91)))</f>
        <v>0</v>
      </c>
      <c r="CL91" s="43">
        <f>IF(CL$5&lt;$A91,0,MINA($C91*$E91,$C91-SUM($G91:CK91)))</f>
        <v>0</v>
      </c>
      <c r="CM91" s="43">
        <f>IF(CM$5&lt;$A91,0,MINA($C91*$E91,$C91-SUM($G91:CL91)))</f>
        <v>0</v>
      </c>
      <c r="CN91" s="43">
        <f>IF(CN$5&lt;$A91,0,MINA($C91*$E91,$C91-SUM($G91:CM91)))</f>
        <v>0</v>
      </c>
      <c r="CO91" s="43">
        <f>IF(CO$5&lt;$A91,0,MINA($C91*$E91,$C91-SUM($G91:CN91)))</f>
        <v>0</v>
      </c>
      <c r="CP91" s="43">
        <f>IF(CP$5&lt;$A91,0,MINA($C91*$E91,$C91-SUM($G91:CO91)))</f>
        <v>0</v>
      </c>
      <c r="CQ91" s="43">
        <f>IF(CQ$5&lt;$A91,0,MINA($C91*$E91,$C91-SUM($G91:CP91)))</f>
        <v>0</v>
      </c>
      <c r="CR91" s="43">
        <f>IF(CR$5&lt;$A91,0,MINA($C91*$E91,$C91-SUM($G91:CQ91)))</f>
        <v>0</v>
      </c>
      <c r="CS91" s="43">
        <f>IF(CS$5&lt;$A91,0,MINA($C91*$E91,$C91-SUM($G91:CR91)))</f>
        <v>0</v>
      </c>
      <c r="CT91" s="43">
        <f>IF(CT$5&lt;$A91,0,MINA($C91*$E91,$C91-SUM($G91:CS91)))</f>
        <v>0</v>
      </c>
      <c r="CU91" s="43">
        <f>IF(CU$5&lt;$A91,0,MINA($C91*$E91,$C91-SUM($G91:CT91)))</f>
        <v>0</v>
      </c>
      <c r="CV91" s="43">
        <f>IF(CV$5&lt;$A91,0,MINA($C91*$E91,$C91-SUM($G91:CU91)))</f>
        <v>0</v>
      </c>
      <c r="CW91" s="43">
        <f>IF(CW$5&lt;$A91,0,MINA($C91*$E91,$C91-SUM($G91:CV91)))</f>
        <v>0</v>
      </c>
      <c r="CX91" s="43">
        <f>IF(CX$5&lt;$A91,0,MINA($C91*$E91,$C91-SUM($G91:CW91)))</f>
        <v>0</v>
      </c>
      <c r="CY91" s="43">
        <f>IF(CY$5&lt;$A91,0,MINA($C91*$E91,$C91-SUM($G91:CX91)))</f>
        <v>0</v>
      </c>
      <c r="CZ91" s="43">
        <f>IF(CZ$5&lt;$A91,0,MINA($C91*$E91,$C91-SUM($G91:CY91)))</f>
        <v>0</v>
      </c>
      <c r="DA91" s="43">
        <f>IF(DA$5&lt;$A91,0,MINA($C91*$E91,$C91-SUM($G91:CZ91)))</f>
        <v>0</v>
      </c>
      <c r="DB91" s="43">
        <f>IF(DB$5&lt;$A91,0,MINA($C91*$E91,$C91-SUM($G91:DA91)))</f>
        <v>0</v>
      </c>
      <c r="DC91" s="43">
        <f>IF(DC$5&lt;$A91,0,MINA($C91*$E91,$C91-SUM($G91:DB91)))</f>
        <v>0</v>
      </c>
      <c r="DD91" s="43">
        <f>IF(DD$5&lt;$A91,0,MINA($C91*$E91,$C91-SUM($G91:DC91)))</f>
        <v>0</v>
      </c>
      <c r="DE91" s="43">
        <f>IF(DE$5&lt;$A91,0,MINA($C91*$E91,$C91-SUM($G91:DD91)))</f>
        <v>0</v>
      </c>
      <c r="DF91" s="43">
        <f>IF(DF$5&lt;$A91,0,MINA($C91*$E91,$C91-SUM($G91:DE91)))</f>
        <v>0</v>
      </c>
      <c r="DG91" s="43">
        <f>IF(DG$5&lt;$A91,0,MINA($C91*$E91,$C91-SUM($G91:DF91)))</f>
        <v>0</v>
      </c>
      <c r="DH91" s="43">
        <f>IF(DH$5&lt;$A91,0,MINA($C91*$E91,$C91-SUM($G91:DG91)))</f>
        <v>0</v>
      </c>
      <c r="DI91" s="43">
        <f>IF(DI$5&lt;$A91,0,MINA($C91*$E91,$C91-SUM($G91:DH91)))</f>
        <v>0</v>
      </c>
      <c r="DJ91" s="43">
        <f>IF(DJ$5&lt;$A91,0,MINA($C91*$E91,$C91-SUM($G91:DI91)))</f>
        <v>0</v>
      </c>
      <c r="DK91" s="43">
        <f>IF(DK$5&lt;$A91,0,MINA($C91*$E91,$C91-SUM($G91:DJ91)))</f>
        <v>0</v>
      </c>
      <c r="DL91" s="43">
        <f>IF(DL$5&lt;$A91,0,MINA($C91*$E91,$C91-SUM($G91:DK91)))</f>
        <v>0</v>
      </c>
      <c r="DM91" s="43">
        <f>IF(DM$5&lt;$A91,0,MINA($C91*$E91,$C91-SUM($G91:DL91)))</f>
        <v>0</v>
      </c>
      <c r="DN91" s="43">
        <f>IF(DN$5&lt;$A91,0,MINA($C91*$E91,$C91-SUM($G91:DM91)))</f>
        <v>0</v>
      </c>
      <c r="DO91" s="43">
        <f>IF(DO$5&lt;$A91,0,MINA($C91*$E91,$C91-SUM($G91:DN91)))</f>
        <v>0</v>
      </c>
      <c r="DP91" s="43">
        <f>IF(DP$5&lt;$A91,0,MINA($C91*$E91,$C91-SUM($G91:DO91)))</f>
        <v>0</v>
      </c>
      <c r="DQ91" s="43">
        <f>IF(DQ$5&lt;$A91,0,MINA($C91*$E91,$C91-SUM($G91:DP91)))</f>
        <v>0</v>
      </c>
      <c r="DR91" s="43">
        <f>IF(DR$5&lt;$A91,0,MINA($C91*$E91,$C91-SUM($G91:DQ91)))</f>
        <v>0</v>
      </c>
      <c r="DS91" s="43">
        <f>IF(DS$5&lt;$A91,0,MINA($C91*$E91,$C91-SUM($G91:DR91)))</f>
        <v>0</v>
      </c>
      <c r="DT91" s="43">
        <f>IF(DT$5&lt;$A91,0,MINA($C91*$E91,$C91-SUM($G91:DS91)))</f>
        <v>0</v>
      </c>
      <c r="DU91" s="43">
        <f>IF(DU$5&lt;$A91,0,MINA($C91*$E91,$C91-SUM($G91:DT91)))</f>
        <v>0</v>
      </c>
      <c r="DV91" s="43">
        <f>IF(DV$5&lt;$A91,0,MINA($C91*$E91,$C91-SUM($G91:DU91)))</f>
        <v>0</v>
      </c>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row>
    <row r="92" spans="1:162" ht="18" customHeight="1" x14ac:dyDescent="0.2">
      <c r="A92" s="46">
        <f t="shared" si="34"/>
        <v>78</v>
      </c>
      <c r="B92" s="38"/>
      <c r="C92" s="45">
        <v>0</v>
      </c>
      <c r="D92" s="38"/>
      <c r="E92" s="44">
        <f t="shared" si="35"/>
        <v>2.3255813953488372E-2</v>
      </c>
      <c r="G92" s="43">
        <f t="shared" si="33"/>
        <v>0</v>
      </c>
      <c r="H92" s="43">
        <f>IF(H$5&lt;$A92,0,MINA($C92*$E92,$C92-SUM($G92:G92)))</f>
        <v>0</v>
      </c>
      <c r="I92" s="43">
        <f>IF(I$5&lt;$A92,0,MINA($C92*$E92,$C92-SUM($G92:H92)))</f>
        <v>0</v>
      </c>
      <c r="J92" s="43">
        <f>IF(J$5&lt;$A92,0,MINA($C92*$E92,$C92-SUM($G92:I92)))</f>
        <v>0</v>
      </c>
      <c r="K92" s="43">
        <f>IF(K$5&lt;$A92,0,MINA($C92*$E92,$C92-SUM($G92:J92)))</f>
        <v>0</v>
      </c>
      <c r="L92" s="43">
        <f>IF(L$5&lt;$A92,0,MINA($C92*$E92,$C92-SUM($G92:K92)))</f>
        <v>0</v>
      </c>
      <c r="M92" s="43">
        <f>IF(M$5&lt;$A92,0,MINA($C92*$E92,$C92-SUM($G92:L92)))</f>
        <v>0</v>
      </c>
      <c r="N92" s="43">
        <f>IF(N$5&lt;$A92,0,MINA($C92*$E92,$C92-SUM($G92:M92)))</f>
        <v>0</v>
      </c>
      <c r="O92" s="43">
        <f>IF(O$5&lt;$A92,0,MINA($C92*$E92,$C92-SUM($G92:N92)))</f>
        <v>0</v>
      </c>
      <c r="P92" s="43">
        <f>IF(P$5&lt;$A92,0,MINA($C92*$E92,$C92-SUM($G92:O92)))</f>
        <v>0</v>
      </c>
      <c r="Q92" s="43">
        <f>IF(Q$5&lt;$A92,0,MINA($C92*$E92,$C92-SUM($G92:P92)))</f>
        <v>0</v>
      </c>
      <c r="R92" s="43">
        <f>IF(R$5&lt;$A92,0,MINA($C92*$E92,$C92-SUM($G92:Q92)))</f>
        <v>0</v>
      </c>
      <c r="S92" s="43">
        <f>IF(S$5&lt;$A92,0,MINA($C92*$E92,$C92-SUM($G92:R92)))</f>
        <v>0</v>
      </c>
      <c r="T92" s="43">
        <f>IF(T$5&lt;$A92,0,MINA($C92*$E92,$C92-SUM($G92:S92)))</f>
        <v>0</v>
      </c>
      <c r="U92" s="43">
        <f>IF(U$5&lt;$A92,0,MINA($C92*$E92,$C92-SUM($G92:T92)))</f>
        <v>0</v>
      </c>
      <c r="V92" s="43">
        <f>IF(V$5&lt;$A92,0,MINA($C92*$E92,$C92-SUM($G92:U92)))</f>
        <v>0</v>
      </c>
      <c r="W92" s="43">
        <f>IF(W$5&lt;$A92,0,MINA($C92*$E92,$C92-SUM($G92:V92)))</f>
        <v>0</v>
      </c>
      <c r="X92" s="43">
        <f>IF(X$5&lt;$A92,0,MINA($C92*$E92,$C92-SUM($G92:W92)))</f>
        <v>0</v>
      </c>
      <c r="Y92" s="43">
        <f>IF(Y$5&lt;$A92,0,MINA($C92*$E92,$C92-SUM($G92:X92)))</f>
        <v>0</v>
      </c>
      <c r="Z92" s="43">
        <f>IF(Z$5&lt;$A92,0,MINA($C92*$E92,$C92-SUM($G92:Y92)))</f>
        <v>0</v>
      </c>
      <c r="AA92" s="43">
        <f>IF(AA$5&lt;$A92,0,MINA($C92*$E92,$C92-SUM($G92:Z92)))</f>
        <v>0</v>
      </c>
      <c r="AB92" s="43">
        <f>IF(AB$5&lt;$A92,0,MINA($C92*$E92,$C92-SUM($G92:AA92)))</f>
        <v>0</v>
      </c>
      <c r="AC92" s="43">
        <f>IF(AC$5&lt;$A92,0,MINA($C92*$E92,$C92-SUM($G92:AB92)))</f>
        <v>0</v>
      </c>
      <c r="AD92" s="43">
        <f>IF(AD$5&lt;$A92,0,MINA($C92*$E92,$C92-SUM($G92:AC92)))</f>
        <v>0</v>
      </c>
      <c r="AE92" s="43">
        <f>IF(AE$5&lt;$A92,0,MINA($C92*$E92,$C92-SUM($G92:AD92)))</f>
        <v>0</v>
      </c>
      <c r="AF92" s="43">
        <f>IF(AF$5&lt;$A92,0,MINA($C92*$E92,$C92-SUM($G92:AE92)))</f>
        <v>0</v>
      </c>
      <c r="AG92" s="43">
        <f>IF(AG$5&lt;$A92,0,MINA($C92*$E92,$C92-SUM($G92:AF92)))</f>
        <v>0</v>
      </c>
      <c r="AH92" s="43">
        <f>IF(AH$5&lt;$A92,0,MINA($C92*$E92,$C92-SUM($G92:AG92)))</f>
        <v>0</v>
      </c>
      <c r="AI92" s="43">
        <f>IF(AI$5&lt;$A92,0,MINA($C92*$E92,$C92-SUM($G92:AH92)))</f>
        <v>0</v>
      </c>
      <c r="AJ92" s="43">
        <f>IF(AJ$5&lt;$A92,0,MINA($C92*$E92,$C92-SUM($G92:AI92)))</f>
        <v>0</v>
      </c>
      <c r="AK92" s="43">
        <f>IF(AK$5&lt;$A92,0,MINA($C92*$E92,$C92-SUM($G92:AJ92)))</f>
        <v>0</v>
      </c>
      <c r="AL92" s="43">
        <f>IF(AL$5&lt;$A92,0,MINA($C92*$E92,$C92-SUM($G92:AK92)))</f>
        <v>0</v>
      </c>
      <c r="AM92" s="43">
        <f>IF(AM$5&lt;$A92,0,MINA($C92*$E92,$C92-SUM($G92:AL92)))</f>
        <v>0</v>
      </c>
      <c r="AN92" s="43">
        <f>IF(AN$5&lt;$A92,0,MINA($C92*$E92,$C92-SUM($G92:AM92)))</f>
        <v>0</v>
      </c>
      <c r="AO92" s="43">
        <f>IF(AO$5&lt;$A92,0,MINA($C92*$E92,$C92-SUM($G92:AN92)))</f>
        <v>0</v>
      </c>
      <c r="AP92" s="43">
        <f>IF(AP$5&lt;$A92,0,MINA($C92*$E92,$C92-SUM($G92:AO92)))</f>
        <v>0</v>
      </c>
      <c r="AQ92" s="43">
        <f>IF(AQ$5&lt;$A92,0,MINA($C92*$E92,$C92-SUM($G92:AP92)))</f>
        <v>0</v>
      </c>
      <c r="AR92" s="43">
        <f>IF(AR$5&lt;$A92,0,MINA($C92*$E92,$C92-SUM($G92:AQ92)))</f>
        <v>0</v>
      </c>
      <c r="AS92" s="43">
        <f>IF(AS$5&lt;$A92,0,MINA($C92*$E92,$C92-SUM($G92:AR92)))</f>
        <v>0</v>
      </c>
      <c r="AT92" s="43">
        <f>IF(AT$5&lt;$A92,0,MINA($C92*$E92,$C92-SUM($G92:AS92)))</f>
        <v>0</v>
      </c>
      <c r="AU92" s="43">
        <f>IF(AU$5&lt;$A92,0,MINA($C92*$E92,$C92-SUM($G92:AT92)))</f>
        <v>0</v>
      </c>
      <c r="AV92" s="43">
        <f>IF(AV$5&lt;$A92,0,MINA($C92*$E92,$C92-SUM($G92:AU92)))</f>
        <v>0</v>
      </c>
      <c r="AW92" s="43">
        <f>IF(AW$5&lt;$A92,0,MINA($C92*$E92,$C92-SUM($G92:AV92)))</f>
        <v>0</v>
      </c>
      <c r="AX92" s="43">
        <f>IF(AX$5&lt;$A92,0,MINA($C92*$E92,$C92-SUM($G92:AW92)))</f>
        <v>0</v>
      </c>
      <c r="AY92" s="43">
        <f>IF(AY$5&lt;$A92,0,MINA($C92*$E92,$C92-SUM($G92:AX92)))</f>
        <v>0</v>
      </c>
      <c r="AZ92" s="43">
        <f>IF(AZ$5&lt;$A92,0,MINA($C92*$E92,$C92-SUM($G92:AY92)))</f>
        <v>0</v>
      </c>
      <c r="BA92" s="43">
        <f>IF(BA$5&lt;$A92,0,MINA($C92*$E92,$C92-SUM($G92:AZ92)))</f>
        <v>0</v>
      </c>
      <c r="BB92" s="43">
        <f>IF(BB$5&lt;$A92,0,MINA($C92*$E92,$C92-SUM($G92:BA92)))</f>
        <v>0</v>
      </c>
      <c r="BC92" s="43">
        <f>IF(BC$5&lt;$A92,0,MINA($C92*$E92,$C92-SUM($G92:BB92)))</f>
        <v>0</v>
      </c>
      <c r="BD92" s="43">
        <f>IF(BD$5&lt;$A92,0,MINA($C92*$E92,$C92-SUM($G92:BC92)))</f>
        <v>0</v>
      </c>
      <c r="BE92" s="43">
        <f>IF(BE$5&lt;$A92,0,MINA($C92*$E92,$C92-SUM($G92:BD92)))</f>
        <v>0</v>
      </c>
      <c r="BF92" s="43">
        <f>IF(BF$5&lt;$A92,0,MINA($C92*$E92,$C92-SUM($G92:BE92)))</f>
        <v>0</v>
      </c>
      <c r="BG92" s="43">
        <f>IF(BG$5&lt;$A92,0,MINA($C92*$E92,$C92-SUM($G92:BF92)))</f>
        <v>0</v>
      </c>
      <c r="BH92" s="43">
        <f>IF(BH$5&lt;$A92,0,MINA($C92*$E92,$C92-SUM($G92:BG92)))</f>
        <v>0</v>
      </c>
      <c r="BI92" s="43">
        <f>IF(BI$5&lt;$A92,0,MINA($C92*$E92,$C92-SUM($G92:BH92)))</f>
        <v>0</v>
      </c>
      <c r="BJ92" s="43">
        <f>IF(BJ$5&lt;$A92,0,MINA($C92*$E92,$C92-SUM($G92:BI92)))</f>
        <v>0</v>
      </c>
      <c r="BK92" s="43">
        <f>IF(BK$5&lt;$A92,0,MINA($C92*$E92,$C92-SUM($G92:BJ92)))</f>
        <v>0</v>
      </c>
      <c r="BL92" s="43">
        <f>IF(BL$5&lt;$A92,0,MINA($C92*$E92,$C92-SUM($G92:BK92)))</f>
        <v>0</v>
      </c>
      <c r="BM92" s="43">
        <f>IF(BM$5&lt;$A92,0,MINA($C92*$E92,$C92-SUM($G92:BL92)))</f>
        <v>0</v>
      </c>
      <c r="BN92" s="43">
        <f>IF(BN$5&lt;$A92,0,MINA($C92*$E92,$C92-SUM($G92:BM92)))</f>
        <v>0</v>
      </c>
      <c r="BO92" s="43">
        <f>IF(BO$5&lt;$A92,0,MINA($C92*$E92,$C92-SUM($G92:BN92)))</f>
        <v>0</v>
      </c>
      <c r="BP92" s="43">
        <f>IF(BP$5&lt;$A92,0,MINA($C92*$E92,$C92-SUM($G92:BO92)))</f>
        <v>0</v>
      </c>
      <c r="BQ92" s="43">
        <f>IF(BQ$5&lt;$A92,0,MINA($C92*$E92,$C92-SUM($G92:BP92)))</f>
        <v>0</v>
      </c>
      <c r="BR92" s="43">
        <f>IF(BR$5&lt;$A92,0,MINA($C92*$E92,$C92-SUM($G92:BQ92)))</f>
        <v>0</v>
      </c>
      <c r="BS92" s="43">
        <f>IF(BS$5&lt;$A92,0,MINA($C92*$E92,$C92-SUM($G92:BR92)))</f>
        <v>0</v>
      </c>
      <c r="BT92" s="43">
        <f>IF(BT$5&lt;$A92,0,MINA($C92*$E92,$C92-SUM($G92:BS92)))</f>
        <v>0</v>
      </c>
      <c r="BU92" s="43">
        <f>IF(BU$5&lt;$A92,0,MINA($C92*$E92,$C92-SUM($G92:BT92)))</f>
        <v>0</v>
      </c>
      <c r="BV92" s="43">
        <f>IF(BV$5&lt;$A92,0,MINA($C92*$E92,$C92-SUM($G92:BU92)))</f>
        <v>0</v>
      </c>
      <c r="BW92" s="43">
        <f>IF(BW$5&lt;$A92,0,MINA($C92*$E92,$C92-SUM($G92:BV92)))</f>
        <v>0</v>
      </c>
      <c r="BX92" s="43">
        <f>IF(BX$5&lt;$A92,0,MINA($C92*$E92,$C92-SUM($G92:BW92)))</f>
        <v>0</v>
      </c>
      <c r="BY92" s="43">
        <f>IF(BY$5&lt;$A92,0,MINA($C92*$E92,$C92-SUM($G92:BX92)))</f>
        <v>0</v>
      </c>
      <c r="BZ92" s="43">
        <f>IF(BZ$5&lt;$A92,0,MINA($C92*$E92,$C92-SUM($G92:BY92)))</f>
        <v>0</v>
      </c>
      <c r="CA92" s="43">
        <f>IF(CA$5&lt;$A92,0,MINA($C92*$E92,$C92-SUM($G92:BZ92)))</f>
        <v>0</v>
      </c>
      <c r="CB92" s="43">
        <f>IF(CB$5&lt;$A92,0,MINA($C92*$E92,$C92-SUM($G92:CA92)))</f>
        <v>0</v>
      </c>
      <c r="CC92" s="43">
        <f>IF(CC$5&lt;$A92,0,MINA($C92*$E92,$C92-SUM($G92:CB92)))</f>
        <v>0</v>
      </c>
      <c r="CD92" s="43">
        <f>IF(CD$5&lt;$A92,0,MINA($C92*$E92,$C92-SUM($G92:CC92)))</f>
        <v>0</v>
      </c>
      <c r="CE92" s="43">
        <f>IF(CE$5&lt;$A92,0,MINA($C92*$E92,$C92-SUM($G92:CD92)))</f>
        <v>0</v>
      </c>
      <c r="CF92" s="43">
        <f>IF(CF$5&lt;$A92,0,MINA($C92*$E92,$C92-SUM($G92:CE92)))</f>
        <v>0</v>
      </c>
      <c r="CG92" s="43">
        <f>IF(CG$5&lt;$A92,0,MINA($C92*$E92,$C92-SUM($G92:CF92)))</f>
        <v>0</v>
      </c>
      <c r="CH92" s="43">
        <f>IF(CH$5&lt;$A92,0,MINA($C92*$E92,$C92-SUM($G92:CG92)))</f>
        <v>0</v>
      </c>
      <c r="CI92" s="43">
        <f>IF(CI$5&lt;$A92,0,MINA($C92*$E92,$C92-SUM($G92:CH92)))</f>
        <v>0</v>
      </c>
      <c r="CJ92" s="43">
        <f>IF(CJ$5&lt;$A92,0,MINA($C92*$E92,$C92-SUM($G92:CI92)))</f>
        <v>0</v>
      </c>
      <c r="CK92" s="43">
        <f>IF(CK$5&lt;$A92,0,MINA($C92*$E92,$C92-SUM($G92:CJ92)))</f>
        <v>0</v>
      </c>
      <c r="CL92" s="43">
        <f>IF(CL$5&lt;$A92,0,MINA($C92*$E92,$C92-SUM($G92:CK92)))</f>
        <v>0</v>
      </c>
      <c r="CM92" s="43">
        <f>IF(CM$5&lt;$A92,0,MINA($C92*$E92,$C92-SUM($G92:CL92)))</f>
        <v>0</v>
      </c>
      <c r="CN92" s="43">
        <f>IF(CN$5&lt;$A92,0,MINA($C92*$E92,$C92-SUM($G92:CM92)))</f>
        <v>0</v>
      </c>
      <c r="CO92" s="43">
        <f>IF(CO$5&lt;$A92,0,MINA($C92*$E92,$C92-SUM($G92:CN92)))</f>
        <v>0</v>
      </c>
      <c r="CP92" s="43">
        <f>IF(CP$5&lt;$A92,0,MINA($C92*$E92,$C92-SUM($G92:CO92)))</f>
        <v>0</v>
      </c>
      <c r="CQ92" s="43">
        <f>IF(CQ$5&lt;$A92,0,MINA($C92*$E92,$C92-SUM($G92:CP92)))</f>
        <v>0</v>
      </c>
      <c r="CR92" s="43">
        <f>IF(CR$5&lt;$A92,0,MINA($C92*$E92,$C92-SUM($G92:CQ92)))</f>
        <v>0</v>
      </c>
      <c r="CS92" s="43">
        <f>IF(CS$5&lt;$A92,0,MINA($C92*$E92,$C92-SUM($G92:CR92)))</f>
        <v>0</v>
      </c>
      <c r="CT92" s="43">
        <f>IF(CT$5&lt;$A92,0,MINA($C92*$E92,$C92-SUM($G92:CS92)))</f>
        <v>0</v>
      </c>
      <c r="CU92" s="43">
        <f>IF(CU$5&lt;$A92,0,MINA($C92*$E92,$C92-SUM($G92:CT92)))</f>
        <v>0</v>
      </c>
      <c r="CV92" s="43">
        <f>IF(CV$5&lt;$A92,0,MINA($C92*$E92,$C92-SUM($G92:CU92)))</f>
        <v>0</v>
      </c>
      <c r="CW92" s="43">
        <f>IF(CW$5&lt;$A92,0,MINA($C92*$E92,$C92-SUM($G92:CV92)))</f>
        <v>0</v>
      </c>
      <c r="CX92" s="43">
        <f>IF(CX$5&lt;$A92,0,MINA($C92*$E92,$C92-SUM($G92:CW92)))</f>
        <v>0</v>
      </c>
      <c r="CY92" s="43">
        <f>IF(CY$5&lt;$A92,0,MINA($C92*$E92,$C92-SUM($G92:CX92)))</f>
        <v>0</v>
      </c>
      <c r="CZ92" s="43">
        <f>IF(CZ$5&lt;$A92,0,MINA($C92*$E92,$C92-SUM($G92:CY92)))</f>
        <v>0</v>
      </c>
      <c r="DA92" s="43">
        <f>IF(DA$5&lt;$A92,0,MINA($C92*$E92,$C92-SUM($G92:CZ92)))</f>
        <v>0</v>
      </c>
      <c r="DB92" s="43">
        <f>IF(DB$5&lt;$A92,0,MINA($C92*$E92,$C92-SUM($G92:DA92)))</f>
        <v>0</v>
      </c>
      <c r="DC92" s="43">
        <f>IF(DC$5&lt;$A92,0,MINA($C92*$E92,$C92-SUM($G92:DB92)))</f>
        <v>0</v>
      </c>
      <c r="DD92" s="43">
        <f>IF(DD$5&lt;$A92,0,MINA($C92*$E92,$C92-SUM($G92:DC92)))</f>
        <v>0</v>
      </c>
      <c r="DE92" s="43">
        <f>IF(DE$5&lt;$A92,0,MINA($C92*$E92,$C92-SUM($G92:DD92)))</f>
        <v>0</v>
      </c>
      <c r="DF92" s="43">
        <f>IF(DF$5&lt;$A92,0,MINA($C92*$E92,$C92-SUM($G92:DE92)))</f>
        <v>0</v>
      </c>
      <c r="DG92" s="43">
        <f>IF(DG$5&lt;$A92,0,MINA($C92*$E92,$C92-SUM($G92:DF92)))</f>
        <v>0</v>
      </c>
      <c r="DH92" s="43">
        <f>IF(DH$5&lt;$A92,0,MINA($C92*$E92,$C92-SUM($G92:DG92)))</f>
        <v>0</v>
      </c>
      <c r="DI92" s="43">
        <f>IF(DI$5&lt;$A92,0,MINA($C92*$E92,$C92-SUM($G92:DH92)))</f>
        <v>0</v>
      </c>
      <c r="DJ92" s="43">
        <f>IF(DJ$5&lt;$A92,0,MINA($C92*$E92,$C92-SUM($G92:DI92)))</f>
        <v>0</v>
      </c>
      <c r="DK92" s="43">
        <f>IF(DK$5&lt;$A92,0,MINA($C92*$E92,$C92-SUM($G92:DJ92)))</f>
        <v>0</v>
      </c>
      <c r="DL92" s="43">
        <f>IF(DL$5&lt;$A92,0,MINA($C92*$E92,$C92-SUM($G92:DK92)))</f>
        <v>0</v>
      </c>
      <c r="DM92" s="43">
        <f>IF(DM$5&lt;$A92,0,MINA($C92*$E92,$C92-SUM($G92:DL92)))</f>
        <v>0</v>
      </c>
      <c r="DN92" s="43">
        <f>IF(DN$5&lt;$A92,0,MINA($C92*$E92,$C92-SUM($G92:DM92)))</f>
        <v>0</v>
      </c>
      <c r="DO92" s="43">
        <f>IF(DO$5&lt;$A92,0,MINA($C92*$E92,$C92-SUM($G92:DN92)))</f>
        <v>0</v>
      </c>
      <c r="DP92" s="43">
        <f>IF(DP$5&lt;$A92,0,MINA($C92*$E92,$C92-SUM($G92:DO92)))</f>
        <v>0</v>
      </c>
      <c r="DQ92" s="43">
        <f>IF(DQ$5&lt;$A92,0,MINA($C92*$E92,$C92-SUM($G92:DP92)))</f>
        <v>0</v>
      </c>
      <c r="DR92" s="43">
        <f>IF(DR$5&lt;$A92,0,MINA($C92*$E92,$C92-SUM($G92:DQ92)))</f>
        <v>0</v>
      </c>
      <c r="DS92" s="43">
        <f>IF(DS$5&lt;$A92,0,MINA($C92*$E92,$C92-SUM($G92:DR92)))</f>
        <v>0</v>
      </c>
      <c r="DT92" s="43">
        <f>IF(DT$5&lt;$A92,0,MINA($C92*$E92,$C92-SUM($G92:DS92)))</f>
        <v>0</v>
      </c>
      <c r="DU92" s="43">
        <f>IF(DU$5&lt;$A92,0,MINA($C92*$E92,$C92-SUM($G92:DT92)))</f>
        <v>0</v>
      </c>
      <c r="DV92" s="43">
        <f>IF(DV$5&lt;$A92,0,MINA($C92*$E92,$C92-SUM($G92:DU92)))</f>
        <v>0</v>
      </c>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row>
    <row r="93" spans="1:162" ht="18" customHeight="1" x14ac:dyDescent="0.2">
      <c r="A93" s="46">
        <f t="shared" si="34"/>
        <v>79</v>
      </c>
      <c r="B93" s="38"/>
      <c r="C93" s="45">
        <v>0</v>
      </c>
      <c r="D93" s="38"/>
      <c r="E93" s="44">
        <f t="shared" si="35"/>
        <v>2.3809523809523808E-2</v>
      </c>
      <c r="G93" s="43">
        <f t="shared" si="33"/>
        <v>0</v>
      </c>
      <c r="H93" s="43">
        <f>IF(H$5&lt;$A93,0,MINA($C93*$E93,$C93-SUM($G93:G93)))</f>
        <v>0</v>
      </c>
      <c r="I93" s="43">
        <f>IF(I$5&lt;$A93,0,MINA($C93*$E93,$C93-SUM($G93:H93)))</f>
        <v>0</v>
      </c>
      <c r="J93" s="43">
        <f>IF(J$5&lt;$A93,0,MINA($C93*$E93,$C93-SUM($G93:I93)))</f>
        <v>0</v>
      </c>
      <c r="K93" s="43">
        <f>IF(K$5&lt;$A93,0,MINA($C93*$E93,$C93-SUM($G93:J93)))</f>
        <v>0</v>
      </c>
      <c r="L93" s="43">
        <f>IF(L$5&lt;$A93,0,MINA($C93*$E93,$C93-SUM($G93:K93)))</f>
        <v>0</v>
      </c>
      <c r="M93" s="43">
        <f>IF(M$5&lt;$A93,0,MINA($C93*$E93,$C93-SUM($G93:L93)))</f>
        <v>0</v>
      </c>
      <c r="N93" s="43">
        <f>IF(N$5&lt;$A93,0,MINA($C93*$E93,$C93-SUM($G93:M93)))</f>
        <v>0</v>
      </c>
      <c r="O93" s="43">
        <f>IF(O$5&lt;$A93,0,MINA($C93*$E93,$C93-SUM($G93:N93)))</f>
        <v>0</v>
      </c>
      <c r="P93" s="43">
        <f>IF(P$5&lt;$A93,0,MINA($C93*$E93,$C93-SUM($G93:O93)))</f>
        <v>0</v>
      </c>
      <c r="Q93" s="43">
        <f>IF(Q$5&lt;$A93,0,MINA($C93*$E93,$C93-SUM($G93:P93)))</f>
        <v>0</v>
      </c>
      <c r="R93" s="43">
        <f>IF(R$5&lt;$A93,0,MINA($C93*$E93,$C93-SUM($G93:Q93)))</f>
        <v>0</v>
      </c>
      <c r="S93" s="43">
        <f>IF(S$5&lt;$A93,0,MINA($C93*$E93,$C93-SUM($G93:R93)))</f>
        <v>0</v>
      </c>
      <c r="T93" s="43">
        <f>IF(T$5&lt;$A93,0,MINA($C93*$E93,$C93-SUM($G93:S93)))</f>
        <v>0</v>
      </c>
      <c r="U93" s="43">
        <f>IF(U$5&lt;$A93,0,MINA($C93*$E93,$C93-SUM($G93:T93)))</f>
        <v>0</v>
      </c>
      <c r="V93" s="43">
        <f>IF(V$5&lt;$A93,0,MINA($C93*$E93,$C93-SUM($G93:U93)))</f>
        <v>0</v>
      </c>
      <c r="W93" s="43">
        <f>IF(W$5&lt;$A93,0,MINA($C93*$E93,$C93-SUM($G93:V93)))</f>
        <v>0</v>
      </c>
      <c r="X93" s="43">
        <f>IF(X$5&lt;$A93,0,MINA($C93*$E93,$C93-SUM($G93:W93)))</f>
        <v>0</v>
      </c>
      <c r="Y93" s="43">
        <f>IF(Y$5&lt;$A93,0,MINA($C93*$E93,$C93-SUM($G93:X93)))</f>
        <v>0</v>
      </c>
      <c r="Z93" s="43">
        <f>IF(Z$5&lt;$A93,0,MINA($C93*$E93,$C93-SUM($G93:Y93)))</f>
        <v>0</v>
      </c>
      <c r="AA93" s="43">
        <f>IF(AA$5&lt;$A93,0,MINA($C93*$E93,$C93-SUM($G93:Z93)))</f>
        <v>0</v>
      </c>
      <c r="AB93" s="43">
        <f>IF(AB$5&lt;$A93,0,MINA($C93*$E93,$C93-SUM($G93:AA93)))</f>
        <v>0</v>
      </c>
      <c r="AC93" s="43">
        <f>IF(AC$5&lt;$A93,0,MINA($C93*$E93,$C93-SUM($G93:AB93)))</f>
        <v>0</v>
      </c>
      <c r="AD93" s="43">
        <f>IF(AD$5&lt;$A93,0,MINA($C93*$E93,$C93-SUM($G93:AC93)))</f>
        <v>0</v>
      </c>
      <c r="AE93" s="43">
        <f>IF(AE$5&lt;$A93,0,MINA($C93*$E93,$C93-SUM($G93:AD93)))</f>
        <v>0</v>
      </c>
      <c r="AF93" s="43">
        <f>IF(AF$5&lt;$A93,0,MINA($C93*$E93,$C93-SUM($G93:AE93)))</f>
        <v>0</v>
      </c>
      <c r="AG93" s="43">
        <f>IF(AG$5&lt;$A93,0,MINA($C93*$E93,$C93-SUM($G93:AF93)))</f>
        <v>0</v>
      </c>
      <c r="AH93" s="43">
        <f>IF(AH$5&lt;$A93,0,MINA($C93*$E93,$C93-SUM($G93:AG93)))</f>
        <v>0</v>
      </c>
      <c r="AI93" s="43">
        <f>IF(AI$5&lt;$A93,0,MINA($C93*$E93,$C93-SUM($G93:AH93)))</f>
        <v>0</v>
      </c>
      <c r="AJ93" s="43">
        <f>IF(AJ$5&lt;$A93,0,MINA($C93*$E93,$C93-SUM($G93:AI93)))</f>
        <v>0</v>
      </c>
      <c r="AK93" s="43">
        <f>IF(AK$5&lt;$A93,0,MINA($C93*$E93,$C93-SUM($G93:AJ93)))</f>
        <v>0</v>
      </c>
      <c r="AL93" s="43">
        <f>IF(AL$5&lt;$A93,0,MINA($C93*$E93,$C93-SUM($G93:AK93)))</f>
        <v>0</v>
      </c>
      <c r="AM93" s="43">
        <f>IF(AM$5&lt;$A93,0,MINA($C93*$E93,$C93-SUM($G93:AL93)))</f>
        <v>0</v>
      </c>
      <c r="AN93" s="43">
        <f>IF(AN$5&lt;$A93,0,MINA($C93*$E93,$C93-SUM($G93:AM93)))</f>
        <v>0</v>
      </c>
      <c r="AO93" s="43">
        <f>IF(AO$5&lt;$A93,0,MINA($C93*$E93,$C93-SUM($G93:AN93)))</f>
        <v>0</v>
      </c>
      <c r="AP93" s="43">
        <f>IF(AP$5&lt;$A93,0,MINA($C93*$E93,$C93-SUM($G93:AO93)))</f>
        <v>0</v>
      </c>
      <c r="AQ93" s="43">
        <f>IF(AQ$5&lt;$A93,0,MINA($C93*$E93,$C93-SUM($G93:AP93)))</f>
        <v>0</v>
      </c>
      <c r="AR93" s="43">
        <f>IF(AR$5&lt;$A93,0,MINA($C93*$E93,$C93-SUM($G93:AQ93)))</f>
        <v>0</v>
      </c>
      <c r="AS93" s="43">
        <f>IF(AS$5&lt;$A93,0,MINA($C93*$E93,$C93-SUM($G93:AR93)))</f>
        <v>0</v>
      </c>
      <c r="AT93" s="43">
        <f>IF(AT$5&lt;$A93,0,MINA($C93*$E93,$C93-SUM($G93:AS93)))</f>
        <v>0</v>
      </c>
      <c r="AU93" s="43">
        <f>IF(AU$5&lt;$A93,0,MINA($C93*$E93,$C93-SUM($G93:AT93)))</f>
        <v>0</v>
      </c>
      <c r="AV93" s="43">
        <f>IF(AV$5&lt;$A93,0,MINA($C93*$E93,$C93-SUM($G93:AU93)))</f>
        <v>0</v>
      </c>
      <c r="AW93" s="43">
        <f>IF(AW$5&lt;$A93,0,MINA($C93*$E93,$C93-SUM($G93:AV93)))</f>
        <v>0</v>
      </c>
      <c r="AX93" s="43">
        <f>IF(AX$5&lt;$A93,0,MINA($C93*$E93,$C93-SUM($G93:AW93)))</f>
        <v>0</v>
      </c>
      <c r="AY93" s="43">
        <f>IF(AY$5&lt;$A93,0,MINA($C93*$E93,$C93-SUM($G93:AX93)))</f>
        <v>0</v>
      </c>
      <c r="AZ93" s="43">
        <f>IF(AZ$5&lt;$A93,0,MINA($C93*$E93,$C93-SUM($G93:AY93)))</f>
        <v>0</v>
      </c>
      <c r="BA93" s="43">
        <f>IF(BA$5&lt;$A93,0,MINA($C93*$E93,$C93-SUM($G93:AZ93)))</f>
        <v>0</v>
      </c>
      <c r="BB93" s="43">
        <f>IF(BB$5&lt;$A93,0,MINA($C93*$E93,$C93-SUM($G93:BA93)))</f>
        <v>0</v>
      </c>
      <c r="BC93" s="43">
        <f>IF(BC$5&lt;$A93,0,MINA($C93*$E93,$C93-SUM($G93:BB93)))</f>
        <v>0</v>
      </c>
      <c r="BD93" s="43">
        <f>IF(BD$5&lt;$A93,0,MINA($C93*$E93,$C93-SUM($G93:BC93)))</f>
        <v>0</v>
      </c>
      <c r="BE93" s="43">
        <f>IF(BE$5&lt;$A93,0,MINA($C93*$E93,$C93-SUM($G93:BD93)))</f>
        <v>0</v>
      </c>
      <c r="BF93" s="43">
        <f>IF(BF$5&lt;$A93,0,MINA($C93*$E93,$C93-SUM($G93:BE93)))</f>
        <v>0</v>
      </c>
      <c r="BG93" s="43">
        <f>IF(BG$5&lt;$A93,0,MINA($C93*$E93,$C93-SUM($G93:BF93)))</f>
        <v>0</v>
      </c>
      <c r="BH93" s="43">
        <f>IF(BH$5&lt;$A93,0,MINA($C93*$E93,$C93-SUM($G93:BG93)))</f>
        <v>0</v>
      </c>
      <c r="BI93" s="43">
        <f>IF(BI$5&lt;$A93,0,MINA($C93*$E93,$C93-SUM($G93:BH93)))</f>
        <v>0</v>
      </c>
      <c r="BJ93" s="43">
        <f>IF(BJ$5&lt;$A93,0,MINA($C93*$E93,$C93-SUM($G93:BI93)))</f>
        <v>0</v>
      </c>
      <c r="BK93" s="43">
        <f>IF(BK$5&lt;$A93,0,MINA($C93*$E93,$C93-SUM($G93:BJ93)))</f>
        <v>0</v>
      </c>
      <c r="BL93" s="43">
        <f>IF(BL$5&lt;$A93,0,MINA($C93*$E93,$C93-SUM($G93:BK93)))</f>
        <v>0</v>
      </c>
      <c r="BM93" s="43">
        <f>IF(BM$5&lt;$A93,0,MINA($C93*$E93,$C93-SUM($G93:BL93)))</f>
        <v>0</v>
      </c>
      <c r="BN93" s="43">
        <f>IF(BN$5&lt;$A93,0,MINA($C93*$E93,$C93-SUM($G93:BM93)))</f>
        <v>0</v>
      </c>
      <c r="BO93" s="43">
        <f>IF(BO$5&lt;$A93,0,MINA($C93*$E93,$C93-SUM($G93:BN93)))</f>
        <v>0</v>
      </c>
      <c r="BP93" s="43">
        <f>IF(BP$5&lt;$A93,0,MINA($C93*$E93,$C93-SUM($G93:BO93)))</f>
        <v>0</v>
      </c>
      <c r="BQ93" s="43">
        <f>IF(BQ$5&lt;$A93,0,MINA($C93*$E93,$C93-SUM($G93:BP93)))</f>
        <v>0</v>
      </c>
      <c r="BR93" s="43">
        <f>IF(BR$5&lt;$A93,0,MINA($C93*$E93,$C93-SUM($G93:BQ93)))</f>
        <v>0</v>
      </c>
      <c r="BS93" s="43">
        <f>IF(BS$5&lt;$A93,0,MINA($C93*$E93,$C93-SUM($G93:BR93)))</f>
        <v>0</v>
      </c>
      <c r="BT93" s="43">
        <f>IF(BT$5&lt;$A93,0,MINA($C93*$E93,$C93-SUM($G93:BS93)))</f>
        <v>0</v>
      </c>
      <c r="BU93" s="43">
        <f>IF(BU$5&lt;$A93,0,MINA($C93*$E93,$C93-SUM($G93:BT93)))</f>
        <v>0</v>
      </c>
      <c r="BV93" s="43">
        <f>IF(BV$5&lt;$A93,0,MINA($C93*$E93,$C93-SUM($G93:BU93)))</f>
        <v>0</v>
      </c>
      <c r="BW93" s="43">
        <f>IF(BW$5&lt;$A93,0,MINA($C93*$E93,$C93-SUM($G93:BV93)))</f>
        <v>0</v>
      </c>
      <c r="BX93" s="43">
        <f>IF(BX$5&lt;$A93,0,MINA($C93*$E93,$C93-SUM($G93:BW93)))</f>
        <v>0</v>
      </c>
      <c r="BY93" s="43">
        <f>IF(BY$5&lt;$A93,0,MINA($C93*$E93,$C93-SUM($G93:BX93)))</f>
        <v>0</v>
      </c>
      <c r="BZ93" s="43">
        <f>IF(BZ$5&lt;$A93,0,MINA($C93*$E93,$C93-SUM($G93:BY93)))</f>
        <v>0</v>
      </c>
      <c r="CA93" s="43">
        <f>IF(CA$5&lt;$A93,0,MINA($C93*$E93,$C93-SUM($G93:BZ93)))</f>
        <v>0</v>
      </c>
      <c r="CB93" s="43">
        <f>IF(CB$5&lt;$A93,0,MINA($C93*$E93,$C93-SUM($G93:CA93)))</f>
        <v>0</v>
      </c>
      <c r="CC93" s="43">
        <f>IF(CC$5&lt;$A93,0,MINA($C93*$E93,$C93-SUM($G93:CB93)))</f>
        <v>0</v>
      </c>
      <c r="CD93" s="43">
        <f>IF(CD$5&lt;$A93,0,MINA($C93*$E93,$C93-SUM($G93:CC93)))</f>
        <v>0</v>
      </c>
      <c r="CE93" s="43">
        <f>IF(CE$5&lt;$A93,0,MINA($C93*$E93,$C93-SUM($G93:CD93)))</f>
        <v>0</v>
      </c>
      <c r="CF93" s="43">
        <f>IF(CF$5&lt;$A93,0,MINA($C93*$E93,$C93-SUM($G93:CE93)))</f>
        <v>0</v>
      </c>
      <c r="CG93" s="43">
        <f>IF(CG$5&lt;$A93,0,MINA($C93*$E93,$C93-SUM($G93:CF93)))</f>
        <v>0</v>
      </c>
      <c r="CH93" s="43">
        <f>IF(CH$5&lt;$A93,0,MINA($C93*$E93,$C93-SUM($G93:CG93)))</f>
        <v>0</v>
      </c>
      <c r="CI93" s="43">
        <f>IF(CI$5&lt;$A93,0,MINA($C93*$E93,$C93-SUM($G93:CH93)))</f>
        <v>0</v>
      </c>
      <c r="CJ93" s="43">
        <f>IF(CJ$5&lt;$A93,0,MINA($C93*$E93,$C93-SUM($G93:CI93)))</f>
        <v>0</v>
      </c>
      <c r="CK93" s="43">
        <f>IF(CK$5&lt;$A93,0,MINA($C93*$E93,$C93-SUM($G93:CJ93)))</f>
        <v>0</v>
      </c>
      <c r="CL93" s="43">
        <f>IF(CL$5&lt;$A93,0,MINA($C93*$E93,$C93-SUM($G93:CK93)))</f>
        <v>0</v>
      </c>
      <c r="CM93" s="43">
        <f>IF(CM$5&lt;$A93,0,MINA($C93*$E93,$C93-SUM($G93:CL93)))</f>
        <v>0</v>
      </c>
      <c r="CN93" s="43">
        <f>IF(CN$5&lt;$A93,0,MINA($C93*$E93,$C93-SUM($G93:CM93)))</f>
        <v>0</v>
      </c>
      <c r="CO93" s="43">
        <f>IF(CO$5&lt;$A93,0,MINA($C93*$E93,$C93-SUM($G93:CN93)))</f>
        <v>0</v>
      </c>
      <c r="CP93" s="43">
        <f>IF(CP$5&lt;$A93,0,MINA($C93*$E93,$C93-SUM($G93:CO93)))</f>
        <v>0</v>
      </c>
      <c r="CQ93" s="43">
        <f>IF(CQ$5&lt;$A93,0,MINA($C93*$E93,$C93-SUM($G93:CP93)))</f>
        <v>0</v>
      </c>
      <c r="CR93" s="43">
        <f>IF(CR$5&lt;$A93,0,MINA($C93*$E93,$C93-SUM($G93:CQ93)))</f>
        <v>0</v>
      </c>
      <c r="CS93" s="43">
        <f>IF(CS$5&lt;$A93,0,MINA($C93*$E93,$C93-SUM($G93:CR93)))</f>
        <v>0</v>
      </c>
      <c r="CT93" s="43">
        <f>IF(CT$5&lt;$A93,0,MINA($C93*$E93,$C93-SUM($G93:CS93)))</f>
        <v>0</v>
      </c>
      <c r="CU93" s="43">
        <f>IF(CU$5&lt;$A93,0,MINA($C93*$E93,$C93-SUM($G93:CT93)))</f>
        <v>0</v>
      </c>
      <c r="CV93" s="43">
        <f>IF(CV$5&lt;$A93,0,MINA($C93*$E93,$C93-SUM($G93:CU93)))</f>
        <v>0</v>
      </c>
      <c r="CW93" s="43">
        <f>IF(CW$5&lt;$A93,0,MINA($C93*$E93,$C93-SUM($G93:CV93)))</f>
        <v>0</v>
      </c>
      <c r="CX93" s="43">
        <f>IF(CX$5&lt;$A93,0,MINA($C93*$E93,$C93-SUM($G93:CW93)))</f>
        <v>0</v>
      </c>
      <c r="CY93" s="43">
        <f>IF(CY$5&lt;$A93,0,MINA($C93*$E93,$C93-SUM($G93:CX93)))</f>
        <v>0</v>
      </c>
      <c r="CZ93" s="43">
        <f>IF(CZ$5&lt;$A93,0,MINA($C93*$E93,$C93-SUM($G93:CY93)))</f>
        <v>0</v>
      </c>
      <c r="DA93" s="43">
        <f>IF(DA$5&lt;$A93,0,MINA($C93*$E93,$C93-SUM($G93:CZ93)))</f>
        <v>0</v>
      </c>
      <c r="DB93" s="43">
        <f>IF(DB$5&lt;$A93,0,MINA($C93*$E93,$C93-SUM($G93:DA93)))</f>
        <v>0</v>
      </c>
      <c r="DC93" s="43">
        <f>IF(DC$5&lt;$A93,0,MINA($C93*$E93,$C93-SUM($G93:DB93)))</f>
        <v>0</v>
      </c>
      <c r="DD93" s="43">
        <f>IF(DD$5&lt;$A93,0,MINA($C93*$E93,$C93-SUM($G93:DC93)))</f>
        <v>0</v>
      </c>
      <c r="DE93" s="43">
        <f>IF(DE$5&lt;$A93,0,MINA($C93*$E93,$C93-SUM($G93:DD93)))</f>
        <v>0</v>
      </c>
      <c r="DF93" s="43">
        <f>IF(DF$5&lt;$A93,0,MINA($C93*$E93,$C93-SUM($G93:DE93)))</f>
        <v>0</v>
      </c>
      <c r="DG93" s="43">
        <f>IF(DG$5&lt;$A93,0,MINA($C93*$E93,$C93-SUM($G93:DF93)))</f>
        <v>0</v>
      </c>
      <c r="DH93" s="43">
        <f>IF(DH$5&lt;$A93,0,MINA($C93*$E93,$C93-SUM($G93:DG93)))</f>
        <v>0</v>
      </c>
      <c r="DI93" s="43">
        <f>IF(DI$5&lt;$A93,0,MINA($C93*$E93,$C93-SUM($G93:DH93)))</f>
        <v>0</v>
      </c>
      <c r="DJ93" s="43">
        <f>IF(DJ$5&lt;$A93,0,MINA($C93*$E93,$C93-SUM($G93:DI93)))</f>
        <v>0</v>
      </c>
      <c r="DK93" s="43">
        <f>IF(DK$5&lt;$A93,0,MINA($C93*$E93,$C93-SUM($G93:DJ93)))</f>
        <v>0</v>
      </c>
      <c r="DL93" s="43">
        <f>IF(DL$5&lt;$A93,0,MINA($C93*$E93,$C93-SUM($G93:DK93)))</f>
        <v>0</v>
      </c>
      <c r="DM93" s="43">
        <f>IF(DM$5&lt;$A93,0,MINA($C93*$E93,$C93-SUM($G93:DL93)))</f>
        <v>0</v>
      </c>
      <c r="DN93" s="43">
        <f>IF(DN$5&lt;$A93,0,MINA($C93*$E93,$C93-SUM($G93:DM93)))</f>
        <v>0</v>
      </c>
      <c r="DO93" s="43">
        <f>IF(DO$5&lt;$A93,0,MINA($C93*$E93,$C93-SUM($G93:DN93)))</f>
        <v>0</v>
      </c>
      <c r="DP93" s="43">
        <f>IF(DP$5&lt;$A93,0,MINA($C93*$E93,$C93-SUM($G93:DO93)))</f>
        <v>0</v>
      </c>
      <c r="DQ93" s="43">
        <f>IF(DQ$5&lt;$A93,0,MINA($C93*$E93,$C93-SUM($G93:DP93)))</f>
        <v>0</v>
      </c>
      <c r="DR93" s="43">
        <f>IF(DR$5&lt;$A93,0,MINA($C93*$E93,$C93-SUM($G93:DQ93)))</f>
        <v>0</v>
      </c>
      <c r="DS93" s="43">
        <f>IF(DS$5&lt;$A93,0,MINA($C93*$E93,$C93-SUM($G93:DR93)))</f>
        <v>0</v>
      </c>
      <c r="DT93" s="43">
        <f>IF(DT$5&lt;$A93,0,MINA($C93*$E93,$C93-SUM($G93:DS93)))</f>
        <v>0</v>
      </c>
      <c r="DU93" s="43">
        <f>IF(DU$5&lt;$A93,0,MINA($C93*$E93,$C93-SUM($G93:DT93)))</f>
        <v>0</v>
      </c>
      <c r="DV93" s="43">
        <f>IF(DV$5&lt;$A93,0,MINA($C93*$E93,$C93-SUM($G93:DU93)))</f>
        <v>0</v>
      </c>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row>
    <row r="94" spans="1:162" ht="18" customHeight="1" x14ac:dyDescent="0.2">
      <c r="A94" s="46">
        <f t="shared" si="34"/>
        <v>80</v>
      </c>
      <c r="B94" s="38"/>
      <c r="C94" s="45">
        <v>0</v>
      </c>
      <c r="D94" s="38"/>
      <c r="E94" s="44">
        <f t="shared" si="35"/>
        <v>2.4390243902439025E-2</v>
      </c>
      <c r="G94" s="43">
        <f t="shared" si="33"/>
        <v>0</v>
      </c>
      <c r="H94" s="43">
        <f>IF(H$5&lt;$A94,0,MINA($C94*$E94,$C94-SUM($G94:G94)))</f>
        <v>0</v>
      </c>
      <c r="I94" s="43">
        <f>IF(I$5&lt;$A94,0,MINA($C94*$E94,$C94-SUM($G94:H94)))</f>
        <v>0</v>
      </c>
      <c r="J94" s="43">
        <f>IF(J$5&lt;$A94,0,MINA($C94*$E94,$C94-SUM($G94:I94)))</f>
        <v>0</v>
      </c>
      <c r="K94" s="43">
        <f>IF(K$5&lt;$A94,0,MINA($C94*$E94,$C94-SUM($G94:J94)))</f>
        <v>0</v>
      </c>
      <c r="L94" s="43">
        <f>IF(L$5&lt;$A94,0,MINA($C94*$E94,$C94-SUM($G94:K94)))</f>
        <v>0</v>
      </c>
      <c r="M94" s="43">
        <f>IF(M$5&lt;$A94,0,MINA($C94*$E94,$C94-SUM($G94:L94)))</f>
        <v>0</v>
      </c>
      <c r="N94" s="43">
        <f>IF(N$5&lt;$A94,0,MINA($C94*$E94,$C94-SUM($G94:M94)))</f>
        <v>0</v>
      </c>
      <c r="O94" s="43">
        <f>IF(O$5&lt;$A94,0,MINA($C94*$E94,$C94-SUM($G94:N94)))</f>
        <v>0</v>
      </c>
      <c r="P94" s="43">
        <f>IF(P$5&lt;$A94,0,MINA($C94*$E94,$C94-SUM($G94:O94)))</f>
        <v>0</v>
      </c>
      <c r="Q94" s="43">
        <f>IF(Q$5&lt;$A94,0,MINA($C94*$E94,$C94-SUM($G94:P94)))</f>
        <v>0</v>
      </c>
      <c r="R94" s="43">
        <f>IF(R$5&lt;$A94,0,MINA($C94*$E94,$C94-SUM($G94:Q94)))</f>
        <v>0</v>
      </c>
      <c r="S94" s="43">
        <f>IF(S$5&lt;$A94,0,MINA($C94*$E94,$C94-SUM($G94:R94)))</f>
        <v>0</v>
      </c>
      <c r="T94" s="43">
        <f>IF(T$5&lt;$A94,0,MINA($C94*$E94,$C94-SUM($G94:S94)))</f>
        <v>0</v>
      </c>
      <c r="U94" s="43">
        <f>IF(U$5&lt;$A94,0,MINA($C94*$E94,$C94-SUM($G94:T94)))</f>
        <v>0</v>
      </c>
      <c r="V94" s="43">
        <f>IF(V$5&lt;$A94,0,MINA($C94*$E94,$C94-SUM($G94:U94)))</f>
        <v>0</v>
      </c>
      <c r="W94" s="43">
        <f>IF(W$5&lt;$A94,0,MINA($C94*$E94,$C94-SUM($G94:V94)))</f>
        <v>0</v>
      </c>
      <c r="X94" s="43">
        <f>IF(X$5&lt;$A94,0,MINA($C94*$E94,$C94-SUM($G94:W94)))</f>
        <v>0</v>
      </c>
      <c r="Y94" s="43">
        <f>IF(Y$5&lt;$A94,0,MINA($C94*$E94,$C94-SUM($G94:X94)))</f>
        <v>0</v>
      </c>
      <c r="Z94" s="43">
        <f>IF(Z$5&lt;$A94,0,MINA($C94*$E94,$C94-SUM($G94:Y94)))</f>
        <v>0</v>
      </c>
      <c r="AA94" s="43">
        <f>IF(AA$5&lt;$A94,0,MINA($C94*$E94,$C94-SUM($G94:Z94)))</f>
        <v>0</v>
      </c>
      <c r="AB94" s="43">
        <f>IF(AB$5&lt;$A94,0,MINA($C94*$E94,$C94-SUM($G94:AA94)))</f>
        <v>0</v>
      </c>
      <c r="AC94" s="43">
        <f>IF(AC$5&lt;$A94,0,MINA($C94*$E94,$C94-SUM($G94:AB94)))</f>
        <v>0</v>
      </c>
      <c r="AD94" s="43">
        <f>IF(AD$5&lt;$A94,0,MINA($C94*$E94,$C94-SUM($G94:AC94)))</f>
        <v>0</v>
      </c>
      <c r="AE94" s="43">
        <f>IF(AE$5&lt;$A94,0,MINA($C94*$E94,$C94-SUM($G94:AD94)))</f>
        <v>0</v>
      </c>
      <c r="AF94" s="43">
        <f>IF(AF$5&lt;$A94,0,MINA($C94*$E94,$C94-SUM($G94:AE94)))</f>
        <v>0</v>
      </c>
      <c r="AG94" s="43">
        <f>IF(AG$5&lt;$A94,0,MINA($C94*$E94,$C94-SUM($G94:AF94)))</f>
        <v>0</v>
      </c>
      <c r="AH94" s="43">
        <f>IF(AH$5&lt;$A94,0,MINA($C94*$E94,$C94-SUM($G94:AG94)))</f>
        <v>0</v>
      </c>
      <c r="AI94" s="43">
        <f>IF(AI$5&lt;$A94,0,MINA($C94*$E94,$C94-SUM($G94:AH94)))</f>
        <v>0</v>
      </c>
      <c r="AJ94" s="43">
        <f>IF(AJ$5&lt;$A94,0,MINA($C94*$E94,$C94-SUM($G94:AI94)))</f>
        <v>0</v>
      </c>
      <c r="AK94" s="43">
        <f>IF(AK$5&lt;$A94,0,MINA($C94*$E94,$C94-SUM($G94:AJ94)))</f>
        <v>0</v>
      </c>
      <c r="AL94" s="43">
        <f>IF(AL$5&lt;$A94,0,MINA($C94*$E94,$C94-SUM($G94:AK94)))</f>
        <v>0</v>
      </c>
      <c r="AM94" s="43">
        <f>IF(AM$5&lt;$A94,0,MINA($C94*$E94,$C94-SUM($G94:AL94)))</f>
        <v>0</v>
      </c>
      <c r="AN94" s="43">
        <f>IF(AN$5&lt;$A94,0,MINA($C94*$E94,$C94-SUM($G94:AM94)))</f>
        <v>0</v>
      </c>
      <c r="AO94" s="43">
        <f>IF(AO$5&lt;$A94,0,MINA($C94*$E94,$C94-SUM($G94:AN94)))</f>
        <v>0</v>
      </c>
      <c r="AP94" s="43">
        <f>IF(AP$5&lt;$A94,0,MINA($C94*$E94,$C94-SUM($G94:AO94)))</f>
        <v>0</v>
      </c>
      <c r="AQ94" s="43">
        <f>IF(AQ$5&lt;$A94,0,MINA($C94*$E94,$C94-SUM($G94:AP94)))</f>
        <v>0</v>
      </c>
      <c r="AR94" s="43">
        <f>IF(AR$5&lt;$A94,0,MINA($C94*$E94,$C94-SUM($G94:AQ94)))</f>
        <v>0</v>
      </c>
      <c r="AS94" s="43">
        <f>IF(AS$5&lt;$A94,0,MINA($C94*$E94,$C94-SUM($G94:AR94)))</f>
        <v>0</v>
      </c>
      <c r="AT94" s="43">
        <f>IF(AT$5&lt;$A94,0,MINA($C94*$E94,$C94-SUM($G94:AS94)))</f>
        <v>0</v>
      </c>
      <c r="AU94" s="43">
        <f>IF(AU$5&lt;$A94,0,MINA($C94*$E94,$C94-SUM($G94:AT94)))</f>
        <v>0</v>
      </c>
      <c r="AV94" s="43">
        <f>IF(AV$5&lt;$A94,0,MINA($C94*$E94,$C94-SUM($G94:AU94)))</f>
        <v>0</v>
      </c>
      <c r="AW94" s="43">
        <f>IF(AW$5&lt;$A94,0,MINA($C94*$E94,$C94-SUM($G94:AV94)))</f>
        <v>0</v>
      </c>
      <c r="AX94" s="43">
        <f>IF(AX$5&lt;$A94,0,MINA($C94*$E94,$C94-SUM($G94:AW94)))</f>
        <v>0</v>
      </c>
      <c r="AY94" s="43">
        <f>IF(AY$5&lt;$A94,0,MINA($C94*$E94,$C94-SUM($G94:AX94)))</f>
        <v>0</v>
      </c>
      <c r="AZ94" s="43">
        <f>IF(AZ$5&lt;$A94,0,MINA($C94*$E94,$C94-SUM($G94:AY94)))</f>
        <v>0</v>
      </c>
      <c r="BA94" s="43">
        <f>IF(BA$5&lt;$A94,0,MINA($C94*$E94,$C94-SUM($G94:AZ94)))</f>
        <v>0</v>
      </c>
      <c r="BB94" s="43">
        <f>IF(BB$5&lt;$A94,0,MINA($C94*$E94,$C94-SUM($G94:BA94)))</f>
        <v>0</v>
      </c>
      <c r="BC94" s="43">
        <f>IF(BC$5&lt;$A94,0,MINA($C94*$E94,$C94-SUM($G94:BB94)))</f>
        <v>0</v>
      </c>
      <c r="BD94" s="43">
        <f>IF(BD$5&lt;$A94,0,MINA($C94*$E94,$C94-SUM($G94:BC94)))</f>
        <v>0</v>
      </c>
      <c r="BE94" s="43">
        <f>IF(BE$5&lt;$A94,0,MINA($C94*$E94,$C94-SUM($G94:BD94)))</f>
        <v>0</v>
      </c>
      <c r="BF94" s="43">
        <f>IF(BF$5&lt;$A94,0,MINA($C94*$E94,$C94-SUM($G94:BE94)))</f>
        <v>0</v>
      </c>
      <c r="BG94" s="43">
        <f>IF(BG$5&lt;$A94,0,MINA($C94*$E94,$C94-SUM($G94:BF94)))</f>
        <v>0</v>
      </c>
      <c r="BH94" s="43">
        <f>IF(BH$5&lt;$A94,0,MINA($C94*$E94,$C94-SUM($G94:BG94)))</f>
        <v>0</v>
      </c>
      <c r="BI94" s="43">
        <f>IF(BI$5&lt;$A94,0,MINA($C94*$E94,$C94-SUM($G94:BH94)))</f>
        <v>0</v>
      </c>
      <c r="BJ94" s="43">
        <f>IF(BJ$5&lt;$A94,0,MINA($C94*$E94,$C94-SUM($G94:BI94)))</f>
        <v>0</v>
      </c>
      <c r="BK94" s="43">
        <f>IF(BK$5&lt;$A94,0,MINA($C94*$E94,$C94-SUM($G94:BJ94)))</f>
        <v>0</v>
      </c>
      <c r="BL94" s="43">
        <f>IF(BL$5&lt;$A94,0,MINA($C94*$E94,$C94-SUM($G94:BK94)))</f>
        <v>0</v>
      </c>
      <c r="BM94" s="43">
        <f>IF(BM$5&lt;$A94,0,MINA($C94*$E94,$C94-SUM($G94:BL94)))</f>
        <v>0</v>
      </c>
      <c r="BN94" s="43">
        <f>IF(BN$5&lt;$A94,0,MINA($C94*$E94,$C94-SUM($G94:BM94)))</f>
        <v>0</v>
      </c>
      <c r="BO94" s="43">
        <f>IF(BO$5&lt;$A94,0,MINA($C94*$E94,$C94-SUM($G94:BN94)))</f>
        <v>0</v>
      </c>
      <c r="BP94" s="43">
        <f>IF(BP$5&lt;$A94,0,MINA($C94*$E94,$C94-SUM($G94:BO94)))</f>
        <v>0</v>
      </c>
      <c r="BQ94" s="43">
        <f>IF(BQ$5&lt;$A94,0,MINA($C94*$E94,$C94-SUM($G94:BP94)))</f>
        <v>0</v>
      </c>
      <c r="BR94" s="43">
        <f>IF(BR$5&lt;$A94,0,MINA($C94*$E94,$C94-SUM($G94:BQ94)))</f>
        <v>0</v>
      </c>
      <c r="BS94" s="43">
        <f>IF(BS$5&lt;$A94,0,MINA($C94*$E94,$C94-SUM($G94:BR94)))</f>
        <v>0</v>
      </c>
      <c r="BT94" s="43">
        <f>IF(BT$5&lt;$A94,0,MINA($C94*$E94,$C94-SUM($G94:BS94)))</f>
        <v>0</v>
      </c>
      <c r="BU94" s="43">
        <f>IF(BU$5&lt;$A94,0,MINA($C94*$E94,$C94-SUM($G94:BT94)))</f>
        <v>0</v>
      </c>
      <c r="BV94" s="43">
        <f>IF(BV$5&lt;$A94,0,MINA($C94*$E94,$C94-SUM($G94:BU94)))</f>
        <v>0</v>
      </c>
      <c r="BW94" s="43">
        <f>IF(BW$5&lt;$A94,0,MINA($C94*$E94,$C94-SUM($G94:BV94)))</f>
        <v>0</v>
      </c>
      <c r="BX94" s="43">
        <f>IF(BX$5&lt;$A94,0,MINA($C94*$E94,$C94-SUM($G94:BW94)))</f>
        <v>0</v>
      </c>
      <c r="BY94" s="43">
        <f>IF(BY$5&lt;$A94,0,MINA($C94*$E94,$C94-SUM($G94:BX94)))</f>
        <v>0</v>
      </c>
      <c r="BZ94" s="43">
        <f>IF(BZ$5&lt;$A94,0,MINA($C94*$E94,$C94-SUM($G94:BY94)))</f>
        <v>0</v>
      </c>
      <c r="CA94" s="43">
        <f>IF(CA$5&lt;$A94,0,MINA($C94*$E94,$C94-SUM($G94:BZ94)))</f>
        <v>0</v>
      </c>
      <c r="CB94" s="43">
        <f>IF(CB$5&lt;$A94,0,MINA($C94*$E94,$C94-SUM($G94:CA94)))</f>
        <v>0</v>
      </c>
      <c r="CC94" s="43">
        <f>IF(CC$5&lt;$A94,0,MINA($C94*$E94,$C94-SUM($G94:CB94)))</f>
        <v>0</v>
      </c>
      <c r="CD94" s="43">
        <f>IF(CD$5&lt;$A94,0,MINA($C94*$E94,$C94-SUM($G94:CC94)))</f>
        <v>0</v>
      </c>
      <c r="CE94" s="43">
        <f>IF(CE$5&lt;$A94,0,MINA($C94*$E94,$C94-SUM($G94:CD94)))</f>
        <v>0</v>
      </c>
      <c r="CF94" s="43">
        <f>IF(CF$5&lt;$A94,0,MINA($C94*$E94,$C94-SUM($G94:CE94)))</f>
        <v>0</v>
      </c>
      <c r="CG94" s="43">
        <f>IF(CG$5&lt;$A94,0,MINA($C94*$E94,$C94-SUM($G94:CF94)))</f>
        <v>0</v>
      </c>
      <c r="CH94" s="43">
        <f>IF(CH$5&lt;$A94,0,MINA($C94*$E94,$C94-SUM($G94:CG94)))</f>
        <v>0</v>
      </c>
      <c r="CI94" s="43">
        <f>IF(CI$5&lt;$A94,0,MINA($C94*$E94,$C94-SUM($G94:CH94)))</f>
        <v>0</v>
      </c>
      <c r="CJ94" s="43">
        <f>IF(CJ$5&lt;$A94,0,MINA($C94*$E94,$C94-SUM($G94:CI94)))</f>
        <v>0</v>
      </c>
      <c r="CK94" s="43">
        <f>IF(CK$5&lt;$A94,0,MINA($C94*$E94,$C94-SUM($G94:CJ94)))</f>
        <v>0</v>
      </c>
      <c r="CL94" s="43">
        <f>IF(CL$5&lt;$A94,0,MINA($C94*$E94,$C94-SUM($G94:CK94)))</f>
        <v>0</v>
      </c>
      <c r="CM94" s="43">
        <f>IF(CM$5&lt;$A94,0,MINA($C94*$E94,$C94-SUM($G94:CL94)))</f>
        <v>0</v>
      </c>
      <c r="CN94" s="43">
        <f>IF(CN$5&lt;$A94,0,MINA($C94*$E94,$C94-SUM($G94:CM94)))</f>
        <v>0</v>
      </c>
      <c r="CO94" s="43">
        <f>IF(CO$5&lt;$A94,0,MINA($C94*$E94,$C94-SUM($G94:CN94)))</f>
        <v>0</v>
      </c>
      <c r="CP94" s="43">
        <f>IF(CP$5&lt;$A94,0,MINA($C94*$E94,$C94-SUM($G94:CO94)))</f>
        <v>0</v>
      </c>
      <c r="CQ94" s="43">
        <f>IF(CQ$5&lt;$A94,0,MINA($C94*$E94,$C94-SUM($G94:CP94)))</f>
        <v>0</v>
      </c>
      <c r="CR94" s="43">
        <f>IF(CR$5&lt;$A94,0,MINA($C94*$E94,$C94-SUM($G94:CQ94)))</f>
        <v>0</v>
      </c>
      <c r="CS94" s="43">
        <f>IF(CS$5&lt;$A94,0,MINA($C94*$E94,$C94-SUM($G94:CR94)))</f>
        <v>0</v>
      </c>
      <c r="CT94" s="43">
        <f>IF(CT$5&lt;$A94,0,MINA($C94*$E94,$C94-SUM($G94:CS94)))</f>
        <v>0</v>
      </c>
      <c r="CU94" s="43">
        <f>IF(CU$5&lt;$A94,0,MINA($C94*$E94,$C94-SUM($G94:CT94)))</f>
        <v>0</v>
      </c>
      <c r="CV94" s="43">
        <f>IF(CV$5&lt;$A94,0,MINA($C94*$E94,$C94-SUM($G94:CU94)))</f>
        <v>0</v>
      </c>
      <c r="CW94" s="43">
        <f>IF(CW$5&lt;$A94,0,MINA($C94*$E94,$C94-SUM($G94:CV94)))</f>
        <v>0</v>
      </c>
      <c r="CX94" s="43">
        <f>IF(CX$5&lt;$A94,0,MINA($C94*$E94,$C94-SUM($G94:CW94)))</f>
        <v>0</v>
      </c>
      <c r="CY94" s="43">
        <f>IF(CY$5&lt;$A94,0,MINA($C94*$E94,$C94-SUM($G94:CX94)))</f>
        <v>0</v>
      </c>
      <c r="CZ94" s="43">
        <f>IF(CZ$5&lt;$A94,0,MINA($C94*$E94,$C94-SUM($G94:CY94)))</f>
        <v>0</v>
      </c>
      <c r="DA94" s="43">
        <f>IF(DA$5&lt;$A94,0,MINA($C94*$E94,$C94-SUM($G94:CZ94)))</f>
        <v>0</v>
      </c>
      <c r="DB94" s="43">
        <f>IF(DB$5&lt;$A94,0,MINA($C94*$E94,$C94-SUM($G94:DA94)))</f>
        <v>0</v>
      </c>
      <c r="DC94" s="43">
        <f>IF(DC$5&lt;$A94,0,MINA($C94*$E94,$C94-SUM($G94:DB94)))</f>
        <v>0</v>
      </c>
      <c r="DD94" s="43">
        <f>IF(DD$5&lt;$A94,0,MINA($C94*$E94,$C94-SUM($G94:DC94)))</f>
        <v>0</v>
      </c>
      <c r="DE94" s="43">
        <f>IF(DE$5&lt;$A94,0,MINA($C94*$E94,$C94-SUM($G94:DD94)))</f>
        <v>0</v>
      </c>
      <c r="DF94" s="43">
        <f>IF(DF$5&lt;$A94,0,MINA($C94*$E94,$C94-SUM($G94:DE94)))</f>
        <v>0</v>
      </c>
      <c r="DG94" s="43">
        <f>IF(DG$5&lt;$A94,0,MINA($C94*$E94,$C94-SUM($G94:DF94)))</f>
        <v>0</v>
      </c>
      <c r="DH94" s="43">
        <f>IF(DH$5&lt;$A94,0,MINA($C94*$E94,$C94-SUM($G94:DG94)))</f>
        <v>0</v>
      </c>
      <c r="DI94" s="43">
        <f>IF(DI$5&lt;$A94,0,MINA($C94*$E94,$C94-SUM($G94:DH94)))</f>
        <v>0</v>
      </c>
      <c r="DJ94" s="43">
        <f>IF(DJ$5&lt;$A94,0,MINA($C94*$E94,$C94-SUM($G94:DI94)))</f>
        <v>0</v>
      </c>
      <c r="DK94" s="43">
        <f>IF(DK$5&lt;$A94,0,MINA($C94*$E94,$C94-SUM($G94:DJ94)))</f>
        <v>0</v>
      </c>
      <c r="DL94" s="43">
        <f>IF(DL$5&lt;$A94,0,MINA($C94*$E94,$C94-SUM($G94:DK94)))</f>
        <v>0</v>
      </c>
      <c r="DM94" s="43">
        <f>IF(DM$5&lt;$A94,0,MINA($C94*$E94,$C94-SUM($G94:DL94)))</f>
        <v>0</v>
      </c>
      <c r="DN94" s="43">
        <f>IF(DN$5&lt;$A94,0,MINA($C94*$E94,$C94-SUM($G94:DM94)))</f>
        <v>0</v>
      </c>
      <c r="DO94" s="43">
        <f>IF(DO$5&lt;$A94,0,MINA($C94*$E94,$C94-SUM($G94:DN94)))</f>
        <v>0</v>
      </c>
      <c r="DP94" s="43">
        <f>IF(DP$5&lt;$A94,0,MINA($C94*$E94,$C94-SUM($G94:DO94)))</f>
        <v>0</v>
      </c>
      <c r="DQ94" s="43">
        <f>IF(DQ$5&lt;$A94,0,MINA($C94*$E94,$C94-SUM($G94:DP94)))</f>
        <v>0</v>
      </c>
      <c r="DR94" s="43">
        <f>IF(DR$5&lt;$A94,0,MINA($C94*$E94,$C94-SUM($G94:DQ94)))</f>
        <v>0</v>
      </c>
      <c r="DS94" s="43">
        <f>IF(DS$5&lt;$A94,0,MINA($C94*$E94,$C94-SUM($G94:DR94)))</f>
        <v>0</v>
      </c>
      <c r="DT94" s="43">
        <f>IF(DT$5&lt;$A94,0,MINA($C94*$E94,$C94-SUM($G94:DS94)))</f>
        <v>0</v>
      </c>
      <c r="DU94" s="43">
        <f>IF(DU$5&lt;$A94,0,MINA($C94*$E94,$C94-SUM($G94:DT94)))</f>
        <v>0</v>
      </c>
      <c r="DV94" s="43">
        <f>IF(DV$5&lt;$A94,0,MINA($C94*$E94,$C94-SUM($G94:DU94)))</f>
        <v>0</v>
      </c>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row>
    <row r="95" spans="1:162" ht="18" customHeight="1" x14ac:dyDescent="0.2">
      <c r="A95" s="46">
        <f t="shared" si="34"/>
        <v>81</v>
      </c>
      <c r="B95" s="38"/>
      <c r="C95" s="45">
        <v>0</v>
      </c>
      <c r="D95" s="38"/>
      <c r="E95" s="44">
        <f t="shared" si="35"/>
        <v>2.5000000000000001E-2</v>
      </c>
      <c r="G95" s="43">
        <f t="shared" si="33"/>
        <v>0</v>
      </c>
      <c r="H95" s="43">
        <f>IF(H$5&lt;$A95,0,MINA($C95*$E95,$C95-SUM($G95:G95)))</f>
        <v>0</v>
      </c>
      <c r="I95" s="43">
        <f>IF(I$5&lt;$A95,0,MINA($C95*$E95,$C95-SUM($G95:H95)))</f>
        <v>0</v>
      </c>
      <c r="J95" s="43">
        <f>IF(J$5&lt;$A95,0,MINA($C95*$E95,$C95-SUM($G95:I95)))</f>
        <v>0</v>
      </c>
      <c r="K95" s="43">
        <f>IF(K$5&lt;$A95,0,MINA($C95*$E95,$C95-SUM($G95:J95)))</f>
        <v>0</v>
      </c>
      <c r="L95" s="43">
        <f>IF(L$5&lt;$A95,0,MINA($C95*$E95,$C95-SUM($G95:K95)))</f>
        <v>0</v>
      </c>
      <c r="M95" s="43">
        <f>IF(M$5&lt;$A95,0,MINA($C95*$E95,$C95-SUM($G95:L95)))</f>
        <v>0</v>
      </c>
      <c r="N95" s="43">
        <f>IF(N$5&lt;$A95,0,MINA($C95*$E95,$C95-SUM($G95:M95)))</f>
        <v>0</v>
      </c>
      <c r="O95" s="43">
        <f>IF(O$5&lt;$A95,0,MINA($C95*$E95,$C95-SUM($G95:N95)))</f>
        <v>0</v>
      </c>
      <c r="P95" s="43">
        <f>IF(P$5&lt;$A95,0,MINA($C95*$E95,$C95-SUM($G95:O95)))</f>
        <v>0</v>
      </c>
      <c r="Q95" s="43">
        <f>IF(Q$5&lt;$A95,0,MINA($C95*$E95,$C95-SUM($G95:P95)))</f>
        <v>0</v>
      </c>
      <c r="R95" s="43">
        <f>IF(R$5&lt;$A95,0,MINA($C95*$E95,$C95-SUM($G95:Q95)))</f>
        <v>0</v>
      </c>
      <c r="S95" s="43">
        <f>IF(S$5&lt;$A95,0,MINA($C95*$E95,$C95-SUM($G95:R95)))</f>
        <v>0</v>
      </c>
      <c r="T95" s="43">
        <f>IF(T$5&lt;$A95,0,MINA($C95*$E95,$C95-SUM($G95:S95)))</f>
        <v>0</v>
      </c>
      <c r="U95" s="43">
        <f>IF(U$5&lt;$A95,0,MINA($C95*$E95,$C95-SUM($G95:T95)))</f>
        <v>0</v>
      </c>
      <c r="V95" s="43">
        <f>IF(V$5&lt;$A95,0,MINA($C95*$E95,$C95-SUM($G95:U95)))</f>
        <v>0</v>
      </c>
      <c r="W95" s="43">
        <f>IF(W$5&lt;$A95,0,MINA($C95*$E95,$C95-SUM($G95:V95)))</f>
        <v>0</v>
      </c>
      <c r="X95" s="43">
        <f>IF(X$5&lt;$A95,0,MINA($C95*$E95,$C95-SUM($G95:W95)))</f>
        <v>0</v>
      </c>
      <c r="Y95" s="43">
        <f>IF(Y$5&lt;$A95,0,MINA($C95*$E95,$C95-SUM($G95:X95)))</f>
        <v>0</v>
      </c>
      <c r="Z95" s="43">
        <f>IF(Z$5&lt;$A95,0,MINA($C95*$E95,$C95-SUM($G95:Y95)))</f>
        <v>0</v>
      </c>
      <c r="AA95" s="43">
        <f>IF(AA$5&lt;$A95,0,MINA($C95*$E95,$C95-SUM($G95:Z95)))</f>
        <v>0</v>
      </c>
      <c r="AB95" s="43">
        <f>IF(AB$5&lt;$A95,0,MINA($C95*$E95,$C95-SUM($G95:AA95)))</f>
        <v>0</v>
      </c>
      <c r="AC95" s="43">
        <f>IF(AC$5&lt;$A95,0,MINA($C95*$E95,$C95-SUM($G95:AB95)))</f>
        <v>0</v>
      </c>
      <c r="AD95" s="43">
        <f>IF(AD$5&lt;$A95,0,MINA($C95*$E95,$C95-SUM($G95:AC95)))</f>
        <v>0</v>
      </c>
      <c r="AE95" s="43">
        <f>IF(AE$5&lt;$A95,0,MINA($C95*$E95,$C95-SUM($G95:AD95)))</f>
        <v>0</v>
      </c>
      <c r="AF95" s="43">
        <f>IF(AF$5&lt;$A95,0,MINA($C95*$E95,$C95-SUM($G95:AE95)))</f>
        <v>0</v>
      </c>
      <c r="AG95" s="43">
        <f>IF(AG$5&lt;$A95,0,MINA($C95*$E95,$C95-SUM($G95:AF95)))</f>
        <v>0</v>
      </c>
      <c r="AH95" s="43">
        <f>IF(AH$5&lt;$A95,0,MINA($C95*$E95,$C95-SUM($G95:AG95)))</f>
        <v>0</v>
      </c>
      <c r="AI95" s="43">
        <f>IF(AI$5&lt;$A95,0,MINA($C95*$E95,$C95-SUM($G95:AH95)))</f>
        <v>0</v>
      </c>
      <c r="AJ95" s="43">
        <f>IF(AJ$5&lt;$A95,0,MINA($C95*$E95,$C95-SUM($G95:AI95)))</f>
        <v>0</v>
      </c>
      <c r="AK95" s="43">
        <f>IF(AK$5&lt;$A95,0,MINA($C95*$E95,$C95-SUM($G95:AJ95)))</f>
        <v>0</v>
      </c>
      <c r="AL95" s="43">
        <f>IF(AL$5&lt;$A95,0,MINA($C95*$E95,$C95-SUM($G95:AK95)))</f>
        <v>0</v>
      </c>
      <c r="AM95" s="43">
        <f>IF(AM$5&lt;$A95,0,MINA($C95*$E95,$C95-SUM($G95:AL95)))</f>
        <v>0</v>
      </c>
      <c r="AN95" s="43">
        <f>IF(AN$5&lt;$A95,0,MINA($C95*$E95,$C95-SUM($G95:AM95)))</f>
        <v>0</v>
      </c>
      <c r="AO95" s="43">
        <f>IF(AO$5&lt;$A95,0,MINA($C95*$E95,$C95-SUM($G95:AN95)))</f>
        <v>0</v>
      </c>
      <c r="AP95" s="43">
        <f>IF(AP$5&lt;$A95,0,MINA($C95*$E95,$C95-SUM($G95:AO95)))</f>
        <v>0</v>
      </c>
      <c r="AQ95" s="43">
        <f>IF(AQ$5&lt;$A95,0,MINA($C95*$E95,$C95-SUM($G95:AP95)))</f>
        <v>0</v>
      </c>
      <c r="AR95" s="43">
        <f>IF(AR$5&lt;$A95,0,MINA($C95*$E95,$C95-SUM($G95:AQ95)))</f>
        <v>0</v>
      </c>
      <c r="AS95" s="43">
        <f>IF(AS$5&lt;$A95,0,MINA($C95*$E95,$C95-SUM($G95:AR95)))</f>
        <v>0</v>
      </c>
      <c r="AT95" s="43">
        <f>IF(AT$5&lt;$A95,0,MINA($C95*$E95,$C95-SUM($G95:AS95)))</f>
        <v>0</v>
      </c>
      <c r="AU95" s="43">
        <f>IF(AU$5&lt;$A95,0,MINA($C95*$E95,$C95-SUM($G95:AT95)))</f>
        <v>0</v>
      </c>
      <c r="AV95" s="43">
        <f>IF(AV$5&lt;$A95,0,MINA($C95*$E95,$C95-SUM($G95:AU95)))</f>
        <v>0</v>
      </c>
      <c r="AW95" s="43">
        <f>IF(AW$5&lt;$A95,0,MINA($C95*$E95,$C95-SUM($G95:AV95)))</f>
        <v>0</v>
      </c>
      <c r="AX95" s="43">
        <f>IF(AX$5&lt;$A95,0,MINA($C95*$E95,$C95-SUM($G95:AW95)))</f>
        <v>0</v>
      </c>
      <c r="AY95" s="43">
        <f>IF(AY$5&lt;$A95,0,MINA($C95*$E95,$C95-SUM($G95:AX95)))</f>
        <v>0</v>
      </c>
      <c r="AZ95" s="43">
        <f>IF(AZ$5&lt;$A95,0,MINA($C95*$E95,$C95-SUM($G95:AY95)))</f>
        <v>0</v>
      </c>
      <c r="BA95" s="43">
        <f>IF(BA$5&lt;$A95,0,MINA($C95*$E95,$C95-SUM($G95:AZ95)))</f>
        <v>0</v>
      </c>
      <c r="BB95" s="43">
        <f>IF(BB$5&lt;$A95,0,MINA($C95*$E95,$C95-SUM($G95:BA95)))</f>
        <v>0</v>
      </c>
      <c r="BC95" s="43">
        <f>IF(BC$5&lt;$A95,0,MINA($C95*$E95,$C95-SUM($G95:BB95)))</f>
        <v>0</v>
      </c>
      <c r="BD95" s="43">
        <f>IF(BD$5&lt;$A95,0,MINA($C95*$E95,$C95-SUM($G95:BC95)))</f>
        <v>0</v>
      </c>
      <c r="BE95" s="43">
        <f>IF(BE$5&lt;$A95,0,MINA($C95*$E95,$C95-SUM($G95:BD95)))</f>
        <v>0</v>
      </c>
      <c r="BF95" s="43">
        <f>IF(BF$5&lt;$A95,0,MINA($C95*$E95,$C95-SUM($G95:BE95)))</f>
        <v>0</v>
      </c>
      <c r="BG95" s="43">
        <f>IF(BG$5&lt;$A95,0,MINA($C95*$E95,$C95-SUM($G95:BF95)))</f>
        <v>0</v>
      </c>
      <c r="BH95" s="43">
        <f>IF(BH$5&lt;$A95,0,MINA($C95*$E95,$C95-SUM($G95:BG95)))</f>
        <v>0</v>
      </c>
      <c r="BI95" s="43">
        <f>IF(BI$5&lt;$A95,0,MINA($C95*$E95,$C95-SUM($G95:BH95)))</f>
        <v>0</v>
      </c>
      <c r="BJ95" s="43">
        <f>IF(BJ$5&lt;$A95,0,MINA($C95*$E95,$C95-SUM($G95:BI95)))</f>
        <v>0</v>
      </c>
      <c r="BK95" s="43">
        <f>IF(BK$5&lt;$A95,0,MINA($C95*$E95,$C95-SUM($G95:BJ95)))</f>
        <v>0</v>
      </c>
      <c r="BL95" s="43">
        <f>IF(BL$5&lt;$A95,0,MINA($C95*$E95,$C95-SUM($G95:BK95)))</f>
        <v>0</v>
      </c>
      <c r="BM95" s="43">
        <f>IF(BM$5&lt;$A95,0,MINA($C95*$E95,$C95-SUM($G95:BL95)))</f>
        <v>0</v>
      </c>
      <c r="BN95" s="43">
        <f>IF(BN$5&lt;$A95,0,MINA($C95*$E95,$C95-SUM($G95:BM95)))</f>
        <v>0</v>
      </c>
      <c r="BO95" s="43">
        <f>IF(BO$5&lt;$A95,0,MINA($C95*$E95,$C95-SUM($G95:BN95)))</f>
        <v>0</v>
      </c>
      <c r="BP95" s="43">
        <f>IF(BP$5&lt;$A95,0,MINA($C95*$E95,$C95-SUM($G95:BO95)))</f>
        <v>0</v>
      </c>
      <c r="BQ95" s="43">
        <f>IF(BQ$5&lt;$A95,0,MINA($C95*$E95,$C95-SUM($G95:BP95)))</f>
        <v>0</v>
      </c>
      <c r="BR95" s="43">
        <f>IF(BR$5&lt;$A95,0,MINA($C95*$E95,$C95-SUM($G95:BQ95)))</f>
        <v>0</v>
      </c>
      <c r="BS95" s="43">
        <f>IF(BS$5&lt;$A95,0,MINA($C95*$E95,$C95-SUM($G95:BR95)))</f>
        <v>0</v>
      </c>
      <c r="BT95" s="43">
        <f>IF(BT$5&lt;$A95,0,MINA($C95*$E95,$C95-SUM($G95:BS95)))</f>
        <v>0</v>
      </c>
      <c r="BU95" s="43">
        <f>IF(BU$5&lt;$A95,0,MINA($C95*$E95,$C95-SUM($G95:BT95)))</f>
        <v>0</v>
      </c>
      <c r="BV95" s="43">
        <f>IF(BV$5&lt;$A95,0,MINA($C95*$E95,$C95-SUM($G95:BU95)))</f>
        <v>0</v>
      </c>
      <c r="BW95" s="43">
        <f>IF(BW$5&lt;$A95,0,MINA($C95*$E95,$C95-SUM($G95:BV95)))</f>
        <v>0</v>
      </c>
      <c r="BX95" s="43">
        <f>IF(BX$5&lt;$A95,0,MINA($C95*$E95,$C95-SUM($G95:BW95)))</f>
        <v>0</v>
      </c>
      <c r="BY95" s="43">
        <f>IF(BY$5&lt;$A95,0,MINA($C95*$E95,$C95-SUM($G95:BX95)))</f>
        <v>0</v>
      </c>
      <c r="BZ95" s="43">
        <f>IF(BZ$5&lt;$A95,0,MINA($C95*$E95,$C95-SUM($G95:BY95)))</f>
        <v>0</v>
      </c>
      <c r="CA95" s="43">
        <f>IF(CA$5&lt;$A95,0,MINA($C95*$E95,$C95-SUM($G95:BZ95)))</f>
        <v>0</v>
      </c>
      <c r="CB95" s="43">
        <f>IF(CB$5&lt;$A95,0,MINA($C95*$E95,$C95-SUM($G95:CA95)))</f>
        <v>0</v>
      </c>
      <c r="CC95" s="43">
        <f>IF(CC$5&lt;$A95,0,MINA($C95*$E95,$C95-SUM($G95:CB95)))</f>
        <v>0</v>
      </c>
      <c r="CD95" s="43">
        <f>IF(CD$5&lt;$A95,0,MINA($C95*$E95,$C95-SUM($G95:CC95)))</f>
        <v>0</v>
      </c>
      <c r="CE95" s="43">
        <f>IF(CE$5&lt;$A95,0,MINA($C95*$E95,$C95-SUM($G95:CD95)))</f>
        <v>0</v>
      </c>
      <c r="CF95" s="43">
        <f>IF(CF$5&lt;$A95,0,MINA($C95*$E95,$C95-SUM($G95:CE95)))</f>
        <v>0</v>
      </c>
      <c r="CG95" s="43">
        <f>IF(CG$5&lt;$A95,0,MINA($C95*$E95,$C95-SUM($G95:CF95)))</f>
        <v>0</v>
      </c>
      <c r="CH95" s="43">
        <f>IF(CH$5&lt;$A95,0,MINA($C95*$E95,$C95-SUM($G95:CG95)))</f>
        <v>0</v>
      </c>
      <c r="CI95" s="43">
        <f>IF(CI$5&lt;$A95,0,MINA($C95*$E95,$C95-SUM($G95:CH95)))</f>
        <v>0</v>
      </c>
      <c r="CJ95" s="43">
        <f>IF(CJ$5&lt;$A95,0,MINA($C95*$E95,$C95-SUM($G95:CI95)))</f>
        <v>0</v>
      </c>
      <c r="CK95" s="43">
        <f>IF(CK$5&lt;$A95,0,MINA($C95*$E95,$C95-SUM($G95:CJ95)))</f>
        <v>0</v>
      </c>
      <c r="CL95" s="43">
        <f>IF(CL$5&lt;$A95,0,MINA($C95*$E95,$C95-SUM($G95:CK95)))</f>
        <v>0</v>
      </c>
      <c r="CM95" s="43">
        <f>IF(CM$5&lt;$A95,0,MINA($C95*$E95,$C95-SUM($G95:CL95)))</f>
        <v>0</v>
      </c>
      <c r="CN95" s="43">
        <f>IF(CN$5&lt;$A95,0,MINA($C95*$E95,$C95-SUM($G95:CM95)))</f>
        <v>0</v>
      </c>
      <c r="CO95" s="43">
        <f>IF(CO$5&lt;$A95,0,MINA($C95*$E95,$C95-SUM($G95:CN95)))</f>
        <v>0</v>
      </c>
      <c r="CP95" s="43">
        <f>IF(CP$5&lt;$A95,0,MINA($C95*$E95,$C95-SUM($G95:CO95)))</f>
        <v>0</v>
      </c>
      <c r="CQ95" s="43">
        <f>IF(CQ$5&lt;$A95,0,MINA($C95*$E95,$C95-SUM($G95:CP95)))</f>
        <v>0</v>
      </c>
      <c r="CR95" s="43">
        <f>IF(CR$5&lt;$A95,0,MINA($C95*$E95,$C95-SUM($G95:CQ95)))</f>
        <v>0</v>
      </c>
      <c r="CS95" s="43">
        <f>IF(CS$5&lt;$A95,0,MINA($C95*$E95,$C95-SUM($G95:CR95)))</f>
        <v>0</v>
      </c>
      <c r="CT95" s="43">
        <f>IF(CT$5&lt;$A95,0,MINA($C95*$E95,$C95-SUM($G95:CS95)))</f>
        <v>0</v>
      </c>
      <c r="CU95" s="43">
        <f>IF(CU$5&lt;$A95,0,MINA($C95*$E95,$C95-SUM($G95:CT95)))</f>
        <v>0</v>
      </c>
      <c r="CV95" s="43">
        <f>IF(CV$5&lt;$A95,0,MINA($C95*$E95,$C95-SUM($G95:CU95)))</f>
        <v>0</v>
      </c>
      <c r="CW95" s="43">
        <f>IF(CW$5&lt;$A95,0,MINA($C95*$E95,$C95-SUM($G95:CV95)))</f>
        <v>0</v>
      </c>
      <c r="CX95" s="43">
        <f>IF(CX$5&lt;$A95,0,MINA($C95*$E95,$C95-SUM($G95:CW95)))</f>
        <v>0</v>
      </c>
      <c r="CY95" s="43">
        <f>IF(CY$5&lt;$A95,0,MINA($C95*$E95,$C95-SUM($G95:CX95)))</f>
        <v>0</v>
      </c>
      <c r="CZ95" s="43">
        <f>IF(CZ$5&lt;$A95,0,MINA($C95*$E95,$C95-SUM($G95:CY95)))</f>
        <v>0</v>
      </c>
      <c r="DA95" s="43">
        <f>IF(DA$5&lt;$A95,0,MINA($C95*$E95,$C95-SUM($G95:CZ95)))</f>
        <v>0</v>
      </c>
      <c r="DB95" s="43">
        <f>IF(DB$5&lt;$A95,0,MINA($C95*$E95,$C95-SUM($G95:DA95)))</f>
        <v>0</v>
      </c>
      <c r="DC95" s="43">
        <f>IF(DC$5&lt;$A95,0,MINA($C95*$E95,$C95-SUM($G95:DB95)))</f>
        <v>0</v>
      </c>
      <c r="DD95" s="43">
        <f>IF(DD$5&lt;$A95,0,MINA($C95*$E95,$C95-SUM($G95:DC95)))</f>
        <v>0</v>
      </c>
      <c r="DE95" s="43">
        <f>IF(DE$5&lt;$A95,0,MINA($C95*$E95,$C95-SUM($G95:DD95)))</f>
        <v>0</v>
      </c>
      <c r="DF95" s="43">
        <f>IF(DF$5&lt;$A95,0,MINA($C95*$E95,$C95-SUM($G95:DE95)))</f>
        <v>0</v>
      </c>
      <c r="DG95" s="43">
        <f>IF(DG$5&lt;$A95,0,MINA($C95*$E95,$C95-SUM($G95:DF95)))</f>
        <v>0</v>
      </c>
      <c r="DH95" s="43">
        <f>IF(DH$5&lt;$A95,0,MINA($C95*$E95,$C95-SUM($G95:DG95)))</f>
        <v>0</v>
      </c>
      <c r="DI95" s="43">
        <f>IF(DI$5&lt;$A95,0,MINA($C95*$E95,$C95-SUM($G95:DH95)))</f>
        <v>0</v>
      </c>
      <c r="DJ95" s="43">
        <f>IF(DJ$5&lt;$A95,0,MINA($C95*$E95,$C95-SUM($G95:DI95)))</f>
        <v>0</v>
      </c>
      <c r="DK95" s="43">
        <f>IF(DK$5&lt;$A95,0,MINA($C95*$E95,$C95-SUM($G95:DJ95)))</f>
        <v>0</v>
      </c>
      <c r="DL95" s="43">
        <f>IF(DL$5&lt;$A95,0,MINA($C95*$E95,$C95-SUM($G95:DK95)))</f>
        <v>0</v>
      </c>
      <c r="DM95" s="43">
        <f>IF(DM$5&lt;$A95,0,MINA($C95*$E95,$C95-SUM($G95:DL95)))</f>
        <v>0</v>
      </c>
      <c r="DN95" s="43">
        <f>IF(DN$5&lt;$A95,0,MINA($C95*$E95,$C95-SUM($G95:DM95)))</f>
        <v>0</v>
      </c>
      <c r="DO95" s="43">
        <f>IF(DO$5&lt;$A95,0,MINA($C95*$E95,$C95-SUM($G95:DN95)))</f>
        <v>0</v>
      </c>
      <c r="DP95" s="43">
        <f>IF(DP$5&lt;$A95,0,MINA($C95*$E95,$C95-SUM($G95:DO95)))</f>
        <v>0</v>
      </c>
      <c r="DQ95" s="43">
        <f>IF(DQ$5&lt;$A95,0,MINA($C95*$E95,$C95-SUM($G95:DP95)))</f>
        <v>0</v>
      </c>
      <c r="DR95" s="43">
        <f>IF(DR$5&lt;$A95,0,MINA($C95*$E95,$C95-SUM($G95:DQ95)))</f>
        <v>0</v>
      </c>
      <c r="DS95" s="43">
        <f>IF(DS$5&lt;$A95,0,MINA($C95*$E95,$C95-SUM($G95:DR95)))</f>
        <v>0</v>
      </c>
      <c r="DT95" s="43">
        <f>IF(DT$5&lt;$A95,0,MINA($C95*$E95,$C95-SUM($G95:DS95)))</f>
        <v>0</v>
      </c>
      <c r="DU95" s="43">
        <f>IF(DU$5&lt;$A95,0,MINA($C95*$E95,$C95-SUM($G95:DT95)))</f>
        <v>0</v>
      </c>
      <c r="DV95" s="43">
        <f>IF(DV$5&lt;$A95,0,MINA($C95*$E95,$C95-SUM($G95:DU95)))</f>
        <v>0</v>
      </c>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row>
    <row r="96" spans="1:162" ht="18" customHeight="1" x14ac:dyDescent="0.2">
      <c r="A96" s="46">
        <f t="shared" si="34"/>
        <v>82</v>
      </c>
      <c r="B96" s="38"/>
      <c r="C96" s="45">
        <v>0</v>
      </c>
      <c r="D96" s="38"/>
      <c r="E96" s="44">
        <f t="shared" si="35"/>
        <v>2.564102564102564E-2</v>
      </c>
      <c r="G96" s="43">
        <f t="shared" si="33"/>
        <v>0</v>
      </c>
      <c r="H96" s="43">
        <f>IF(H$5&lt;$A96,0,MINA($C96*$E96,$C96-SUM($G96:G96)))</f>
        <v>0</v>
      </c>
      <c r="I96" s="43">
        <f>IF(I$5&lt;$A96,0,MINA($C96*$E96,$C96-SUM($G96:H96)))</f>
        <v>0</v>
      </c>
      <c r="J96" s="43">
        <f>IF(J$5&lt;$A96,0,MINA($C96*$E96,$C96-SUM($G96:I96)))</f>
        <v>0</v>
      </c>
      <c r="K96" s="43">
        <f>IF(K$5&lt;$A96,0,MINA($C96*$E96,$C96-SUM($G96:J96)))</f>
        <v>0</v>
      </c>
      <c r="L96" s="43">
        <f>IF(L$5&lt;$A96,0,MINA($C96*$E96,$C96-SUM($G96:K96)))</f>
        <v>0</v>
      </c>
      <c r="M96" s="43">
        <f>IF(M$5&lt;$A96,0,MINA($C96*$E96,$C96-SUM($G96:L96)))</f>
        <v>0</v>
      </c>
      <c r="N96" s="43">
        <f>IF(N$5&lt;$A96,0,MINA($C96*$E96,$C96-SUM($G96:M96)))</f>
        <v>0</v>
      </c>
      <c r="O96" s="43">
        <f>IF(O$5&lt;$A96,0,MINA($C96*$E96,$C96-SUM($G96:N96)))</f>
        <v>0</v>
      </c>
      <c r="P96" s="43">
        <f>IF(P$5&lt;$A96,0,MINA($C96*$E96,$C96-SUM($G96:O96)))</f>
        <v>0</v>
      </c>
      <c r="Q96" s="43">
        <f>IF(Q$5&lt;$A96,0,MINA($C96*$E96,$C96-SUM($G96:P96)))</f>
        <v>0</v>
      </c>
      <c r="R96" s="43">
        <f>IF(R$5&lt;$A96,0,MINA($C96*$E96,$C96-SUM($G96:Q96)))</f>
        <v>0</v>
      </c>
      <c r="S96" s="43">
        <f>IF(S$5&lt;$A96,0,MINA($C96*$E96,$C96-SUM($G96:R96)))</f>
        <v>0</v>
      </c>
      <c r="T96" s="43">
        <f>IF(T$5&lt;$A96,0,MINA($C96*$E96,$C96-SUM($G96:S96)))</f>
        <v>0</v>
      </c>
      <c r="U96" s="43">
        <f>IF(U$5&lt;$A96,0,MINA($C96*$E96,$C96-SUM($G96:T96)))</f>
        <v>0</v>
      </c>
      <c r="V96" s="43">
        <f>IF(V$5&lt;$A96,0,MINA($C96*$E96,$C96-SUM($G96:U96)))</f>
        <v>0</v>
      </c>
      <c r="W96" s="43">
        <f>IF(W$5&lt;$A96,0,MINA($C96*$E96,$C96-SUM($G96:V96)))</f>
        <v>0</v>
      </c>
      <c r="X96" s="43">
        <f>IF(X$5&lt;$A96,0,MINA($C96*$E96,$C96-SUM($G96:W96)))</f>
        <v>0</v>
      </c>
      <c r="Y96" s="43">
        <f>IF(Y$5&lt;$A96,0,MINA($C96*$E96,$C96-SUM($G96:X96)))</f>
        <v>0</v>
      </c>
      <c r="Z96" s="43">
        <f>IF(Z$5&lt;$A96,0,MINA($C96*$E96,$C96-SUM($G96:Y96)))</f>
        <v>0</v>
      </c>
      <c r="AA96" s="43">
        <f>IF(AA$5&lt;$A96,0,MINA($C96*$E96,$C96-SUM($G96:Z96)))</f>
        <v>0</v>
      </c>
      <c r="AB96" s="43">
        <f>IF(AB$5&lt;$A96,0,MINA($C96*$E96,$C96-SUM($G96:AA96)))</f>
        <v>0</v>
      </c>
      <c r="AC96" s="43">
        <f>IF(AC$5&lt;$A96,0,MINA($C96*$E96,$C96-SUM($G96:AB96)))</f>
        <v>0</v>
      </c>
      <c r="AD96" s="43">
        <f>IF(AD$5&lt;$A96,0,MINA($C96*$E96,$C96-SUM($G96:AC96)))</f>
        <v>0</v>
      </c>
      <c r="AE96" s="43">
        <f>IF(AE$5&lt;$A96,0,MINA($C96*$E96,$C96-SUM($G96:AD96)))</f>
        <v>0</v>
      </c>
      <c r="AF96" s="43">
        <f>IF(AF$5&lt;$A96,0,MINA($C96*$E96,$C96-SUM($G96:AE96)))</f>
        <v>0</v>
      </c>
      <c r="AG96" s="43">
        <f>IF(AG$5&lt;$A96,0,MINA($C96*$E96,$C96-SUM($G96:AF96)))</f>
        <v>0</v>
      </c>
      <c r="AH96" s="43">
        <f>IF(AH$5&lt;$A96,0,MINA($C96*$E96,$C96-SUM($G96:AG96)))</f>
        <v>0</v>
      </c>
      <c r="AI96" s="43">
        <f>IF(AI$5&lt;$A96,0,MINA($C96*$E96,$C96-SUM($G96:AH96)))</f>
        <v>0</v>
      </c>
      <c r="AJ96" s="43">
        <f>IF(AJ$5&lt;$A96,0,MINA($C96*$E96,$C96-SUM($G96:AI96)))</f>
        <v>0</v>
      </c>
      <c r="AK96" s="43">
        <f>IF(AK$5&lt;$A96,0,MINA($C96*$E96,$C96-SUM($G96:AJ96)))</f>
        <v>0</v>
      </c>
      <c r="AL96" s="43">
        <f>IF(AL$5&lt;$A96,0,MINA($C96*$E96,$C96-SUM($G96:AK96)))</f>
        <v>0</v>
      </c>
      <c r="AM96" s="43">
        <f>IF(AM$5&lt;$A96,0,MINA($C96*$E96,$C96-SUM($G96:AL96)))</f>
        <v>0</v>
      </c>
      <c r="AN96" s="43">
        <f>IF(AN$5&lt;$A96,0,MINA($C96*$E96,$C96-SUM($G96:AM96)))</f>
        <v>0</v>
      </c>
      <c r="AO96" s="43">
        <f>IF(AO$5&lt;$A96,0,MINA($C96*$E96,$C96-SUM($G96:AN96)))</f>
        <v>0</v>
      </c>
      <c r="AP96" s="43">
        <f>IF(AP$5&lt;$A96,0,MINA($C96*$E96,$C96-SUM($G96:AO96)))</f>
        <v>0</v>
      </c>
      <c r="AQ96" s="43">
        <f>IF(AQ$5&lt;$A96,0,MINA($C96*$E96,$C96-SUM($G96:AP96)))</f>
        <v>0</v>
      </c>
      <c r="AR96" s="43">
        <f>IF(AR$5&lt;$A96,0,MINA($C96*$E96,$C96-SUM($G96:AQ96)))</f>
        <v>0</v>
      </c>
      <c r="AS96" s="43">
        <f>IF(AS$5&lt;$A96,0,MINA($C96*$E96,$C96-SUM($G96:AR96)))</f>
        <v>0</v>
      </c>
      <c r="AT96" s="43">
        <f>IF(AT$5&lt;$A96,0,MINA($C96*$E96,$C96-SUM($G96:AS96)))</f>
        <v>0</v>
      </c>
      <c r="AU96" s="43">
        <f>IF(AU$5&lt;$A96,0,MINA($C96*$E96,$C96-SUM($G96:AT96)))</f>
        <v>0</v>
      </c>
      <c r="AV96" s="43">
        <f>IF(AV$5&lt;$A96,0,MINA($C96*$E96,$C96-SUM($G96:AU96)))</f>
        <v>0</v>
      </c>
      <c r="AW96" s="43">
        <f>IF(AW$5&lt;$A96,0,MINA($C96*$E96,$C96-SUM($G96:AV96)))</f>
        <v>0</v>
      </c>
      <c r="AX96" s="43">
        <f>IF(AX$5&lt;$A96,0,MINA($C96*$E96,$C96-SUM($G96:AW96)))</f>
        <v>0</v>
      </c>
      <c r="AY96" s="43">
        <f>IF(AY$5&lt;$A96,0,MINA($C96*$E96,$C96-SUM($G96:AX96)))</f>
        <v>0</v>
      </c>
      <c r="AZ96" s="43">
        <f>IF(AZ$5&lt;$A96,0,MINA($C96*$E96,$C96-SUM($G96:AY96)))</f>
        <v>0</v>
      </c>
      <c r="BA96" s="43">
        <f>IF(BA$5&lt;$A96,0,MINA($C96*$E96,$C96-SUM($G96:AZ96)))</f>
        <v>0</v>
      </c>
      <c r="BB96" s="43">
        <f>IF(BB$5&lt;$A96,0,MINA($C96*$E96,$C96-SUM($G96:BA96)))</f>
        <v>0</v>
      </c>
      <c r="BC96" s="43">
        <f>IF(BC$5&lt;$A96,0,MINA($C96*$E96,$C96-SUM($G96:BB96)))</f>
        <v>0</v>
      </c>
      <c r="BD96" s="43">
        <f>IF(BD$5&lt;$A96,0,MINA($C96*$E96,$C96-SUM($G96:BC96)))</f>
        <v>0</v>
      </c>
      <c r="BE96" s="43">
        <f>IF(BE$5&lt;$A96,0,MINA($C96*$E96,$C96-SUM($G96:BD96)))</f>
        <v>0</v>
      </c>
      <c r="BF96" s="43">
        <f>IF(BF$5&lt;$A96,0,MINA($C96*$E96,$C96-SUM($G96:BE96)))</f>
        <v>0</v>
      </c>
      <c r="BG96" s="43">
        <f>IF(BG$5&lt;$A96,0,MINA($C96*$E96,$C96-SUM($G96:BF96)))</f>
        <v>0</v>
      </c>
      <c r="BH96" s="43">
        <f>IF(BH$5&lt;$A96,0,MINA($C96*$E96,$C96-SUM($G96:BG96)))</f>
        <v>0</v>
      </c>
      <c r="BI96" s="43">
        <f>IF(BI$5&lt;$A96,0,MINA($C96*$E96,$C96-SUM($G96:BH96)))</f>
        <v>0</v>
      </c>
      <c r="BJ96" s="43">
        <f>IF(BJ$5&lt;$A96,0,MINA($C96*$E96,$C96-SUM($G96:BI96)))</f>
        <v>0</v>
      </c>
      <c r="BK96" s="43">
        <f>IF(BK$5&lt;$A96,0,MINA($C96*$E96,$C96-SUM($G96:BJ96)))</f>
        <v>0</v>
      </c>
      <c r="BL96" s="43">
        <f>IF(BL$5&lt;$A96,0,MINA($C96*$E96,$C96-SUM($G96:BK96)))</f>
        <v>0</v>
      </c>
      <c r="BM96" s="43">
        <f>IF(BM$5&lt;$A96,0,MINA($C96*$E96,$C96-SUM($G96:BL96)))</f>
        <v>0</v>
      </c>
      <c r="BN96" s="43">
        <f>IF(BN$5&lt;$A96,0,MINA($C96*$E96,$C96-SUM($G96:BM96)))</f>
        <v>0</v>
      </c>
      <c r="BO96" s="43">
        <f>IF(BO$5&lt;$A96,0,MINA($C96*$E96,$C96-SUM($G96:BN96)))</f>
        <v>0</v>
      </c>
      <c r="BP96" s="43">
        <f>IF(BP$5&lt;$A96,0,MINA($C96*$E96,$C96-SUM($G96:BO96)))</f>
        <v>0</v>
      </c>
      <c r="BQ96" s="43">
        <f>IF(BQ$5&lt;$A96,0,MINA($C96*$E96,$C96-SUM($G96:BP96)))</f>
        <v>0</v>
      </c>
      <c r="BR96" s="43">
        <f>IF(BR$5&lt;$A96,0,MINA($C96*$E96,$C96-SUM($G96:BQ96)))</f>
        <v>0</v>
      </c>
      <c r="BS96" s="43">
        <f>IF(BS$5&lt;$A96,0,MINA($C96*$E96,$C96-SUM($G96:BR96)))</f>
        <v>0</v>
      </c>
      <c r="BT96" s="43">
        <f>IF(BT$5&lt;$A96,0,MINA($C96*$E96,$C96-SUM($G96:BS96)))</f>
        <v>0</v>
      </c>
      <c r="BU96" s="43">
        <f>IF(BU$5&lt;$A96,0,MINA($C96*$E96,$C96-SUM($G96:BT96)))</f>
        <v>0</v>
      </c>
      <c r="BV96" s="43">
        <f>IF(BV$5&lt;$A96,0,MINA($C96*$E96,$C96-SUM($G96:BU96)))</f>
        <v>0</v>
      </c>
      <c r="BW96" s="43">
        <f>IF(BW$5&lt;$A96,0,MINA($C96*$E96,$C96-SUM($G96:BV96)))</f>
        <v>0</v>
      </c>
      <c r="BX96" s="43">
        <f>IF(BX$5&lt;$A96,0,MINA($C96*$E96,$C96-SUM($G96:BW96)))</f>
        <v>0</v>
      </c>
      <c r="BY96" s="43">
        <f>IF(BY$5&lt;$A96,0,MINA($C96*$E96,$C96-SUM($G96:BX96)))</f>
        <v>0</v>
      </c>
      <c r="BZ96" s="43">
        <f>IF(BZ$5&lt;$A96,0,MINA($C96*$E96,$C96-SUM($G96:BY96)))</f>
        <v>0</v>
      </c>
      <c r="CA96" s="43">
        <f>IF(CA$5&lt;$A96,0,MINA($C96*$E96,$C96-SUM($G96:BZ96)))</f>
        <v>0</v>
      </c>
      <c r="CB96" s="43">
        <f>IF(CB$5&lt;$A96,0,MINA($C96*$E96,$C96-SUM($G96:CA96)))</f>
        <v>0</v>
      </c>
      <c r="CC96" s="43">
        <f>IF(CC$5&lt;$A96,0,MINA($C96*$E96,$C96-SUM($G96:CB96)))</f>
        <v>0</v>
      </c>
      <c r="CD96" s="43">
        <f>IF(CD$5&lt;$A96,0,MINA($C96*$E96,$C96-SUM($G96:CC96)))</f>
        <v>0</v>
      </c>
      <c r="CE96" s="43">
        <f>IF(CE$5&lt;$A96,0,MINA($C96*$E96,$C96-SUM($G96:CD96)))</f>
        <v>0</v>
      </c>
      <c r="CF96" s="43">
        <f>IF(CF$5&lt;$A96,0,MINA($C96*$E96,$C96-SUM($G96:CE96)))</f>
        <v>0</v>
      </c>
      <c r="CG96" s="43">
        <f>IF(CG$5&lt;$A96,0,MINA($C96*$E96,$C96-SUM($G96:CF96)))</f>
        <v>0</v>
      </c>
      <c r="CH96" s="43">
        <f>IF(CH$5&lt;$A96,0,MINA($C96*$E96,$C96-SUM($G96:CG96)))</f>
        <v>0</v>
      </c>
      <c r="CI96" s="43">
        <f>IF(CI$5&lt;$A96,0,MINA($C96*$E96,$C96-SUM($G96:CH96)))</f>
        <v>0</v>
      </c>
      <c r="CJ96" s="43">
        <f>IF(CJ$5&lt;$A96,0,MINA($C96*$E96,$C96-SUM($G96:CI96)))</f>
        <v>0</v>
      </c>
      <c r="CK96" s="43">
        <f>IF(CK$5&lt;$A96,0,MINA($C96*$E96,$C96-SUM($G96:CJ96)))</f>
        <v>0</v>
      </c>
      <c r="CL96" s="43">
        <f>IF(CL$5&lt;$A96,0,MINA($C96*$E96,$C96-SUM($G96:CK96)))</f>
        <v>0</v>
      </c>
      <c r="CM96" s="43">
        <f>IF(CM$5&lt;$A96,0,MINA($C96*$E96,$C96-SUM($G96:CL96)))</f>
        <v>0</v>
      </c>
      <c r="CN96" s="43">
        <f>IF(CN$5&lt;$A96,0,MINA($C96*$E96,$C96-SUM($G96:CM96)))</f>
        <v>0</v>
      </c>
      <c r="CO96" s="43">
        <f>IF(CO$5&lt;$A96,0,MINA($C96*$E96,$C96-SUM($G96:CN96)))</f>
        <v>0</v>
      </c>
      <c r="CP96" s="43">
        <f>IF(CP$5&lt;$A96,0,MINA($C96*$E96,$C96-SUM($G96:CO96)))</f>
        <v>0</v>
      </c>
      <c r="CQ96" s="43">
        <f>IF(CQ$5&lt;$A96,0,MINA($C96*$E96,$C96-SUM($G96:CP96)))</f>
        <v>0</v>
      </c>
      <c r="CR96" s="43">
        <f>IF(CR$5&lt;$A96,0,MINA($C96*$E96,$C96-SUM($G96:CQ96)))</f>
        <v>0</v>
      </c>
      <c r="CS96" s="43">
        <f>IF(CS$5&lt;$A96,0,MINA($C96*$E96,$C96-SUM($G96:CR96)))</f>
        <v>0</v>
      </c>
      <c r="CT96" s="43">
        <f>IF(CT$5&lt;$A96,0,MINA($C96*$E96,$C96-SUM($G96:CS96)))</f>
        <v>0</v>
      </c>
      <c r="CU96" s="43">
        <f>IF(CU$5&lt;$A96,0,MINA($C96*$E96,$C96-SUM($G96:CT96)))</f>
        <v>0</v>
      </c>
      <c r="CV96" s="43">
        <f>IF(CV$5&lt;$A96,0,MINA($C96*$E96,$C96-SUM($G96:CU96)))</f>
        <v>0</v>
      </c>
      <c r="CW96" s="43">
        <f>IF(CW$5&lt;$A96,0,MINA($C96*$E96,$C96-SUM($G96:CV96)))</f>
        <v>0</v>
      </c>
      <c r="CX96" s="43">
        <f>IF(CX$5&lt;$A96,0,MINA($C96*$E96,$C96-SUM($G96:CW96)))</f>
        <v>0</v>
      </c>
      <c r="CY96" s="43">
        <f>IF(CY$5&lt;$A96,0,MINA($C96*$E96,$C96-SUM($G96:CX96)))</f>
        <v>0</v>
      </c>
      <c r="CZ96" s="43">
        <f>IF(CZ$5&lt;$A96,0,MINA($C96*$E96,$C96-SUM($G96:CY96)))</f>
        <v>0</v>
      </c>
      <c r="DA96" s="43">
        <f>IF(DA$5&lt;$A96,0,MINA($C96*$E96,$C96-SUM($G96:CZ96)))</f>
        <v>0</v>
      </c>
      <c r="DB96" s="43">
        <f>IF(DB$5&lt;$A96,0,MINA($C96*$E96,$C96-SUM($G96:DA96)))</f>
        <v>0</v>
      </c>
      <c r="DC96" s="43">
        <f>IF(DC$5&lt;$A96,0,MINA($C96*$E96,$C96-SUM($G96:DB96)))</f>
        <v>0</v>
      </c>
      <c r="DD96" s="43">
        <f>IF(DD$5&lt;$A96,0,MINA($C96*$E96,$C96-SUM($G96:DC96)))</f>
        <v>0</v>
      </c>
      <c r="DE96" s="43">
        <f>IF(DE$5&lt;$A96,0,MINA($C96*$E96,$C96-SUM($G96:DD96)))</f>
        <v>0</v>
      </c>
      <c r="DF96" s="43">
        <f>IF(DF$5&lt;$A96,0,MINA($C96*$E96,$C96-SUM($G96:DE96)))</f>
        <v>0</v>
      </c>
      <c r="DG96" s="43">
        <f>IF(DG$5&lt;$A96,0,MINA($C96*$E96,$C96-SUM($G96:DF96)))</f>
        <v>0</v>
      </c>
      <c r="DH96" s="43">
        <f>IF(DH$5&lt;$A96,0,MINA($C96*$E96,$C96-SUM($G96:DG96)))</f>
        <v>0</v>
      </c>
      <c r="DI96" s="43">
        <f>IF(DI$5&lt;$A96,0,MINA($C96*$E96,$C96-SUM($G96:DH96)))</f>
        <v>0</v>
      </c>
      <c r="DJ96" s="43">
        <f>IF(DJ$5&lt;$A96,0,MINA($C96*$E96,$C96-SUM($G96:DI96)))</f>
        <v>0</v>
      </c>
      <c r="DK96" s="43">
        <f>IF(DK$5&lt;$A96,0,MINA($C96*$E96,$C96-SUM($G96:DJ96)))</f>
        <v>0</v>
      </c>
      <c r="DL96" s="43">
        <f>IF(DL$5&lt;$A96,0,MINA($C96*$E96,$C96-SUM($G96:DK96)))</f>
        <v>0</v>
      </c>
      <c r="DM96" s="43">
        <f>IF(DM$5&lt;$A96,0,MINA($C96*$E96,$C96-SUM($G96:DL96)))</f>
        <v>0</v>
      </c>
      <c r="DN96" s="43">
        <f>IF(DN$5&lt;$A96,0,MINA($C96*$E96,$C96-SUM($G96:DM96)))</f>
        <v>0</v>
      </c>
      <c r="DO96" s="43">
        <f>IF(DO$5&lt;$A96,0,MINA($C96*$E96,$C96-SUM($G96:DN96)))</f>
        <v>0</v>
      </c>
      <c r="DP96" s="43">
        <f>IF(DP$5&lt;$A96,0,MINA($C96*$E96,$C96-SUM($G96:DO96)))</f>
        <v>0</v>
      </c>
      <c r="DQ96" s="43">
        <f>IF(DQ$5&lt;$A96,0,MINA($C96*$E96,$C96-SUM($G96:DP96)))</f>
        <v>0</v>
      </c>
      <c r="DR96" s="43">
        <f>IF(DR$5&lt;$A96,0,MINA($C96*$E96,$C96-SUM($G96:DQ96)))</f>
        <v>0</v>
      </c>
      <c r="DS96" s="43">
        <f>IF(DS$5&lt;$A96,0,MINA($C96*$E96,$C96-SUM($G96:DR96)))</f>
        <v>0</v>
      </c>
      <c r="DT96" s="43">
        <f>IF(DT$5&lt;$A96,0,MINA($C96*$E96,$C96-SUM($G96:DS96)))</f>
        <v>0</v>
      </c>
      <c r="DU96" s="43">
        <f>IF(DU$5&lt;$A96,0,MINA($C96*$E96,$C96-SUM($G96:DT96)))</f>
        <v>0</v>
      </c>
      <c r="DV96" s="43">
        <f>IF(DV$5&lt;$A96,0,MINA($C96*$E96,$C96-SUM($G96:DU96)))</f>
        <v>0</v>
      </c>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row>
    <row r="97" spans="1:162" ht="18" customHeight="1" x14ac:dyDescent="0.2">
      <c r="A97" s="46">
        <f t="shared" si="34"/>
        <v>83</v>
      </c>
      <c r="B97" s="38"/>
      <c r="C97" s="45">
        <v>0</v>
      </c>
      <c r="D97" s="38"/>
      <c r="E97" s="44">
        <f t="shared" si="35"/>
        <v>2.6315789473684209E-2</v>
      </c>
      <c r="G97" s="43">
        <f t="shared" si="33"/>
        <v>0</v>
      </c>
      <c r="H97" s="43">
        <f>IF(H$5&lt;$A97,0,MINA($C97*$E97,$C97-SUM($G97:G97)))</f>
        <v>0</v>
      </c>
      <c r="I97" s="43">
        <f>IF(I$5&lt;$A97,0,MINA($C97*$E97,$C97-SUM($G97:H97)))</f>
        <v>0</v>
      </c>
      <c r="J97" s="43">
        <f>IF(J$5&lt;$A97,0,MINA($C97*$E97,$C97-SUM($G97:I97)))</f>
        <v>0</v>
      </c>
      <c r="K97" s="43">
        <f>IF(K$5&lt;$A97,0,MINA($C97*$E97,$C97-SUM($G97:J97)))</f>
        <v>0</v>
      </c>
      <c r="L97" s="43">
        <f>IF(L$5&lt;$A97,0,MINA($C97*$E97,$C97-SUM($G97:K97)))</f>
        <v>0</v>
      </c>
      <c r="M97" s="43">
        <f>IF(M$5&lt;$A97,0,MINA($C97*$E97,$C97-SUM($G97:L97)))</f>
        <v>0</v>
      </c>
      <c r="N97" s="43">
        <f>IF(N$5&lt;$A97,0,MINA($C97*$E97,$C97-SUM($G97:M97)))</f>
        <v>0</v>
      </c>
      <c r="O97" s="43">
        <f>IF(O$5&lt;$A97,0,MINA($C97*$E97,$C97-SUM($G97:N97)))</f>
        <v>0</v>
      </c>
      <c r="P97" s="43">
        <f>IF(P$5&lt;$A97,0,MINA($C97*$E97,$C97-SUM($G97:O97)))</f>
        <v>0</v>
      </c>
      <c r="Q97" s="43">
        <f>IF(Q$5&lt;$A97,0,MINA($C97*$E97,$C97-SUM($G97:P97)))</f>
        <v>0</v>
      </c>
      <c r="R97" s="43">
        <f>IF(R$5&lt;$A97,0,MINA($C97*$E97,$C97-SUM($G97:Q97)))</f>
        <v>0</v>
      </c>
      <c r="S97" s="43">
        <f>IF(S$5&lt;$A97,0,MINA($C97*$E97,$C97-SUM($G97:R97)))</f>
        <v>0</v>
      </c>
      <c r="T97" s="43">
        <f>IF(T$5&lt;$A97,0,MINA($C97*$E97,$C97-SUM($G97:S97)))</f>
        <v>0</v>
      </c>
      <c r="U97" s="43">
        <f>IF(U$5&lt;$A97,0,MINA($C97*$E97,$C97-SUM($G97:T97)))</f>
        <v>0</v>
      </c>
      <c r="V97" s="43">
        <f>IF(V$5&lt;$A97,0,MINA($C97*$E97,$C97-SUM($G97:U97)))</f>
        <v>0</v>
      </c>
      <c r="W97" s="43">
        <f>IF(W$5&lt;$A97,0,MINA($C97*$E97,$C97-SUM($G97:V97)))</f>
        <v>0</v>
      </c>
      <c r="X97" s="43">
        <f>IF(X$5&lt;$A97,0,MINA($C97*$E97,$C97-SUM($G97:W97)))</f>
        <v>0</v>
      </c>
      <c r="Y97" s="43">
        <f>IF(Y$5&lt;$A97,0,MINA($C97*$E97,$C97-SUM($G97:X97)))</f>
        <v>0</v>
      </c>
      <c r="Z97" s="43">
        <f>IF(Z$5&lt;$A97,0,MINA($C97*$E97,$C97-SUM($G97:Y97)))</f>
        <v>0</v>
      </c>
      <c r="AA97" s="43">
        <f>IF(AA$5&lt;$A97,0,MINA($C97*$E97,$C97-SUM($G97:Z97)))</f>
        <v>0</v>
      </c>
      <c r="AB97" s="43">
        <f>IF(AB$5&lt;$A97,0,MINA($C97*$E97,$C97-SUM($G97:AA97)))</f>
        <v>0</v>
      </c>
      <c r="AC97" s="43">
        <f>IF(AC$5&lt;$A97,0,MINA($C97*$E97,$C97-SUM($G97:AB97)))</f>
        <v>0</v>
      </c>
      <c r="AD97" s="43">
        <f>IF(AD$5&lt;$A97,0,MINA($C97*$E97,$C97-SUM($G97:AC97)))</f>
        <v>0</v>
      </c>
      <c r="AE97" s="43">
        <f>IF(AE$5&lt;$A97,0,MINA($C97*$E97,$C97-SUM($G97:AD97)))</f>
        <v>0</v>
      </c>
      <c r="AF97" s="43">
        <f>IF(AF$5&lt;$A97,0,MINA($C97*$E97,$C97-SUM($G97:AE97)))</f>
        <v>0</v>
      </c>
      <c r="AG97" s="43">
        <f>IF(AG$5&lt;$A97,0,MINA($C97*$E97,$C97-SUM($G97:AF97)))</f>
        <v>0</v>
      </c>
      <c r="AH97" s="43">
        <f>IF(AH$5&lt;$A97,0,MINA($C97*$E97,$C97-SUM($G97:AG97)))</f>
        <v>0</v>
      </c>
      <c r="AI97" s="43">
        <f>IF(AI$5&lt;$A97,0,MINA($C97*$E97,$C97-SUM($G97:AH97)))</f>
        <v>0</v>
      </c>
      <c r="AJ97" s="43">
        <f>IF(AJ$5&lt;$A97,0,MINA($C97*$E97,$C97-SUM($G97:AI97)))</f>
        <v>0</v>
      </c>
      <c r="AK97" s="43">
        <f>IF(AK$5&lt;$A97,0,MINA($C97*$E97,$C97-SUM($G97:AJ97)))</f>
        <v>0</v>
      </c>
      <c r="AL97" s="43">
        <f>IF(AL$5&lt;$A97,0,MINA($C97*$E97,$C97-SUM($G97:AK97)))</f>
        <v>0</v>
      </c>
      <c r="AM97" s="43">
        <f>IF(AM$5&lt;$A97,0,MINA($C97*$E97,$C97-SUM($G97:AL97)))</f>
        <v>0</v>
      </c>
      <c r="AN97" s="43">
        <f>IF(AN$5&lt;$A97,0,MINA($C97*$E97,$C97-SUM($G97:AM97)))</f>
        <v>0</v>
      </c>
      <c r="AO97" s="43">
        <f>IF(AO$5&lt;$A97,0,MINA($C97*$E97,$C97-SUM($G97:AN97)))</f>
        <v>0</v>
      </c>
      <c r="AP97" s="43">
        <f>IF(AP$5&lt;$A97,0,MINA($C97*$E97,$C97-SUM($G97:AO97)))</f>
        <v>0</v>
      </c>
      <c r="AQ97" s="43">
        <f>IF(AQ$5&lt;$A97,0,MINA($C97*$E97,$C97-SUM($G97:AP97)))</f>
        <v>0</v>
      </c>
      <c r="AR97" s="43">
        <f>IF(AR$5&lt;$A97,0,MINA($C97*$E97,$C97-SUM($G97:AQ97)))</f>
        <v>0</v>
      </c>
      <c r="AS97" s="43">
        <f>IF(AS$5&lt;$A97,0,MINA($C97*$E97,$C97-SUM($G97:AR97)))</f>
        <v>0</v>
      </c>
      <c r="AT97" s="43">
        <f>IF(AT$5&lt;$A97,0,MINA($C97*$E97,$C97-SUM($G97:AS97)))</f>
        <v>0</v>
      </c>
      <c r="AU97" s="43">
        <f>IF(AU$5&lt;$A97,0,MINA($C97*$E97,$C97-SUM($G97:AT97)))</f>
        <v>0</v>
      </c>
      <c r="AV97" s="43">
        <f>IF(AV$5&lt;$A97,0,MINA($C97*$E97,$C97-SUM($G97:AU97)))</f>
        <v>0</v>
      </c>
      <c r="AW97" s="43">
        <f>IF(AW$5&lt;$A97,0,MINA($C97*$E97,$C97-SUM($G97:AV97)))</f>
        <v>0</v>
      </c>
      <c r="AX97" s="43">
        <f>IF(AX$5&lt;$A97,0,MINA($C97*$E97,$C97-SUM($G97:AW97)))</f>
        <v>0</v>
      </c>
      <c r="AY97" s="43">
        <f>IF(AY$5&lt;$A97,0,MINA($C97*$E97,$C97-SUM($G97:AX97)))</f>
        <v>0</v>
      </c>
      <c r="AZ97" s="43">
        <f>IF(AZ$5&lt;$A97,0,MINA($C97*$E97,$C97-SUM($G97:AY97)))</f>
        <v>0</v>
      </c>
      <c r="BA97" s="43">
        <f>IF(BA$5&lt;$A97,0,MINA($C97*$E97,$C97-SUM($G97:AZ97)))</f>
        <v>0</v>
      </c>
      <c r="BB97" s="43">
        <f>IF(BB$5&lt;$A97,0,MINA($C97*$E97,$C97-SUM($G97:BA97)))</f>
        <v>0</v>
      </c>
      <c r="BC97" s="43">
        <f>IF(BC$5&lt;$A97,0,MINA($C97*$E97,$C97-SUM($G97:BB97)))</f>
        <v>0</v>
      </c>
      <c r="BD97" s="43">
        <f>IF(BD$5&lt;$A97,0,MINA($C97*$E97,$C97-SUM($G97:BC97)))</f>
        <v>0</v>
      </c>
      <c r="BE97" s="43">
        <f>IF(BE$5&lt;$A97,0,MINA($C97*$E97,$C97-SUM($G97:BD97)))</f>
        <v>0</v>
      </c>
      <c r="BF97" s="43">
        <f>IF(BF$5&lt;$A97,0,MINA($C97*$E97,$C97-SUM($G97:BE97)))</f>
        <v>0</v>
      </c>
      <c r="BG97" s="43">
        <f>IF(BG$5&lt;$A97,0,MINA($C97*$E97,$C97-SUM($G97:BF97)))</f>
        <v>0</v>
      </c>
      <c r="BH97" s="43">
        <f>IF(BH$5&lt;$A97,0,MINA($C97*$E97,$C97-SUM($G97:BG97)))</f>
        <v>0</v>
      </c>
      <c r="BI97" s="43">
        <f>IF(BI$5&lt;$A97,0,MINA($C97*$E97,$C97-SUM($G97:BH97)))</f>
        <v>0</v>
      </c>
      <c r="BJ97" s="43">
        <f>IF(BJ$5&lt;$A97,0,MINA($C97*$E97,$C97-SUM($G97:BI97)))</f>
        <v>0</v>
      </c>
      <c r="BK97" s="43">
        <f>IF(BK$5&lt;$A97,0,MINA($C97*$E97,$C97-SUM($G97:BJ97)))</f>
        <v>0</v>
      </c>
      <c r="BL97" s="43">
        <f>IF(BL$5&lt;$A97,0,MINA($C97*$E97,$C97-SUM($G97:BK97)))</f>
        <v>0</v>
      </c>
      <c r="BM97" s="43">
        <f>IF(BM$5&lt;$A97,0,MINA($C97*$E97,$C97-SUM($G97:BL97)))</f>
        <v>0</v>
      </c>
      <c r="BN97" s="43">
        <f>IF(BN$5&lt;$A97,0,MINA($C97*$E97,$C97-SUM($G97:BM97)))</f>
        <v>0</v>
      </c>
      <c r="BO97" s="43">
        <f>IF(BO$5&lt;$A97,0,MINA($C97*$E97,$C97-SUM($G97:BN97)))</f>
        <v>0</v>
      </c>
      <c r="BP97" s="43">
        <f>IF(BP$5&lt;$A97,0,MINA($C97*$E97,$C97-SUM($G97:BO97)))</f>
        <v>0</v>
      </c>
      <c r="BQ97" s="43">
        <f>IF(BQ$5&lt;$A97,0,MINA($C97*$E97,$C97-SUM($G97:BP97)))</f>
        <v>0</v>
      </c>
      <c r="BR97" s="43">
        <f>IF(BR$5&lt;$A97,0,MINA($C97*$E97,$C97-SUM($G97:BQ97)))</f>
        <v>0</v>
      </c>
      <c r="BS97" s="43">
        <f>IF(BS$5&lt;$A97,0,MINA($C97*$E97,$C97-SUM($G97:BR97)))</f>
        <v>0</v>
      </c>
      <c r="BT97" s="43">
        <f>IF(BT$5&lt;$A97,0,MINA($C97*$E97,$C97-SUM($G97:BS97)))</f>
        <v>0</v>
      </c>
      <c r="BU97" s="43">
        <f>IF(BU$5&lt;$A97,0,MINA($C97*$E97,$C97-SUM($G97:BT97)))</f>
        <v>0</v>
      </c>
      <c r="BV97" s="43">
        <f>IF(BV$5&lt;$A97,0,MINA($C97*$E97,$C97-SUM($G97:BU97)))</f>
        <v>0</v>
      </c>
      <c r="BW97" s="43">
        <f>IF(BW$5&lt;$A97,0,MINA($C97*$E97,$C97-SUM($G97:BV97)))</f>
        <v>0</v>
      </c>
      <c r="BX97" s="43">
        <f>IF(BX$5&lt;$A97,0,MINA($C97*$E97,$C97-SUM($G97:BW97)))</f>
        <v>0</v>
      </c>
      <c r="BY97" s="43">
        <f>IF(BY$5&lt;$A97,0,MINA($C97*$E97,$C97-SUM($G97:BX97)))</f>
        <v>0</v>
      </c>
      <c r="BZ97" s="43">
        <f>IF(BZ$5&lt;$A97,0,MINA($C97*$E97,$C97-SUM($G97:BY97)))</f>
        <v>0</v>
      </c>
      <c r="CA97" s="43">
        <f>IF(CA$5&lt;$A97,0,MINA($C97*$E97,$C97-SUM($G97:BZ97)))</f>
        <v>0</v>
      </c>
      <c r="CB97" s="43">
        <f>IF(CB$5&lt;$A97,0,MINA($C97*$E97,$C97-SUM($G97:CA97)))</f>
        <v>0</v>
      </c>
      <c r="CC97" s="43">
        <f>IF(CC$5&lt;$A97,0,MINA($C97*$E97,$C97-SUM($G97:CB97)))</f>
        <v>0</v>
      </c>
      <c r="CD97" s="43">
        <f>IF(CD$5&lt;$A97,0,MINA($C97*$E97,$C97-SUM($G97:CC97)))</f>
        <v>0</v>
      </c>
      <c r="CE97" s="43">
        <f>IF(CE$5&lt;$A97,0,MINA($C97*$E97,$C97-SUM($G97:CD97)))</f>
        <v>0</v>
      </c>
      <c r="CF97" s="43">
        <f>IF(CF$5&lt;$A97,0,MINA($C97*$E97,$C97-SUM($G97:CE97)))</f>
        <v>0</v>
      </c>
      <c r="CG97" s="43">
        <f>IF(CG$5&lt;$A97,0,MINA($C97*$E97,$C97-SUM($G97:CF97)))</f>
        <v>0</v>
      </c>
      <c r="CH97" s="43">
        <f>IF(CH$5&lt;$A97,0,MINA($C97*$E97,$C97-SUM($G97:CG97)))</f>
        <v>0</v>
      </c>
      <c r="CI97" s="43">
        <f>IF(CI$5&lt;$A97,0,MINA($C97*$E97,$C97-SUM($G97:CH97)))</f>
        <v>0</v>
      </c>
      <c r="CJ97" s="43">
        <f>IF(CJ$5&lt;$A97,0,MINA($C97*$E97,$C97-SUM($G97:CI97)))</f>
        <v>0</v>
      </c>
      <c r="CK97" s="43">
        <f>IF(CK$5&lt;$A97,0,MINA($C97*$E97,$C97-SUM($G97:CJ97)))</f>
        <v>0</v>
      </c>
      <c r="CL97" s="43">
        <f>IF(CL$5&lt;$A97,0,MINA($C97*$E97,$C97-SUM($G97:CK97)))</f>
        <v>0</v>
      </c>
      <c r="CM97" s="43">
        <f>IF(CM$5&lt;$A97,0,MINA($C97*$E97,$C97-SUM($G97:CL97)))</f>
        <v>0</v>
      </c>
      <c r="CN97" s="43">
        <f>IF(CN$5&lt;$A97,0,MINA($C97*$E97,$C97-SUM($G97:CM97)))</f>
        <v>0</v>
      </c>
      <c r="CO97" s="43">
        <f>IF(CO$5&lt;$A97,0,MINA($C97*$E97,$C97-SUM($G97:CN97)))</f>
        <v>0</v>
      </c>
      <c r="CP97" s="43">
        <f>IF(CP$5&lt;$A97,0,MINA($C97*$E97,$C97-SUM($G97:CO97)))</f>
        <v>0</v>
      </c>
      <c r="CQ97" s="43">
        <f>IF(CQ$5&lt;$A97,0,MINA($C97*$E97,$C97-SUM($G97:CP97)))</f>
        <v>0</v>
      </c>
      <c r="CR97" s="43">
        <f>IF(CR$5&lt;$A97,0,MINA($C97*$E97,$C97-SUM($G97:CQ97)))</f>
        <v>0</v>
      </c>
      <c r="CS97" s="43">
        <f>IF(CS$5&lt;$A97,0,MINA($C97*$E97,$C97-SUM($G97:CR97)))</f>
        <v>0</v>
      </c>
      <c r="CT97" s="43">
        <f>IF(CT$5&lt;$A97,0,MINA($C97*$E97,$C97-SUM($G97:CS97)))</f>
        <v>0</v>
      </c>
      <c r="CU97" s="43">
        <f>IF(CU$5&lt;$A97,0,MINA($C97*$E97,$C97-SUM($G97:CT97)))</f>
        <v>0</v>
      </c>
      <c r="CV97" s="43">
        <f>IF(CV$5&lt;$A97,0,MINA($C97*$E97,$C97-SUM($G97:CU97)))</f>
        <v>0</v>
      </c>
      <c r="CW97" s="43">
        <f>IF(CW$5&lt;$A97,0,MINA($C97*$E97,$C97-SUM($G97:CV97)))</f>
        <v>0</v>
      </c>
      <c r="CX97" s="43">
        <f>IF(CX$5&lt;$A97,0,MINA($C97*$E97,$C97-SUM($G97:CW97)))</f>
        <v>0</v>
      </c>
      <c r="CY97" s="43">
        <f>IF(CY$5&lt;$A97,0,MINA($C97*$E97,$C97-SUM($G97:CX97)))</f>
        <v>0</v>
      </c>
      <c r="CZ97" s="43">
        <f>IF(CZ$5&lt;$A97,0,MINA($C97*$E97,$C97-SUM($G97:CY97)))</f>
        <v>0</v>
      </c>
      <c r="DA97" s="43">
        <f>IF(DA$5&lt;$A97,0,MINA($C97*$E97,$C97-SUM($G97:CZ97)))</f>
        <v>0</v>
      </c>
      <c r="DB97" s="43">
        <f>IF(DB$5&lt;$A97,0,MINA($C97*$E97,$C97-SUM($G97:DA97)))</f>
        <v>0</v>
      </c>
      <c r="DC97" s="43">
        <f>IF(DC$5&lt;$A97,0,MINA($C97*$E97,$C97-SUM($G97:DB97)))</f>
        <v>0</v>
      </c>
      <c r="DD97" s="43">
        <f>IF(DD$5&lt;$A97,0,MINA($C97*$E97,$C97-SUM($G97:DC97)))</f>
        <v>0</v>
      </c>
      <c r="DE97" s="43">
        <f>IF(DE$5&lt;$A97,0,MINA($C97*$E97,$C97-SUM($G97:DD97)))</f>
        <v>0</v>
      </c>
      <c r="DF97" s="43">
        <f>IF(DF$5&lt;$A97,0,MINA($C97*$E97,$C97-SUM($G97:DE97)))</f>
        <v>0</v>
      </c>
      <c r="DG97" s="43">
        <f>IF(DG$5&lt;$A97,0,MINA($C97*$E97,$C97-SUM($G97:DF97)))</f>
        <v>0</v>
      </c>
      <c r="DH97" s="43">
        <f>IF(DH$5&lt;$A97,0,MINA($C97*$E97,$C97-SUM($G97:DG97)))</f>
        <v>0</v>
      </c>
      <c r="DI97" s="43">
        <f>IF(DI$5&lt;$A97,0,MINA($C97*$E97,$C97-SUM($G97:DH97)))</f>
        <v>0</v>
      </c>
      <c r="DJ97" s="43">
        <f>IF(DJ$5&lt;$A97,0,MINA($C97*$E97,$C97-SUM($G97:DI97)))</f>
        <v>0</v>
      </c>
      <c r="DK97" s="43">
        <f>IF(DK$5&lt;$A97,0,MINA($C97*$E97,$C97-SUM($G97:DJ97)))</f>
        <v>0</v>
      </c>
      <c r="DL97" s="43">
        <f>IF(DL$5&lt;$A97,0,MINA($C97*$E97,$C97-SUM($G97:DK97)))</f>
        <v>0</v>
      </c>
      <c r="DM97" s="43">
        <f>IF(DM$5&lt;$A97,0,MINA($C97*$E97,$C97-SUM($G97:DL97)))</f>
        <v>0</v>
      </c>
      <c r="DN97" s="43">
        <f>IF(DN$5&lt;$A97,0,MINA($C97*$E97,$C97-SUM($G97:DM97)))</f>
        <v>0</v>
      </c>
      <c r="DO97" s="43">
        <f>IF(DO$5&lt;$A97,0,MINA($C97*$E97,$C97-SUM($G97:DN97)))</f>
        <v>0</v>
      </c>
      <c r="DP97" s="43">
        <f>IF(DP$5&lt;$A97,0,MINA($C97*$E97,$C97-SUM($G97:DO97)))</f>
        <v>0</v>
      </c>
      <c r="DQ97" s="43">
        <f>IF(DQ$5&lt;$A97,0,MINA($C97*$E97,$C97-SUM($G97:DP97)))</f>
        <v>0</v>
      </c>
      <c r="DR97" s="43">
        <f>IF(DR$5&lt;$A97,0,MINA($C97*$E97,$C97-SUM($G97:DQ97)))</f>
        <v>0</v>
      </c>
      <c r="DS97" s="43">
        <f>IF(DS$5&lt;$A97,0,MINA($C97*$E97,$C97-SUM($G97:DR97)))</f>
        <v>0</v>
      </c>
      <c r="DT97" s="43">
        <f>IF(DT$5&lt;$A97,0,MINA($C97*$E97,$C97-SUM($G97:DS97)))</f>
        <v>0</v>
      </c>
      <c r="DU97" s="43">
        <f>IF(DU$5&lt;$A97,0,MINA($C97*$E97,$C97-SUM($G97:DT97)))</f>
        <v>0</v>
      </c>
      <c r="DV97" s="43">
        <f>IF(DV$5&lt;$A97,0,MINA($C97*$E97,$C97-SUM($G97:DU97)))</f>
        <v>0</v>
      </c>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row>
    <row r="98" spans="1:162" ht="18" customHeight="1" x14ac:dyDescent="0.2">
      <c r="A98" s="46">
        <f t="shared" si="34"/>
        <v>84</v>
      </c>
      <c r="B98" s="38"/>
      <c r="C98" s="45">
        <v>0</v>
      </c>
      <c r="D98" s="38"/>
      <c r="E98" s="44">
        <f t="shared" si="35"/>
        <v>2.7027027027027029E-2</v>
      </c>
      <c r="G98" s="43">
        <f t="shared" si="33"/>
        <v>0</v>
      </c>
      <c r="H98" s="43">
        <f>IF(H$5&lt;$A98,0,MINA($C98*$E98,$C98-SUM($G98:G98)))</f>
        <v>0</v>
      </c>
      <c r="I98" s="43">
        <f>IF(I$5&lt;$A98,0,MINA($C98*$E98,$C98-SUM($G98:H98)))</f>
        <v>0</v>
      </c>
      <c r="J98" s="43">
        <f>IF(J$5&lt;$A98,0,MINA($C98*$E98,$C98-SUM($G98:I98)))</f>
        <v>0</v>
      </c>
      <c r="K98" s="43">
        <f>IF(K$5&lt;$A98,0,MINA($C98*$E98,$C98-SUM($G98:J98)))</f>
        <v>0</v>
      </c>
      <c r="L98" s="43">
        <f>IF(L$5&lt;$A98,0,MINA($C98*$E98,$C98-SUM($G98:K98)))</f>
        <v>0</v>
      </c>
      <c r="M98" s="43">
        <f>IF(M$5&lt;$A98,0,MINA($C98*$E98,$C98-SUM($G98:L98)))</f>
        <v>0</v>
      </c>
      <c r="N98" s="43">
        <f>IF(N$5&lt;$A98,0,MINA($C98*$E98,$C98-SUM($G98:M98)))</f>
        <v>0</v>
      </c>
      <c r="O98" s="43">
        <f>IF(O$5&lt;$A98,0,MINA($C98*$E98,$C98-SUM($G98:N98)))</f>
        <v>0</v>
      </c>
      <c r="P98" s="43">
        <f>IF(P$5&lt;$A98,0,MINA($C98*$E98,$C98-SUM($G98:O98)))</f>
        <v>0</v>
      </c>
      <c r="Q98" s="43">
        <f>IF(Q$5&lt;$A98,0,MINA($C98*$E98,$C98-SUM($G98:P98)))</f>
        <v>0</v>
      </c>
      <c r="R98" s="43">
        <f>IF(R$5&lt;$A98,0,MINA($C98*$E98,$C98-SUM($G98:Q98)))</f>
        <v>0</v>
      </c>
      <c r="S98" s="43">
        <f>IF(S$5&lt;$A98,0,MINA($C98*$E98,$C98-SUM($G98:R98)))</f>
        <v>0</v>
      </c>
      <c r="T98" s="43">
        <f>IF(T$5&lt;$A98,0,MINA($C98*$E98,$C98-SUM($G98:S98)))</f>
        <v>0</v>
      </c>
      <c r="U98" s="43">
        <f>IF(U$5&lt;$A98,0,MINA($C98*$E98,$C98-SUM($G98:T98)))</f>
        <v>0</v>
      </c>
      <c r="V98" s="43">
        <f>IF(V$5&lt;$A98,0,MINA($C98*$E98,$C98-SUM($G98:U98)))</f>
        <v>0</v>
      </c>
      <c r="W98" s="43">
        <f>IF(W$5&lt;$A98,0,MINA($C98*$E98,$C98-SUM($G98:V98)))</f>
        <v>0</v>
      </c>
      <c r="X98" s="43">
        <f>IF(X$5&lt;$A98,0,MINA($C98*$E98,$C98-SUM($G98:W98)))</f>
        <v>0</v>
      </c>
      <c r="Y98" s="43">
        <f>IF(Y$5&lt;$A98,0,MINA($C98*$E98,$C98-SUM($G98:X98)))</f>
        <v>0</v>
      </c>
      <c r="Z98" s="43">
        <f>IF(Z$5&lt;$A98,0,MINA($C98*$E98,$C98-SUM($G98:Y98)))</f>
        <v>0</v>
      </c>
      <c r="AA98" s="43">
        <f>IF(AA$5&lt;$A98,0,MINA($C98*$E98,$C98-SUM($G98:Z98)))</f>
        <v>0</v>
      </c>
      <c r="AB98" s="43">
        <f>IF(AB$5&lt;$A98,0,MINA($C98*$E98,$C98-SUM($G98:AA98)))</f>
        <v>0</v>
      </c>
      <c r="AC98" s="43">
        <f>IF(AC$5&lt;$A98,0,MINA($C98*$E98,$C98-SUM($G98:AB98)))</f>
        <v>0</v>
      </c>
      <c r="AD98" s="43">
        <f>IF(AD$5&lt;$A98,0,MINA($C98*$E98,$C98-SUM($G98:AC98)))</f>
        <v>0</v>
      </c>
      <c r="AE98" s="43">
        <f>IF(AE$5&lt;$A98,0,MINA($C98*$E98,$C98-SUM($G98:AD98)))</f>
        <v>0</v>
      </c>
      <c r="AF98" s="43">
        <f>IF(AF$5&lt;$A98,0,MINA($C98*$E98,$C98-SUM($G98:AE98)))</f>
        <v>0</v>
      </c>
      <c r="AG98" s="43">
        <f>IF(AG$5&lt;$A98,0,MINA($C98*$E98,$C98-SUM($G98:AF98)))</f>
        <v>0</v>
      </c>
      <c r="AH98" s="43">
        <f>IF(AH$5&lt;$A98,0,MINA($C98*$E98,$C98-SUM($G98:AG98)))</f>
        <v>0</v>
      </c>
      <c r="AI98" s="43">
        <f>IF(AI$5&lt;$A98,0,MINA($C98*$E98,$C98-SUM($G98:AH98)))</f>
        <v>0</v>
      </c>
      <c r="AJ98" s="43">
        <f>IF(AJ$5&lt;$A98,0,MINA($C98*$E98,$C98-SUM($G98:AI98)))</f>
        <v>0</v>
      </c>
      <c r="AK98" s="43">
        <f>IF(AK$5&lt;$A98,0,MINA($C98*$E98,$C98-SUM($G98:AJ98)))</f>
        <v>0</v>
      </c>
      <c r="AL98" s="43">
        <f>IF(AL$5&lt;$A98,0,MINA($C98*$E98,$C98-SUM($G98:AK98)))</f>
        <v>0</v>
      </c>
      <c r="AM98" s="43">
        <f>IF(AM$5&lt;$A98,0,MINA($C98*$E98,$C98-SUM($G98:AL98)))</f>
        <v>0</v>
      </c>
      <c r="AN98" s="43">
        <f>IF(AN$5&lt;$A98,0,MINA($C98*$E98,$C98-SUM($G98:AM98)))</f>
        <v>0</v>
      </c>
      <c r="AO98" s="43">
        <f>IF(AO$5&lt;$A98,0,MINA($C98*$E98,$C98-SUM($G98:AN98)))</f>
        <v>0</v>
      </c>
      <c r="AP98" s="43">
        <f>IF(AP$5&lt;$A98,0,MINA($C98*$E98,$C98-SUM($G98:AO98)))</f>
        <v>0</v>
      </c>
      <c r="AQ98" s="43">
        <f>IF(AQ$5&lt;$A98,0,MINA($C98*$E98,$C98-SUM($G98:AP98)))</f>
        <v>0</v>
      </c>
      <c r="AR98" s="43">
        <f>IF(AR$5&lt;$A98,0,MINA($C98*$E98,$C98-SUM($G98:AQ98)))</f>
        <v>0</v>
      </c>
      <c r="AS98" s="43">
        <f>IF(AS$5&lt;$A98,0,MINA($C98*$E98,$C98-SUM($G98:AR98)))</f>
        <v>0</v>
      </c>
      <c r="AT98" s="43">
        <f>IF(AT$5&lt;$A98,0,MINA($C98*$E98,$C98-SUM($G98:AS98)))</f>
        <v>0</v>
      </c>
      <c r="AU98" s="43">
        <f>IF(AU$5&lt;$A98,0,MINA($C98*$E98,$C98-SUM($G98:AT98)))</f>
        <v>0</v>
      </c>
      <c r="AV98" s="43">
        <f>IF(AV$5&lt;$A98,0,MINA($C98*$E98,$C98-SUM($G98:AU98)))</f>
        <v>0</v>
      </c>
      <c r="AW98" s="43">
        <f>IF(AW$5&lt;$A98,0,MINA($C98*$E98,$C98-SUM($G98:AV98)))</f>
        <v>0</v>
      </c>
      <c r="AX98" s="43">
        <f>IF(AX$5&lt;$A98,0,MINA($C98*$E98,$C98-SUM($G98:AW98)))</f>
        <v>0</v>
      </c>
      <c r="AY98" s="43">
        <f>IF(AY$5&lt;$A98,0,MINA($C98*$E98,$C98-SUM($G98:AX98)))</f>
        <v>0</v>
      </c>
      <c r="AZ98" s="43">
        <f>IF(AZ$5&lt;$A98,0,MINA($C98*$E98,$C98-SUM($G98:AY98)))</f>
        <v>0</v>
      </c>
      <c r="BA98" s="43">
        <f>IF(BA$5&lt;$A98,0,MINA($C98*$E98,$C98-SUM($G98:AZ98)))</f>
        <v>0</v>
      </c>
      <c r="BB98" s="43">
        <f>IF(BB$5&lt;$A98,0,MINA($C98*$E98,$C98-SUM($G98:BA98)))</f>
        <v>0</v>
      </c>
      <c r="BC98" s="43">
        <f>IF(BC$5&lt;$A98,0,MINA($C98*$E98,$C98-SUM($G98:BB98)))</f>
        <v>0</v>
      </c>
      <c r="BD98" s="43">
        <f>IF(BD$5&lt;$A98,0,MINA($C98*$E98,$C98-SUM($G98:BC98)))</f>
        <v>0</v>
      </c>
      <c r="BE98" s="43">
        <f>IF(BE$5&lt;$A98,0,MINA($C98*$E98,$C98-SUM($G98:BD98)))</f>
        <v>0</v>
      </c>
      <c r="BF98" s="43">
        <f>IF(BF$5&lt;$A98,0,MINA($C98*$E98,$C98-SUM($G98:BE98)))</f>
        <v>0</v>
      </c>
      <c r="BG98" s="43">
        <f>IF(BG$5&lt;$A98,0,MINA($C98*$E98,$C98-SUM($G98:BF98)))</f>
        <v>0</v>
      </c>
      <c r="BH98" s="43">
        <f>IF(BH$5&lt;$A98,0,MINA($C98*$E98,$C98-SUM($G98:BG98)))</f>
        <v>0</v>
      </c>
      <c r="BI98" s="43">
        <f>IF(BI$5&lt;$A98,0,MINA($C98*$E98,$C98-SUM($G98:BH98)))</f>
        <v>0</v>
      </c>
      <c r="BJ98" s="43">
        <f>IF(BJ$5&lt;$A98,0,MINA($C98*$E98,$C98-SUM($G98:BI98)))</f>
        <v>0</v>
      </c>
      <c r="BK98" s="43">
        <f>IF(BK$5&lt;$A98,0,MINA($C98*$E98,$C98-SUM($G98:BJ98)))</f>
        <v>0</v>
      </c>
      <c r="BL98" s="43">
        <f>IF(BL$5&lt;$A98,0,MINA($C98*$E98,$C98-SUM($G98:BK98)))</f>
        <v>0</v>
      </c>
      <c r="BM98" s="43">
        <f>IF(BM$5&lt;$A98,0,MINA($C98*$E98,$C98-SUM($G98:BL98)))</f>
        <v>0</v>
      </c>
      <c r="BN98" s="43">
        <f>IF(BN$5&lt;$A98,0,MINA($C98*$E98,$C98-SUM($G98:BM98)))</f>
        <v>0</v>
      </c>
      <c r="BO98" s="43">
        <f>IF(BO$5&lt;$A98,0,MINA($C98*$E98,$C98-SUM($G98:BN98)))</f>
        <v>0</v>
      </c>
      <c r="BP98" s="43">
        <f>IF(BP$5&lt;$A98,0,MINA($C98*$E98,$C98-SUM($G98:BO98)))</f>
        <v>0</v>
      </c>
      <c r="BQ98" s="43">
        <f>IF(BQ$5&lt;$A98,0,MINA($C98*$E98,$C98-SUM($G98:BP98)))</f>
        <v>0</v>
      </c>
      <c r="BR98" s="43">
        <f>IF(BR$5&lt;$A98,0,MINA($C98*$E98,$C98-SUM($G98:BQ98)))</f>
        <v>0</v>
      </c>
      <c r="BS98" s="43">
        <f>IF(BS$5&lt;$A98,0,MINA($C98*$E98,$C98-SUM($G98:BR98)))</f>
        <v>0</v>
      </c>
      <c r="BT98" s="43">
        <f>IF(BT$5&lt;$A98,0,MINA($C98*$E98,$C98-SUM($G98:BS98)))</f>
        <v>0</v>
      </c>
      <c r="BU98" s="43">
        <f>IF(BU$5&lt;$A98,0,MINA($C98*$E98,$C98-SUM($G98:BT98)))</f>
        <v>0</v>
      </c>
      <c r="BV98" s="43">
        <f>IF(BV$5&lt;$A98,0,MINA($C98*$E98,$C98-SUM($G98:BU98)))</f>
        <v>0</v>
      </c>
      <c r="BW98" s="43">
        <f>IF(BW$5&lt;$A98,0,MINA($C98*$E98,$C98-SUM($G98:BV98)))</f>
        <v>0</v>
      </c>
      <c r="BX98" s="43">
        <f>IF(BX$5&lt;$A98,0,MINA($C98*$E98,$C98-SUM($G98:BW98)))</f>
        <v>0</v>
      </c>
      <c r="BY98" s="43">
        <f>IF(BY$5&lt;$A98,0,MINA($C98*$E98,$C98-SUM($G98:BX98)))</f>
        <v>0</v>
      </c>
      <c r="BZ98" s="43">
        <f>IF(BZ$5&lt;$A98,0,MINA($C98*$E98,$C98-SUM($G98:BY98)))</f>
        <v>0</v>
      </c>
      <c r="CA98" s="43">
        <f>IF(CA$5&lt;$A98,0,MINA($C98*$E98,$C98-SUM($G98:BZ98)))</f>
        <v>0</v>
      </c>
      <c r="CB98" s="43">
        <f>IF(CB$5&lt;$A98,0,MINA($C98*$E98,$C98-SUM($G98:CA98)))</f>
        <v>0</v>
      </c>
      <c r="CC98" s="43">
        <f>IF(CC$5&lt;$A98,0,MINA($C98*$E98,$C98-SUM($G98:CB98)))</f>
        <v>0</v>
      </c>
      <c r="CD98" s="43">
        <f>IF(CD$5&lt;$A98,0,MINA($C98*$E98,$C98-SUM($G98:CC98)))</f>
        <v>0</v>
      </c>
      <c r="CE98" s="43">
        <f>IF(CE$5&lt;$A98,0,MINA($C98*$E98,$C98-SUM($G98:CD98)))</f>
        <v>0</v>
      </c>
      <c r="CF98" s="43">
        <f>IF(CF$5&lt;$A98,0,MINA($C98*$E98,$C98-SUM($G98:CE98)))</f>
        <v>0</v>
      </c>
      <c r="CG98" s="43">
        <f>IF(CG$5&lt;$A98,0,MINA($C98*$E98,$C98-SUM($G98:CF98)))</f>
        <v>0</v>
      </c>
      <c r="CH98" s="43">
        <f>IF(CH$5&lt;$A98,0,MINA($C98*$E98,$C98-SUM($G98:CG98)))</f>
        <v>0</v>
      </c>
      <c r="CI98" s="43">
        <f>IF(CI$5&lt;$A98,0,MINA($C98*$E98,$C98-SUM($G98:CH98)))</f>
        <v>0</v>
      </c>
      <c r="CJ98" s="43">
        <f>IF(CJ$5&lt;$A98,0,MINA($C98*$E98,$C98-SUM($G98:CI98)))</f>
        <v>0</v>
      </c>
      <c r="CK98" s="43">
        <f>IF(CK$5&lt;$A98,0,MINA($C98*$E98,$C98-SUM($G98:CJ98)))</f>
        <v>0</v>
      </c>
      <c r="CL98" s="43">
        <f>IF(CL$5&lt;$A98,0,MINA($C98*$E98,$C98-SUM($G98:CK98)))</f>
        <v>0</v>
      </c>
      <c r="CM98" s="43">
        <f>IF(CM$5&lt;$A98,0,MINA($C98*$E98,$C98-SUM($G98:CL98)))</f>
        <v>0</v>
      </c>
      <c r="CN98" s="43">
        <f>IF(CN$5&lt;$A98,0,MINA($C98*$E98,$C98-SUM($G98:CM98)))</f>
        <v>0</v>
      </c>
      <c r="CO98" s="43">
        <f>IF(CO$5&lt;$A98,0,MINA($C98*$E98,$C98-SUM($G98:CN98)))</f>
        <v>0</v>
      </c>
      <c r="CP98" s="43">
        <f>IF(CP$5&lt;$A98,0,MINA($C98*$E98,$C98-SUM($G98:CO98)))</f>
        <v>0</v>
      </c>
      <c r="CQ98" s="43">
        <f>IF(CQ$5&lt;$A98,0,MINA($C98*$E98,$C98-SUM($G98:CP98)))</f>
        <v>0</v>
      </c>
      <c r="CR98" s="43">
        <f>IF(CR$5&lt;$A98,0,MINA($C98*$E98,$C98-SUM($G98:CQ98)))</f>
        <v>0</v>
      </c>
      <c r="CS98" s="43">
        <f>IF(CS$5&lt;$A98,0,MINA($C98*$E98,$C98-SUM($G98:CR98)))</f>
        <v>0</v>
      </c>
      <c r="CT98" s="43">
        <f>IF(CT$5&lt;$A98,0,MINA($C98*$E98,$C98-SUM($G98:CS98)))</f>
        <v>0</v>
      </c>
      <c r="CU98" s="43">
        <f>IF(CU$5&lt;$A98,0,MINA($C98*$E98,$C98-SUM($G98:CT98)))</f>
        <v>0</v>
      </c>
      <c r="CV98" s="43">
        <f>IF(CV$5&lt;$A98,0,MINA($C98*$E98,$C98-SUM($G98:CU98)))</f>
        <v>0</v>
      </c>
      <c r="CW98" s="43">
        <f>IF(CW$5&lt;$A98,0,MINA($C98*$E98,$C98-SUM($G98:CV98)))</f>
        <v>0</v>
      </c>
      <c r="CX98" s="43">
        <f>IF(CX$5&lt;$A98,0,MINA($C98*$E98,$C98-SUM($G98:CW98)))</f>
        <v>0</v>
      </c>
      <c r="CY98" s="43">
        <f>IF(CY$5&lt;$A98,0,MINA($C98*$E98,$C98-SUM($G98:CX98)))</f>
        <v>0</v>
      </c>
      <c r="CZ98" s="43">
        <f>IF(CZ$5&lt;$A98,0,MINA($C98*$E98,$C98-SUM($G98:CY98)))</f>
        <v>0</v>
      </c>
      <c r="DA98" s="43">
        <f>IF(DA$5&lt;$A98,0,MINA($C98*$E98,$C98-SUM($G98:CZ98)))</f>
        <v>0</v>
      </c>
      <c r="DB98" s="43">
        <f>IF(DB$5&lt;$A98,0,MINA($C98*$E98,$C98-SUM($G98:DA98)))</f>
        <v>0</v>
      </c>
      <c r="DC98" s="43">
        <f>IF(DC$5&lt;$A98,0,MINA($C98*$E98,$C98-SUM($G98:DB98)))</f>
        <v>0</v>
      </c>
      <c r="DD98" s="43">
        <f>IF(DD$5&lt;$A98,0,MINA($C98*$E98,$C98-SUM($G98:DC98)))</f>
        <v>0</v>
      </c>
      <c r="DE98" s="43">
        <f>IF(DE$5&lt;$A98,0,MINA($C98*$E98,$C98-SUM($G98:DD98)))</f>
        <v>0</v>
      </c>
      <c r="DF98" s="43">
        <f>IF(DF$5&lt;$A98,0,MINA($C98*$E98,$C98-SUM($G98:DE98)))</f>
        <v>0</v>
      </c>
      <c r="DG98" s="43">
        <f>IF(DG$5&lt;$A98,0,MINA($C98*$E98,$C98-SUM($G98:DF98)))</f>
        <v>0</v>
      </c>
      <c r="DH98" s="43">
        <f>IF(DH$5&lt;$A98,0,MINA($C98*$E98,$C98-SUM($G98:DG98)))</f>
        <v>0</v>
      </c>
      <c r="DI98" s="43">
        <f>IF(DI$5&lt;$A98,0,MINA($C98*$E98,$C98-SUM($G98:DH98)))</f>
        <v>0</v>
      </c>
      <c r="DJ98" s="43">
        <f>IF(DJ$5&lt;$A98,0,MINA($C98*$E98,$C98-SUM($G98:DI98)))</f>
        <v>0</v>
      </c>
      <c r="DK98" s="43">
        <f>IF(DK$5&lt;$A98,0,MINA($C98*$E98,$C98-SUM($G98:DJ98)))</f>
        <v>0</v>
      </c>
      <c r="DL98" s="43">
        <f>IF(DL$5&lt;$A98,0,MINA($C98*$E98,$C98-SUM($G98:DK98)))</f>
        <v>0</v>
      </c>
      <c r="DM98" s="43">
        <f>IF(DM$5&lt;$A98,0,MINA($C98*$E98,$C98-SUM($G98:DL98)))</f>
        <v>0</v>
      </c>
      <c r="DN98" s="43">
        <f>IF(DN$5&lt;$A98,0,MINA($C98*$E98,$C98-SUM($G98:DM98)))</f>
        <v>0</v>
      </c>
      <c r="DO98" s="43">
        <f>IF(DO$5&lt;$A98,0,MINA($C98*$E98,$C98-SUM($G98:DN98)))</f>
        <v>0</v>
      </c>
      <c r="DP98" s="43">
        <f>IF(DP$5&lt;$A98,0,MINA($C98*$E98,$C98-SUM($G98:DO98)))</f>
        <v>0</v>
      </c>
      <c r="DQ98" s="43">
        <f>IF(DQ$5&lt;$A98,0,MINA($C98*$E98,$C98-SUM($G98:DP98)))</f>
        <v>0</v>
      </c>
      <c r="DR98" s="43">
        <f>IF(DR$5&lt;$A98,0,MINA($C98*$E98,$C98-SUM($G98:DQ98)))</f>
        <v>0</v>
      </c>
      <c r="DS98" s="43">
        <f>IF(DS$5&lt;$A98,0,MINA($C98*$E98,$C98-SUM($G98:DR98)))</f>
        <v>0</v>
      </c>
      <c r="DT98" s="43">
        <f>IF(DT$5&lt;$A98,0,MINA($C98*$E98,$C98-SUM($G98:DS98)))</f>
        <v>0</v>
      </c>
      <c r="DU98" s="43">
        <f>IF(DU$5&lt;$A98,0,MINA($C98*$E98,$C98-SUM($G98:DT98)))</f>
        <v>0</v>
      </c>
      <c r="DV98" s="43">
        <f>IF(DV$5&lt;$A98,0,MINA($C98*$E98,$C98-SUM($G98:DU98)))</f>
        <v>0</v>
      </c>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row>
    <row r="99" spans="1:162" ht="18" customHeight="1" x14ac:dyDescent="0.2">
      <c r="A99" s="46">
        <f t="shared" si="34"/>
        <v>85</v>
      </c>
      <c r="B99" s="38"/>
      <c r="C99" s="45">
        <v>0</v>
      </c>
      <c r="D99" s="38"/>
      <c r="E99" s="44">
        <f t="shared" si="35"/>
        <v>2.7777777777777776E-2</v>
      </c>
      <c r="G99" s="43">
        <f t="shared" si="33"/>
        <v>0</v>
      </c>
      <c r="H99" s="43">
        <f>IF(H$5&lt;$A99,0,MINA($C99*$E99,$C99-SUM($G99:G99)))</f>
        <v>0</v>
      </c>
      <c r="I99" s="43">
        <f>IF(I$5&lt;$A99,0,MINA($C99*$E99,$C99-SUM($G99:H99)))</f>
        <v>0</v>
      </c>
      <c r="J99" s="43">
        <f>IF(J$5&lt;$A99,0,MINA($C99*$E99,$C99-SUM($G99:I99)))</f>
        <v>0</v>
      </c>
      <c r="K99" s="43">
        <f>IF(K$5&lt;$A99,0,MINA($C99*$E99,$C99-SUM($G99:J99)))</f>
        <v>0</v>
      </c>
      <c r="L99" s="43">
        <f>IF(L$5&lt;$A99,0,MINA($C99*$E99,$C99-SUM($G99:K99)))</f>
        <v>0</v>
      </c>
      <c r="M99" s="43">
        <f>IF(M$5&lt;$A99,0,MINA($C99*$E99,$C99-SUM($G99:L99)))</f>
        <v>0</v>
      </c>
      <c r="N99" s="43">
        <f>IF(N$5&lt;$A99,0,MINA($C99*$E99,$C99-SUM($G99:M99)))</f>
        <v>0</v>
      </c>
      <c r="O99" s="43">
        <f>IF(O$5&lt;$A99,0,MINA($C99*$E99,$C99-SUM($G99:N99)))</f>
        <v>0</v>
      </c>
      <c r="P99" s="43">
        <f>IF(P$5&lt;$A99,0,MINA($C99*$E99,$C99-SUM($G99:O99)))</f>
        <v>0</v>
      </c>
      <c r="Q99" s="43">
        <f>IF(Q$5&lt;$A99,0,MINA($C99*$E99,$C99-SUM($G99:P99)))</f>
        <v>0</v>
      </c>
      <c r="R99" s="43">
        <f>IF(R$5&lt;$A99,0,MINA($C99*$E99,$C99-SUM($G99:Q99)))</f>
        <v>0</v>
      </c>
      <c r="S99" s="43">
        <f>IF(S$5&lt;$A99,0,MINA($C99*$E99,$C99-SUM($G99:R99)))</f>
        <v>0</v>
      </c>
      <c r="T99" s="43">
        <f>IF(T$5&lt;$A99,0,MINA($C99*$E99,$C99-SUM($G99:S99)))</f>
        <v>0</v>
      </c>
      <c r="U99" s="43">
        <f>IF(U$5&lt;$A99,0,MINA($C99*$E99,$C99-SUM($G99:T99)))</f>
        <v>0</v>
      </c>
      <c r="V99" s="43">
        <f>IF(V$5&lt;$A99,0,MINA($C99*$E99,$C99-SUM($G99:U99)))</f>
        <v>0</v>
      </c>
      <c r="W99" s="43">
        <f>IF(W$5&lt;$A99,0,MINA($C99*$E99,$C99-SUM($G99:V99)))</f>
        <v>0</v>
      </c>
      <c r="X99" s="43">
        <f>IF(X$5&lt;$A99,0,MINA($C99*$E99,$C99-SUM($G99:W99)))</f>
        <v>0</v>
      </c>
      <c r="Y99" s="43">
        <f>IF(Y$5&lt;$A99,0,MINA($C99*$E99,$C99-SUM($G99:X99)))</f>
        <v>0</v>
      </c>
      <c r="Z99" s="43">
        <f>IF(Z$5&lt;$A99,0,MINA($C99*$E99,$C99-SUM($G99:Y99)))</f>
        <v>0</v>
      </c>
      <c r="AA99" s="43">
        <f>IF(AA$5&lt;$A99,0,MINA($C99*$E99,$C99-SUM($G99:Z99)))</f>
        <v>0</v>
      </c>
      <c r="AB99" s="43">
        <f>IF(AB$5&lt;$A99,0,MINA($C99*$E99,$C99-SUM($G99:AA99)))</f>
        <v>0</v>
      </c>
      <c r="AC99" s="43">
        <f>IF(AC$5&lt;$A99,0,MINA($C99*$E99,$C99-SUM($G99:AB99)))</f>
        <v>0</v>
      </c>
      <c r="AD99" s="43">
        <f>IF(AD$5&lt;$A99,0,MINA($C99*$E99,$C99-SUM($G99:AC99)))</f>
        <v>0</v>
      </c>
      <c r="AE99" s="43">
        <f>IF(AE$5&lt;$A99,0,MINA($C99*$E99,$C99-SUM($G99:AD99)))</f>
        <v>0</v>
      </c>
      <c r="AF99" s="43">
        <f>IF(AF$5&lt;$A99,0,MINA($C99*$E99,$C99-SUM($G99:AE99)))</f>
        <v>0</v>
      </c>
      <c r="AG99" s="43">
        <f>IF(AG$5&lt;$A99,0,MINA($C99*$E99,$C99-SUM($G99:AF99)))</f>
        <v>0</v>
      </c>
      <c r="AH99" s="43">
        <f>IF(AH$5&lt;$A99,0,MINA($C99*$E99,$C99-SUM($G99:AG99)))</f>
        <v>0</v>
      </c>
      <c r="AI99" s="43">
        <f>IF(AI$5&lt;$A99,0,MINA($C99*$E99,$C99-SUM($G99:AH99)))</f>
        <v>0</v>
      </c>
      <c r="AJ99" s="43">
        <f>IF(AJ$5&lt;$A99,0,MINA($C99*$E99,$C99-SUM($G99:AI99)))</f>
        <v>0</v>
      </c>
      <c r="AK99" s="43">
        <f>IF(AK$5&lt;$A99,0,MINA($C99*$E99,$C99-SUM($G99:AJ99)))</f>
        <v>0</v>
      </c>
      <c r="AL99" s="43">
        <f>IF(AL$5&lt;$A99,0,MINA($C99*$E99,$C99-SUM($G99:AK99)))</f>
        <v>0</v>
      </c>
      <c r="AM99" s="43">
        <f>IF(AM$5&lt;$A99,0,MINA($C99*$E99,$C99-SUM($G99:AL99)))</f>
        <v>0</v>
      </c>
      <c r="AN99" s="43">
        <f>IF(AN$5&lt;$A99,0,MINA($C99*$E99,$C99-SUM($G99:AM99)))</f>
        <v>0</v>
      </c>
      <c r="AO99" s="43">
        <f>IF(AO$5&lt;$A99,0,MINA($C99*$E99,$C99-SUM($G99:AN99)))</f>
        <v>0</v>
      </c>
      <c r="AP99" s="43">
        <f>IF(AP$5&lt;$A99,0,MINA($C99*$E99,$C99-SUM($G99:AO99)))</f>
        <v>0</v>
      </c>
      <c r="AQ99" s="43">
        <f>IF(AQ$5&lt;$A99,0,MINA($C99*$E99,$C99-SUM($G99:AP99)))</f>
        <v>0</v>
      </c>
      <c r="AR99" s="43">
        <f>IF(AR$5&lt;$A99,0,MINA($C99*$E99,$C99-SUM($G99:AQ99)))</f>
        <v>0</v>
      </c>
      <c r="AS99" s="43">
        <f>IF(AS$5&lt;$A99,0,MINA($C99*$E99,$C99-SUM($G99:AR99)))</f>
        <v>0</v>
      </c>
      <c r="AT99" s="43">
        <f>IF(AT$5&lt;$A99,0,MINA($C99*$E99,$C99-SUM($G99:AS99)))</f>
        <v>0</v>
      </c>
      <c r="AU99" s="43">
        <f>IF(AU$5&lt;$A99,0,MINA($C99*$E99,$C99-SUM($G99:AT99)))</f>
        <v>0</v>
      </c>
      <c r="AV99" s="43">
        <f>IF(AV$5&lt;$A99,0,MINA($C99*$E99,$C99-SUM($G99:AU99)))</f>
        <v>0</v>
      </c>
      <c r="AW99" s="43">
        <f>IF(AW$5&lt;$A99,0,MINA($C99*$E99,$C99-SUM($G99:AV99)))</f>
        <v>0</v>
      </c>
      <c r="AX99" s="43">
        <f>IF(AX$5&lt;$A99,0,MINA($C99*$E99,$C99-SUM($G99:AW99)))</f>
        <v>0</v>
      </c>
      <c r="AY99" s="43">
        <f>IF(AY$5&lt;$A99,0,MINA($C99*$E99,$C99-SUM($G99:AX99)))</f>
        <v>0</v>
      </c>
      <c r="AZ99" s="43">
        <f>IF(AZ$5&lt;$A99,0,MINA($C99*$E99,$C99-SUM($G99:AY99)))</f>
        <v>0</v>
      </c>
      <c r="BA99" s="43">
        <f>IF(BA$5&lt;$A99,0,MINA($C99*$E99,$C99-SUM($G99:AZ99)))</f>
        <v>0</v>
      </c>
      <c r="BB99" s="43">
        <f>IF(BB$5&lt;$A99,0,MINA($C99*$E99,$C99-SUM($G99:BA99)))</f>
        <v>0</v>
      </c>
      <c r="BC99" s="43">
        <f>IF(BC$5&lt;$A99,0,MINA($C99*$E99,$C99-SUM($G99:BB99)))</f>
        <v>0</v>
      </c>
      <c r="BD99" s="43">
        <f>IF(BD$5&lt;$A99,0,MINA($C99*$E99,$C99-SUM($G99:BC99)))</f>
        <v>0</v>
      </c>
      <c r="BE99" s="43">
        <f>IF(BE$5&lt;$A99,0,MINA($C99*$E99,$C99-SUM($G99:BD99)))</f>
        <v>0</v>
      </c>
      <c r="BF99" s="43">
        <f>IF(BF$5&lt;$A99,0,MINA($C99*$E99,$C99-SUM($G99:BE99)))</f>
        <v>0</v>
      </c>
      <c r="BG99" s="43">
        <f>IF(BG$5&lt;$A99,0,MINA($C99*$E99,$C99-SUM($G99:BF99)))</f>
        <v>0</v>
      </c>
      <c r="BH99" s="43">
        <f>IF(BH$5&lt;$A99,0,MINA($C99*$E99,$C99-SUM($G99:BG99)))</f>
        <v>0</v>
      </c>
      <c r="BI99" s="43">
        <f>IF(BI$5&lt;$A99,0,MINA($C99*$E99,$C99-SUM($G99:BH99)))</f>
        <v>0</v>
      </c>
      <c r="BJ99" s="43">
        <f>IF(BJ$5&lt;$A99,0,MINA($C99*$E99,$C99-SUM($G99:BI99)))</f>
        <v>0</v>
      </c>
      <c r="BK99" s="43">
        <f>IF(BK$5&lt;$A99,0,MINA($C99*$E99,$C99-SUM($G99:BJ99)))</f>
        <v>0</v>
      </c>
      <c r="BL99" s="43">
        <f>IF(BL$5&lt;$A99,0,MINA($C99*$E99,$C99-SUM($G99:BK99)))</f>
        <v>0</v>
      </c>
      <c r="BM99" s="43">
        <f>IF(BM$5&lt;$A99,0,MINA($C99*$E99,$C99-SUM($G99:BL99)))</f>
        <v>0</v>
      </c>
      <c r="BN99" s="43">
        <f>IF(BN$5&lt;$A99,0,MINA($C99*$E99,$C99-SUM($G99:BM99)))</f>
        <v>0</v>
      </c>
      <c r="BO99" s="43">
        <f>IF(BO$5&lt;$A99,0,MINA($C99*$E99,$C99-SUM($G99:BN99)))</f>
        <v>0</v>
      </c>
      <c r="BP99" s="43">
        <f>IF(BP$5&lt;$A99,0,MINA($C99*$E99,$C99-SUM($G99:BO99)))</f>
        <v>0</v>
      </c>
      <c r="BQ99" s="43">
        <f>IF(BQ$5&lt;$A99,0,MINA($C99*$E99,$C99-SUM($G99:BP99)))</f>
        <v>0</v>
      </c>
      <c r="BR99" s="43">
        <f>IF(BR$5&lt;$A99,0,MINA($C99*$E99,$C99-SUM($G99:BQ99)))</f>
        <v>0</v>
      </c>
      <c r="BS99" s="43">
        <f>IF(BS$5&lt;$A99,0,MINA($C99*$E99,$C99-SUM($G99:BR99)))</f>
        <v>0</v>
      </c>
      <c r="BT99" s="43">
        <f>IF(BT$5&lt;$A99,0,MINA($C99*$E99,$C99-SUM($G99:BS99)))</f>
        <v>0</v>
      </c>
      <c r="BU99" s="43">
        <f>IF(BU$5&lt;$A99,0,MINA($C99*$E99,$C99-SUM($G99:BT99)))</f>
        <v>0</v>
      </c>
      <c r="BV99" s="43">
        <f>IF(BV$5&lt;$A99,0,MINA($C99*$E99,$C99-SUM($G99:BU99)))</f>
        <v>0</v>
      </c>
      <c r="BW99" s="43">
        <f>IF(BW$5&lt;$A99,0,MINA($C99*$E99,$C99-SUM($G99:BV99)))</f>
        <v>0</v>
      </c>
      <c r="BX99" s="43">
        <f>IF(BX$5&lt;$A99,0,MINA($C99*$E99,$C99-SUM($G99:BW99)))</f>
        <v>0</v>
      </c>
      <c r="BY99" s="43">
        <f>IF(BY$5&lt;$A99,0,MINA($C99*$E99,$C99-SUM($G99:BX99)))</f>
        <v>0</v>
      </c>
      <c r="BZ99" s="43">
        <f>IF(BZ$5&lt;$A99,0,MINA($C99*$E99,$C99-SUM($G99:BY99)))</f>
        <v>0</v>
      </c>
      <c r="CA99" s="43">
        <f>IF(CA$5&lt;$A99,0,MINA($C99*$E99,$C99-SUM($G99:BZ99)))</f>
        <v>0</v>
      </c>
      <c r="CB99" s="43">
        <f>IF(CB$5&lt;$A99,0,MINA($C99*$E99,$C99-SUM($G99:CA99)))</f>
        <v>0</v>
      </c>
      <c r="CC99" s="43">
        <f>IF(CC$5&lt;$A99,0,MINA($C99*$E99,$C99-SUM($G99:CB99)))</f>
        <v>0</v>
      </c>
      <c r="CD99" s="43">
        <f>IF(CD$5&lt;$A99,0,MINA($C99*$E99,$C99-SUM($G99:CC99)))</f>
        <v>0</v>
      </c>
      <c r="CE99" s="43">
        <f>IF(CE$5&lt;$A99,0,MINA($C99*$E99,$C99-SUM($G99:CD99)))</f>
        <v>0</v>
      </c>
      <c r="CF99" s="43">
        <f>IF(CF$5&lt;$A99,0,MINA($C99*$E99,$C99-SUM($G99:CE99)))</f>
        <v>0</v>
      </c>
      <c r="CG99" s="43">
        <f>IF(CG$5&lt;$A99,0,MINA($C99*$E99,$C99-SUM($G99:CF99)))</f>
        <v>0</v>
      </c>
      <c r="CH99" s="43">
        <f>IF(CH$5&lt;$A99,0,MINA($C99*$E99,$C99-SUM($G99:CG99)))</f>
        <v>0</v>
      </c>
      <c r="CI99" s="43">
        <f>IF(CI$5&lt;$A99,0,MINA($C99*$E99,$C99-SUM($G99:CH99)))</f>
        <v>0</v>
      </c>
      <c r="CJ99" s="43">
        <f>IF(CJ$5&lt;$A99,0,MINA($C99*$E99,$C99-SUM($G99:CI99)))</f>
        <v>0</v>
      </c>
      <c r="CK99" s="43">
        <f>IF(CK$5&lt;$A99,0,MINA($C99*$E99,$C99-SUM($G99:CJ99)))</f>
        <v>0</v>
      </c>
      <c r="CL99" s="43">
        <f>IF(CL$5&lt;$A99,0,MINA($C99*$E99,$C99-SUM($G99:CK99)))</f>
        <v>0</v>
      </c>
      <c r="CM99" s="43">
        <f>IF(CM$5&lt;$A99,0,MINA($C99*$E99,$C99-SUM($G99:CL99)))</f>
        <v>0</v>
      </c>
      <c r="CN99" s="43">
        <f>IF(CN$5&lt;$A99,0,MINA($C99*$E99,$C99-SUM($G99:CM99)))</f>
        <v>0</v>
      </c>
      <c r="CO99" s="43">
        <f>IF(CO$5&lt;$A99,0,MINA($C99*$E99,$C99-SUM($G99:CN99)))</f>
        <v>0</v>
      </c>
      <c r="CP99" s="43">
        <f>IF(CP$5&lt;$A99,0,MINA($C99*$E99,$C99-SUM($G99:CO99)))</f>
        <v>0</v>
      </c>
      <c r="CQ99" s="43">
        <f>IF(CQ$5&lt;$A99,0,MINA($C99*$E99,$C99-SUM($G99:CP99)))</f>
        <v>0</v>
      </c>
      <c r="CR99" s="43">
        <f>IF(CR$5&lt;$A99,0,MINA($C99*$E99,$C99-SUM($G99:CQ99)))</f>
        <v>0</v>
      </c>
      <c r="CS99" s="43">
        <f>IF(CS$5&lt;$A99,0,MINA($C99*$E99,$C99-SUM($G99:CR99)))</f>
        <v>0</v>
      </c>
      <c r="CT99" s="43">
        <f>IF(CT$5&lt;$A99,0,MINA($C99*$E99,$C99-SUM($G99:CS99)))</f>
        <v>0</v>
      </c>
      <c r="CU99" s="43">
        <f>IF(CU$5&lt;$A99,0,MINA($C99*$E99,$C99-SUM($G99:CT99)))</f>
        <v>0</v>
      </c>
      <c r="CV99" s="43">
        <f>IF(CV$5&lt;$A99,0,MINA($C99*$E99,$C99-SUM($G99:CU99)))</f>
        <v>0</v>
      </c>
      <c r="CW99" s="43">
        <f>IF(CW$5&lt;$A99,0,MINA($C99*$E99,$C99-SUM($G99:CV99)))</f>
        <v>0</v>
      </c>
      <c r="CX99" s="43">
        <f>IF(CX$5&lt;$A99,0,MINA($C99*$E99,$C99-SUM($G99:CW99)))</f>
        <v>0</v>
      </c>
      <c r="CY99" s="43">
        <f>IF(CY$5&lt;$A99,0,MINA($C99*$E99,$C99-SUM($G99:CX99)))</f>
        <v>0</v>
      </c>
      <c r="CZ99" s="43">
        <f>IF(CZ$5&lt;$A99,0,MINA($C99*$E99,$C99-SUM($G99:CY99)))</f>
        <v>0</v>
      </c>
      <c r="DA99" s="43">
        <f>IF(DA$5&lt;$A99,0,MINA($C99*$E99,$C99-SUM($G99:CZ99)))</f>
        <v>0</v>
      </c>
      <c r="DB99" s="43">
        <f>IF(DB$5&lt;$A99,0,MINA($C99*$E99,$C99-SUM($G99:DA99)))</f>
        <v>0</v>
      </c>
      <c r="DC99" s="43">
        <f>IF(DC$5&lt;$A99,0,MINA($C99*$E99,$C99-SUM($G99:DB99)))</f>
        <v>0</v>
      </c>
      <c r="DD99" s="43">
        <f>IF(DD$5&lt;$A99,0,MINA($C99*$E99,$C99-SUM($G99:DC99)))</f>
        <v>0</v>
      </c>
      <c r="DE99" s="43">
        <f>IF(DE$5&lt;$A99,0,MINA($C99*$E99,$C99-SUM($G99:DD99)))</f>
        <v>0</v>
      </c>
      <c r="DF99" s="43">
        <f>IF(DF$5&lt;$A99,0,MINA($C99*$E99,$C99-SUM($G99:DE99)))</f>
        <v>0</v>
      </c>
      <c r="DG99" s="43">
        <f>IF(DG$5&lt;$A99,0,MINA($C99*$E99,$C99-SUM($G99:DF99)))</f>
        <v>0</v>
      </c>
      <c r="DH99" s="43">
        <f>IF(DH$5&lt;$A99,0,MINA($C99*$E99,$C99-SUM($G99:DG99)))</f>
        <v>0</v>
      </c>
      <c r="DI99" s="43">
        <f>IF(DI$5&lt;$A99,0,MINA($C99*$E99,$C99-SUM($G99:DH99)))</f>
        <v>0</v>
      </c>
      <c r="DJ99" s="43">
        <f>IF(DJ$5&lt;$A99,0,MINA($C99*$E99,$C99-SUM($G99:DI99)))</f>
        <v>0</v>
      </c>
      <c r="DK99" s="43">
        <f>IF(DK$5&lt;$A99,0,MINA($C99*$E99,$C99-SUM($G99:DJ99)))</f>
        <v>0</v>
      </c>
      <c r="DL99" s="43">
        <f>IF(DL$5&lt;$A99,0,MINA($C99*$E99,$C99-SUM($G99:DK99)))</f>
        <v>0</v>
      </c>
      <c r="DM99" s="43">
        <f>IF(DM$5&lt;$A99,0,MINA($C99*$E99,$C99-SUM($G99:DL99)))</f>
        <v>0</v>
      </c>
      <c r="DN99" s="43">
        <f>IF(DN$5&lt;$A99,0,MINA($C99*$E99,$C99-SUM($G99:DM99)))</f>
        <v>0</v>
      </c>
      <c r="DO99" s="43">
        <f>IF(DO$5&lt;$A99,0,MINA($C99*$E99,$C99-SUM($G99:DN99)))</f>
        <v>0</v>
      </c>
      <c r="DP99" s="43">
        <f>IF(DP$5&lt;$A99,0,MINA($C99*$E99,$C99-SUM($G99:DO99)))</f>
        <v>0</v>
      </c>
      <c r="DQ99" s="43">
        <f>IF(DQ$5&lt;$A99,0,MINA($C99*$E99,$C99-SUM($G99:DP99)))</f>
        <v>0</v>
      </c>
      <c r="DR99" s="43">
        <f>IF(DR$5&lt;$A99,0,MINA($C99*$E99,$C99-SUM($G99:DQ99)))</f>
        <v>0</v>
      </c>
      <c r="DS99" s="43">
        <f>IF(DS$5&lt;$A99,0,MINA($C99*$E99,$C99-SUM($G99:DR99)))</f>
        <v>0</v>
      </c>
      <c r="DT99" s="43">
        <f>IF(DT$5&lt;$A99,0,MINA($C99*$E99,$C99-SUM($G99:DS99)))</f>
        <v>0</v>
      </c>
      <c r="DU99" s="43">
        <f>IF(DU$5&lt;$A99,0,MINA($C99*$E99,$C99-SUM($G99:DT99)))</f>
        <v>0</v>
      </c>
      <c r="DV99" s="43">
        <f>IF(DV$5&lt;$A99,0,MINA($C99*$E99,$C99-SUM($G99:DU99)))</f>
        <v>0</v>
      </c>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row>
    <row r="100" spans="1:162" ht="18" customHeight="1" x14ac:dyDescent="0.2">
      <c r="A100" s="46">
        <f t="shared" si="34"/>
        <v>86</v>
      </c>
      <c r="B100" s="38"/>
      <c r="C100" s="45">
        <v>0</v>
      </c>
      <c r="D100" s="38"/>
      <c r="E100" s="44">
        <f t="shared" si="35"/>
        <v>2.8571428571428571E-2</v>
      </c>
      <c r="G100" s="43">
        <f t="shared" si="33"/>
        <v>0</v>
      </c>
      <c r="H100" s="43">
        <f>IF(H$5&lt;$A100,0,MINA($C100*$E100,$C100-SUM($G100:G100)))</f>
        <v>0</v>
      </c>
      <c r="I100" s="43">
        <f>IF(I$5&lt;$A100,0,MINA($C100*$E100,$C100-SUM($G100:H100)))</f>
        <v>0</v>
      </c>
      <c r="J100" s="43">
        <f>IF(J$5&lt;$A100,0,MINA($C100*$E100,$C100-SUM($G100:I100)))</f>
        <v>0</v>
      </c>
      <c r="K100" s="43">
        <f>IF(K$5&lt;$A100,0,MINA($C100*$E100,$C100-SUM($G100:J100)))</f>
        <v>0</v>
      </c>
      <c r="L100" s="43">
        <f>IF(L$5&lt;$A100,0,MINA($C100*$E100,$C100-SUM($G100:K100)))</f>
        <v>0</v>
      </c>
      <c r="M100" s="43">
        <f>IF(M$5&lt;$A100,0,MINA($C100*$E100,$C100-SUM($G100:L100)))</f>
        <v>0</v>
      </c>
      <c r="N100" s="43">
        <f>IF(N$5&lt;$A100,0,MINA($C100*$E100,$C100-SUM($G100:M100)))</f>
        <v>0</v>
      </c>
      <c r="O100" s="43">
        <f>IF(O$5&lt;$A100,0,MINA($C100*$E100,$C100-SUM($G100:N100)))</f>
        <v>0</v>
      </c>
      <c r="P100" s="43">
        <f>IF(P$5&lt;$A100,0,MINA($C100*$E100,$C100-SUM($G100:O100)))</f>
        <v>0</v>
      </c>
      <c r="Q100" s="43">
        <f>IF(Q$5&lt;$A100,0,MINA($C100*$E100,$C100-SUM($G100:P100)))</f>
        <v>0</v>
      </c>
      <c r="R100" s="43">
        <f>IF(R$5&lt;$A100,0,MINA($C100*$E100,$C100-SUM($G100:Q100)))</f>
        <v>0</v>
      </c>
      <c r="S100" s="43">
        <f>IF(S$5&lt;$A100,0,MINA($C100*$E100,$C100-SUM($G100:R100)))</f>
        <v>0</v>
      </c>
      <c r="T100" s="43">
        <f>IF(T$5&lt;$A100,0,MINA($C100*$E100,$C100-SUM($G100:S100)))</f>
        <v>0</v>
      </c>
      <c r="U100" s="43">
        <f>IF(U$5&lt;$A100,0,MINA($C100*$E100,$C100-SUM($G100:T100)))</f>
        <v>0</v>
      </c>
      <c r="V100" s="43">
        <f>IF(V$5&lt;$A100,0,MINA($C100*$E100,$C100-SUM($G100:U100)))</f>
        <v>0</v>
      </c>
      <c r="W100" s="43">
        <f>IF(W$5&lt;$A100,0,MINA($C100*$E100,$C100-SUM($G100:V100)))</f>
        <v>0</v>
      </c>
      <c r="X100" s="43">
        <f>IF(X$5&lt;$A100,0,MINA($C100*$E100,$C100-SUM($G100:W100)))</f>
        <v>0</v>
      </c>
      <c r="Y100" s="43">
        <f>IF(Y$5&lt;$A100,0,MINA($C100*$E100,$C100-SUM($G100:X100)))</f>
        <v>0</v>
      </c>
      <c r="Z100" s="43">
        <f>IF(Z$5&lt;$A100,0,MINA($C100*$E100,$C100-SUM($G100:Y100)))</f>
        <v>0</v>
      </c>
      <c r="AA100" s="43">
        <f>IF(AA$5&lt;$A100,0,MINA($C100*$E100,$C100-SUM($G100:Z100)))</f>
        <v>0</v>
      </c>
      <c r="AB100" s="43">
        <f>IF(AB$5&lt;$A100,0,MINA($C100*$E100,$C100-SUM($G100:AA100)))</f>
        <v>0</v>
      </c>
      <c r="AC100" s="43">
        <f>IF(AC$5&lt;$A100,0,MINA($C100*$E100,$C100-SUM($G100:AB100)))</f>
        <v>0</v>
      </c>
      <c r="AD100" s="43">
        <f>IF(AD$5&lt;$A100,0,MINA($C100*$E100,$C100-SUM($G100:AC100)))</f>
        <v>0</v>
      </c>
      <c r="AE100" s="43">
        <f>IF(AE$5&lt;$A100,0,MINA($C100*$E100,$C100-SUM($G100:AD100)))</f>
        <v>0</v>
      </c>
      <c r="AF100" s="43">
        <f>IF(AF$5&lt;$A100,0,MINA($C100*$E100,$C100-SUM($G100:AE100)))</f>
        <v>0</v>
      </c>
      <c r="AG100" s="43">
        <f>IF(AG$5&lt;$A100,0,MINA($C100*$E100,$C100-SUM($G100:AF100)))</f>
        <v>0</v>
      </c>
      <c r="AH100" s="43">
        <f>IF(AH$5&lt;$A100,0,MINA($C100*$E100,$C100-SUM($G100:AG100)))</f>
        <v>0</v>
      </c>
      <c r="AI100" s="43">
        <f>IF(AI$5&lt;$A100,0,MINA($C100*$E100,$C100-SUM($G100:AH100)))</f>
        <v>0</v>
      </c>
      <c r="AJ100" s="43">
        <f>IF(AJ$5&lt;$A100,0,MINA($C100*$E100,$C100-SUM($G100:AI100)))</f>
        <v>0</v>
      </c>
      <c r="AK100" s="43">
        <f>IF(AK$5&lt;$A100,0,MINA($C100*$E100,$C100-SUM($G100:AJ100)))</f>
        <v>0</v>
      </c>
      <c r="AL100" s="43">
        <f>IF(AL$5&lt;$A100,0,MINA($C100*$E100,$C100-SUM($G100:AK100)))</f>
        <v>0</v>
      </c>
      <c r="AM100" s="43">
        <f>IF(AM$5&lt;$A100,0,MINA($C100*$E100,$C100-SUM($G100:AL100)))</f>
        <v>0</v>
      </c>
      <c r="AN100" s="43">
        <f>IF(AN$5&lt;$A100,0,MINA($C100*$E100,$C100-SUM($G100:AM100)))</f>
        <v>0</v>
      </c>
      <c r="AO100" s="43">
        <f>IF(AO$5&lt;$A100,0,MINA($C100*$E100,$C100-SUM($G100:AN100)))</f>
        <v>0</v>
      </c>
      <c r="AP100" s="43">
        <f>IF(AP$5&lt;$A100,0,MINA($C100*$E100,$C100-SUM($G100:AO100)))</f>
        <v>0</v>
      </c>
      <c r="AQ100" s="43">
        <f>IF(AQ$5&lt;$A100,0,MINA($C100*$E100,$C100-SUM($G100:AP100)))</f>
        <v>0</v>
      </c>
      <c r="AR100" s="43">
        <f>IF(AR$5&lt;$A100,0,MINA($C100*$E100,$C100-SUM($G100:AQ100)))</f>
        <v>0</v>
      </c>
      <c r="AS100" s="43">
        <f>IF(AS$5&lt;$A100,0,MINA($C100*$E100,$C100-SUM($G100:AR100)))</f>
        <v>0</v>
      </c>
      <c r="AT100" s="43">
        <f>IF(AT$5&lt;$A100,0,MINA($C100*$E100,$C100-SUM($G100:AS100)))</f>
        <v>0</v>
      </c>
      <c r="AU100" s="43">
        <f>IF(AU$5&lt;$A100,0,MINA($C100*$E100,$C100-SUM($G100:AT100)))</f>
        <v>0</v>
      </c>
      <c r="AV100" s="43">
        <f>IF(AV$5&lt;$A100,0,MINA($C100*$E100,$C100-SUM($G100:AU100)))</f>
        <v>0</v>
      </c>
      <c r="AW100" s="43">
        <f>IF(AW$5&lt;$A100,0,MINA($C100*$E100,$C100-SUM($G100:AV100)))</f>
        <v>0</v>
      </c>
      <c r="AX100" s="43">
        <f>IF(AX$5&lt;$A100,0,MINA($C100*$E100,$C100-SUM($G100:AW100)))</f>
        <v>0</v>
      </c>
      <c r="AY100" s="43">
        <f>IF(AY$5&lt;$A100,0,MINA($C100*$E100,$C100-SUM($G100:AX100)))</f>
        <v>0</v>
      </c>
      <c r="AZ100" s="43">
        <f>IF(AZ$5&lt;$A100,0,MINA($C100*$E100,$C100-SUM($G100:AY100)))</f>
        <v>0</v>
      </c>
      <c r="BA100" s="43">
        <f>IF(BA$5&lt;$A100,0,MINA($C100*$E100,$C100-SUM($G100:AZ100)))</f>
        <v>0</v>
      </c>
      <c r="BB100" s="43">
        <f>IF(BB$5&lt;$A100,0,MINA($C100*$E100,$C100-SUM($G100:BA100)))</f>
        <v>0</v>
      </c>
      <c r="BC100" s="43">
        <f>IF(BC$5&lt;$A100,0,MINA($C100*$E100,$C100-SUM($G100:BB100)))</f>
        <v>0</v>
      </c>
      <c r="BD100" s="43">
        <f>IF(BD$5&lt;$A100,0,MINA($C100*$E100,$C100-SUM($G100:BC100)))</f>
        <v>0</v>
      </c>
      <c r="BE100" s="43">
        <f>IF(BE$5&lt;$A100,0,MINA($C100*$E100,$C100-SUM($G100:BD100)))</f>
        <v>0</v>
      </c>
      <c r="BF100" s="43">
        <f>IF(BF$5&lt;$A100,0,MINA($C100*$E100,$C100-SUM($G100:BE100)))</f>
        <v>0</v>
      </c>
      <c r="BG100" s="43">
        <f>IF(BG$5&lt;$A100,0,MINA($C100*$E100,$C100-SUM($G100:BF100)))</f>
        <v>0</v>
      </c>
      <c r="BH100" s="43">
        <f>IF(BH$5&lt;$A100,0,MINA($C100*$E100,$C100-SUM($G100:BG100)))</f>
        <v>0</v>
      </c>
      <c r="BI100" s="43">
        <f>IF(BI$5&lt;$A100,0,MINA($C100*$E100,$C100-SUM($G100:BH100)))</f>
        <v>0</v>
      </c>
      <c r="BJ100" s="43">
        <f>IF(BJ$5&lt;$A100,0,MINA($C100*$E100,$C100-SUM($G100:BI100)))</f>
        <v>0</v>
      </c>
      <c r="BK100" s="43">
        <f>IF(BK$5&lt;$A100,0,MINA($C100*$E100,$C100-SUM($G100:BJ100)))</f>
        <v>0</v>
      </c>
      <c r="BL100" s="43">
        <f>IF(BL$5&lt;$A100,0,MINA($C100*$E100,$C100-SUM($G100:BK100)))</f>
        <v>0</v>
      </c>
      <c r="BM100" s="43">
        <f>IF(BM$5&lt;$A100,0,MINA($C100*$E100,$C100-SUM($G100:BL100)))</f>
        <v>0</v>
      </c>
      <c r="BN100" s="43">
        <f>IF(BN$5&lt;$A100,0,MINA($C100*$E100,$C100-SUM($G100:BM100)))</f>
        <v>0</v>
      </c>
      <c r="BO100" s="43">
        <f>IF(BO$5&lt;$A100,0,MINA($C100*$E100,$C100-SUM($G100:BN100)))</f>
        <v>0</v>
      </c>
      <c r="BP100" s="43">
        <f>IF(BP$5&lt;$A100,0,MINA($C100*$E100,$C100-SUM($G100:BO100)))</f>
        <v>0</v>
      </c>
      <c r="BQ100" s="43">
        <f>IF(BQ$5&lt;$A100,0,MINA($C100*$E100,$C100-SUM($G100:BP100)))</f>
        <v>0</v>
      </c>
      <c r="BR100" s="43">
        <f>IF(BR$5&lt;$A100,0,MINA($C100*$E100,$C100-SUM($G100:BQ100)))</f>
        <v>0</v>
      </c>
      <c r="BS100" s="43">
        <f>IF(BS$5&lt;$A100,0,MINA($C100*$E100,$C100-SUM($G100:BR100)))</f>
        <v>0</v>
      </c>
      <c r="BT100" s="43">
        <f>IF(BT$5&lt;$A100,0,MINA($C100*$E100,$C100-SUM($G100:BS100)))</f>
        <v>0</v>
      </c>
      <c r="BU100" s="43">
        <f>IF(BU$5&lt;$A100,0,MINA($C100*$E100,$C100-SUM($G100:BT100)))</f>
        <v>0</v>
      </c>
      <c r="BV100" s="43">
        <f>IF(BV$5&lt;$A100,0,MINA($C100*$E100,$C100-SUM($G100:BU100)))</f>
        <v>0</v>
      </c>
      <c r="BW100" s="43">
        <f>IF(BW$5&lt;$A100,0,MINA($C100*$E100,$C100-SUM($G100:BV100)))</f>
        <v>0</v>
      </c>
      <c r="BX100" s="43">
        <f>IF(BX$5&lt;$A100,0,MINA($C100*$E100,$C100-SUM($G100:BW100)))</f>
        <v>0</v>
      </c>
      <c r="BY100" s="43">
        <f>IF(BY$5&lt;$A100,0,MINA($C100*$E100,$C100-SUM($G100:BX100)))</f>
        <v>0</v>
      </c>
      <c r="BZ100" s="43">
        <f>IF(BZ$5&lt;$A100,0,MINA($C100*$E100,$C100-SUM($G100:BY100)))</f>
        <v>0</v>
      </c>
      <c r="CA100" s="43">
        <f>IF(CA$5&lt;$A100,0,MINA($C100*$E100,$C100-SUM($G100:BZ100)))</f>
        <v>0</v>
      </c>
      <c r="CB100" s="43">
        <f>IF(CB$5&lt;$A100,0,MINA($C100*$E100,$C100-SUM($G100:CA100)))</f>
        <v>0</v>
      </c>
      <c r="CC100" s="43">
        <f>IF(CC$5&lt;$A100,0,MINA($C100*$E100,$C100-SUM($G100:CB100)))</f>
        <v>0</v>
      </c>
      <c r="CD100" s="43">
        <f>IF(CD$5&lt;$A100,0,MINA($C100*$E100,$C100-SUM($G100:CC100)))</f>
        <v>0</v>
      </c>
      <c r="CE100" s="43">
        <f>IF(CE$5&lt;$A100,0,MINA($C100*$E100,$C100-SUM($G100:CD100)))</f>
        <v>0</v>
      </c>
      <c r="CF100" s="43">
        <f>IF(CF$5&lt;$A100,0,MINA($C100*$E100,$C100-SUM($G100:CE100)))</f>
        <v>0</v>
      </c>
      <c r="CG100" s="43">
        <f>IF(CG$5&lt;$A100,0,MINA($C100*$E100,$C100-SUM($G100:CF100)))</f>
        <v>0</v>
      </c>
      <c r="CH100" s="43">
        <f>IF(CH$5&lt;$A100,0,MINA($C100*$E100,$C100-SUM($G100:CG100)))</f>
        <v>0</v>
      </c>
      <c r="CI100" s="43">
        <f>IF(CI$5&lt;$A100,0,MINA($C100*$E100,$C100-SUM($G100:CH100)))</f>
        <v>0</v>
      </c>
      <c r="CJ100" s="43">
        <f>IF(CJ$5&lt;$A100,0,MINA($C100*$E100,$C100-SUM($G100:CI100)))</f>
        <v>0</v>
      </c>
      <c r="CK100" s="43">
        <f>IF(CK$5&lt;$A100,0,MINA($C100*$E100,$C100-SUM($G100:CJ100)))</f>
        <v>0</v>
      </c>
      <c r="CL100" s="43">
        <f>IF(CL$5&lt;$A100,0,MINA($C100*$E100,$C100-SUM($G100:CK100)))</f>
        <v>0</v>
      </c>
      <c r="CM100" s="43">
        <f>IF(CM$5&lt;$A100,0,MINA($C100*$E100,$C100-SUM($G100:CL100)))</f>
        <v>0</v>
      </c>
      <c r="CN100" s="43">
        <f>IF(CN$5&lt;$A100,0,MINA($C100*$E100,$C100-SUM($G100:CM100)))</f>
        <v>0</v>
      </c>
      <c r="CO100" s="43">
        <f>IF(CO$5&lt;$A100,0,MINA($C100*$E100,$C100-SUM($G100:CN100)))</f>
        <v>0</v>
      </c>
      <c r="CP100" s="43">
        <f>IF(CP$5&lt;$A100,0,MINA($C100*$E100,$C100-SUM($G100:CO100)))</f>
        <v>0</v>
      </c>
      <c r="CQ100" s="43">
        <f>IF(CQ$5&lt;$A100,0,MINA($C100*$E100,$C100-SUM($G100:CP100)))</f>
        <v>0</v>
      </c>
      <c r="CR100" s="43">
        <f>IF(CR$5&lt;$A100,0,MINA($C100*$E100,$C100-SUM($G100:CQ100)))</f>
        <v>0</v>
      </c>
      <c r="CS100" s="43">
        <f>IF(CS$5&lt;$A100,0,MINA($C100*$E100,$C100-SUM($G100:CR100)))</f>
        <v>0</v>
      </c>
      <c r="CT100" s="43">
        <f>IF(CT$5&lt;$A100,0,MINA($C100*$E100,$C100-SUM($G100:CS100)))</f>
        <v>0</v>
      </c>
      <c r="CU100" s="43">
        <f>IF(CU$5&lt;$A100,0,MINA($C100*$E100,$C100-SUM($G100:CT100)))</f>
        <v>0</v>
      </c>
      <c r="CV100" s="43">
        <f>IF(CV$5&lt;$A100,0,MINA($C100*$E100,$C100-SUM($G100:CU100)))</f>
        <v>0</v>
      </c>
      <c r="CW100" s="43">
        <f>IF(CW$5&lt;$A100,0,MINA($C100*$E100,$C100-SUM($G100:CV100)))</f>
        <v>0</v>
      </c>
      <c r="CX100" s="43">
        <f>IF(CX$5&lt;$A100,0,MINA($C100*$E100,$C100-SUM($G100:CW100)))</f>
        <v>0</v>
      </c>
      <c r="CY100" s="43">
        <f>IF(CY$5&lt;$A100,0,MINA($C100*$E100,$C100-SUM($G100:CX100)))</f>
        <v>0</v>
      </c>
      <c r="CZ100" s="43">
        <f>IF(CZ$5&lt;$A100,0,MINA($C100*$E100,$C100-SUM($G100:CY100)))</f>
        <v>0</v>
      </c>
      <c r="DA100" s="43">
        <f>IF(DA$5&lt;$A100,0,MINA($C100*$E100,$C100-SUM($G100:CZ100)))</f>
        <v>0</v>
      </c>
      <c r="DB100" s="43">
        <f>IF(DB$5&lt;$A100,0,MINA($C100*$E100,$C100-SUM($G100:DA100)))</f>
        <v>0</v>
      </c>
      <c r="DC100" s="43">
        <f>IF(DC$5&lt;$A100,0,MINA($C100*$E100,$C100-SUM($G100:DB100)))</f>
        <v>0</v>
      </c>
      <c r="DD100" s="43">
        <f>IF(DD$5&lt;$A100,0,MINA($C100*$E100,$C100-SUM($G100:DC100)))</f>
        <v>0</v>
      </c>
      <c r="DE100" s="43">
        <f>IF(DE$5&lt;$A100,0,MINA($C100*$E100,$C100-SUM($G100:DD100)))</f>
        <v>0</v>
      </c>
      <c r="DF100" s="43">
        <f>IF(DF$5&lt;$A100,0,MINA($C100*$E100,$C100-SUM($G100:DE100)))</f>
        <v>0</v>
      </c>
      <c r="DG100" s="43">
        <f>IF(DG$5&lt;$A100,0,MINA($C100*$E100,$C100-SUM($G100:DF100)))</f>
        <v>0</v>
      </c>
      <c r="DH100" s="43">
        <f>IF(DH$5&lt;$A100,0,MINA($C100*$E100,$C100-SUM($G100:DG100)))</f>
        <v>0</v>
      </c>
      <c r="DI100" s="43">
        <f>IF(DI$5&lt;$A100,0,MINA($C100*$E100,$C100-SUM($G100:DH100)))</f>
        <v>0</v>
      </c>
      <c r="DJ100" s="43">
        <f>IF(DJ$5&lt;$A100,0,MINA($C100*$E100,$C100-SUM($G100:DI100)))</f>
        <v>0</v>
      </c>
      <c r="DK100" s="43">
        <f>IF(DK$5&lt;$A100,0,MINA($C100*$E100,$C100-SUM($G100:DJ100)))</f>
        <v>0</v>
      </c>
      <c r="DL100" s="43">
        <f>IF(DL$5&lt;$A100,0,MINA($C100*$E100,$C100-SUM($G100:DK100)))</f>
        <v>0</v>
      </c>
      <c r="DM100" s="43">
        <f>IF(DM$5&lt;$A100,0,MINA($C100*$E100,$C100-SUM($G100:DL100)))</f>
        <v>0</v>
      </c>
      <c r="DN100" s="43">
        <f>IF(DN$5&lt;$A100,0,MINA($C100*$E100,$C100-SUM($G100:DM100)))</f>
        <v>0</v>
      </c>
      <c r="DO100" s="43">
        <f>IF(DO$5&lt;$A100,0,MINA($C100*$E100,$C100-SUM($G100:DN100)))</f>
        <v>0</v>
      </c>
      <c r="DP100" s="43">
        <f>IF(DP$5&lt;$A100,0,MINA($C100*$E100,$C100-SUM($G100:DO100)))</f>
        <v>0</v>
      </c>
      <c r="DQ100" s="43">
        <f>IF(DQ$5&lt;$A100,0,MINA($C100*$E100,$C100-SUM($G100:DP100)))</f>
        <v>0</v>
      </c>
      <c r="DR100" s="43">
        <f>IF(DR$5&lt;$A100,0,MINA($C100*$E100,$C100-SUM($G100:DQ100)))</f>
        <v>0</v>
      </c>
      <c r="DS100" s="43">
        <f>IF(DS$5&lt;$A100,0,MINA($C100*$E100,$C100-SUM($G100:DR100)))</f>
        <v>0</v>
      </c>
      <c r="DT100" s="43">
        <f>IF(DT$5&lt;$A100,0,MINA($C100*$E100,$C100-SUM($G100:DS100)))</f>
        <v>0</v>
      </c>
      <c r="DU100" s="43">
        <f>IF(DU$5&lt;$A100,0,MINA($C100*$E100,$C100-SUM($G100:DT100)))</f>
        <v>0</v>
      </c>
      <c r="DV100" s="43">
        <f>IF(DV$5&lt;$A100,0,MINA($C100*$E100,$C100-SUM($G100:DU100)))</f>
        <v>0</v>
      </c>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row>
    <row r="101" spans="1:162" ht="18" customHeight="1" x14ac:dyDescent="0.2">
      <c r="A101" s="46">
        <f t="shared" si="34"/>
        <v>87</v>
      </c>
      <c r="B101" s="38"/>
      <c r="C101" s="45">
        <v>0</v>
      </c>
      <c r="D101" s="38"/>
      <c r="E101" s="44">
        <f t="shared" si="35"/>
        <v>2.9411764705882353E-2</v>
      </c>
      <c r="G101" s="43">
        <f t="shared" si="33"/>
        <v>0</v>
      </c>
      <c r="H101" s="43">
        <f>IF(H$5&lt;$A101,0,MINA($C101*$E101,$C101-SUM($G101:G101)))</f>
        <v>0</v>
      </c>
      <c r="I101" s="43">
        <f>IF(I$5&lt;$A101,0,MINA($C101*$E101,$C101-SUM($G101:H101)))</f>
        <v>0</v>
      </c>
      <c r="J101" s="43">
        <f>IF(J$5&lt;$A101,0,MINA($C101*$E101,$C101-SUM($G101:I101)))</f>
        <v>0</v>
      </c>
      <c r="K101" s="43">
        <f>IF(K$5&lt;$A101,0,MINA($C101*$E101,$C101-SUM($G101:J101)))</f>
        <v>0</v>
      </c>
      <c r="L101" s="43">
        <f>IF(L$5&lt;$A101,0,MINA($C101*$E101,$C101-SUM($G101:K101)))</f>
        <v>0</v>
      </c>
      <c r="M101" s="43">
        <f>IF(M$5&lt;$A101,0,MINA($C101*$E101,$C101-SUM($G101:L101)))</f>
        <v>0</v>
      </c>
      <c r="N101" s="43">
        <f>IF(N$5&lt;$A101,0,MINA($C101*$E101,$C101-SUM($G101:M101)))</f>
        <v>0</v>
      </c>
      <c r="O101" s="43">
        <f>IF(O$5&lt;$A101,0,MINA($C101*$E101,$C101-SUM($G101:N101)))</f>
        <v>0</v>
      </c>
      <c r="P101" s="43">
        <f>IF(P$5&lt;$A101,0,MINA($C101*$E101,$C101-SUM($G101:O101)))</f>
        <v>0</v>
      </c>
      <c r="Q101" s="43">
        <f>IF(Q$5&lt;$A101,0,MINA($C101*$E101,$C101-SUM($G101:P101)))</f>
        <v>0</v>
      </c>
      <c r="R101" s="43">
        <f>IF(R$5&lt;$A101,0,MINA($C101*$E101,$C101-SUM($G101:Q101)))</f>
        <v>0</v>
      </c>
      <c r="S101" s="43">
        <f>IF(S$5&lt;$A101,0,MINA($C101*$E101,$C101-SUM($G101:R101)))</f>
        <v>0</v>
      </c>
      <c r="T101" s="43">
        <f>IF(T$5&lt;$A101,0,MINA($C101*$E101,$C101-SUM($G101:S101)))</f>
        <v>0</v>
      </c>
      <c r="U101" s="43">
        <f>IF(U$5&lt;$A101,0,MINA($C101*$E101,$C101-SUM($G101:T101)))</f>
        <v>0</v>
      </c>
      <c r="V101" s="43">
        <f>IF(V$5&lt;$A101,0,MINA($C101*$E101,$C101-SUM($G101:U101)))</f>
        <v>0</v>
      </c>
      <c r="W101" s="43">
        <f>IF(W$5&lt;$A101,0,MINA($C101*$E101,$C101-SUM($G101:V101)))</f>
        <v>0</v>
      </c>
      <c r="X101" s="43">
        <f>IF(X$5&lt;$A101,0,MINA($C101*$E101,$C101-SUM($G101:W101)))</f>
        <v>0</v>
      </c>
      <c r="Y101" s="43">
        <f>IF(Y$5&lt;$A101,0,MINA($C101*$E101,$C101-SUM($G101:X101)))</f>
        <v>0</v>
      </c>
      <c r="Z101" s="43">
        <f>IF(Z$5&lt;$A101,0,MINA($C101*$E101,$C101-SUM($G101:Y101)))</f>
        <v>0</v>
      </c>
      <c r="AA101" s="43">
        <f>IF(AA$5&lt;$A101,0,MINA($C101*$E101,$C101-SUM($G101:Z101)))</f>
        <v>0</v>
      </c>
      <c r="AB101" s="43">
        <f>IF(AB$5&lt;$A101,0,MINA($C101*$E101,$C101-SUM($G101:AA101)))</f>
        <v>0</v>
      </c>
      <c r="AC101" s="43">
        <f>IF(AC$5&lt;$A101,0,MINA($C101*$E101,$C101-SUM($G101:AB101)))</f>
        <v>0</v>
      </c>
      <c r="AD101" s="43">
        <f>IF(AD$5&lt;$A101,0,MINA($C101*$E101,$C101-SUM($G101:AC101)))</f>
        <v>0</v>
      </c>
      <c r="AE101" s="43">
        <f>IF(AE$5&lt;$A101,0,MINA($C101*$E101,$C101-SUM($G101:AD101)))</f>
        <v>0</v>
      </c>
      <c r="AF101" s="43">
        <f>IF(AF$5&lt;$A101,0,MINA($C101*$E101,$C101-SUM($G101:AE101)))</f>
        <v>0</v>
      </c>
      <c r="AG101" s="43">
        <f>IF(AG$5&lt;$A101,0,MINA($C101*$E101,$C101-SUM($G101:AF101)))</f>
        <v>0</v>
      </c>
      <c r="AH101" s="43">
        <f>IF(AH$5&lt;$A101,0,MINA($C101*$E101,$C101-SUM($G101:AG101)))</f>
        <v>0</v>
      </c>
      <c r="AI101" s="43">
        <f>IF(AI$5&lt;$A101,0,MINA($C101*$E101,$C101-SUM($G101:AH101)))</f>
        <v>0</v>
      </c>
      <c r="AJ101" s="43">
        <f>IF(AJ$5&lt;$A101,0,MINA($C101*$E101,$C101-SUM($G101:AI101)))</f>
        <v>0</v>
      </c>
      <c r="AK101" s="43">
        <f>IF(AK$5&lt;$A101,0,MINA($C101*$E101,$C101-SUM($G101:AJ101)))</f>
        <v>0</v>
      </c>
      <c r="AL101" s="43">
        <f>IF(AL$5&lt;$A101,0,MINA($C101*$E101,$C101-SUM($G101:AK101)))</f>
        <v>0</v>
      </c>
      <c r="AM101" s="43">
        <f>IF(AM$5&lt;$A101,0,MINA($C101*$E101,$C101-SUM($G101:AL101)))</f>
        <v>0</v>
      </c>
      <c r="AN101" s="43">
        <f>IF(AN$5&lt;$A101,0,MINA($C101*$E101,$C101-SUM($G101:AM101)))</f>
        <v>0</v>
      </c>
      <c r="AO101" s="43">
        <f>IF(AO$5&lt;$A101,0,MINA($C101*$E101,$C101-SUM($G101:AN101)))</f>
        <v>0</v>
      </c>
      <c r="AP101" s="43">
        <f>IF(AP$5&lt;$A101,0,MINA($C101*$E101,$C101-SUM($G101:AO101)))</f>
        <v>0</v>
      </c>
      <c r="AQ101" s="43">
        <f>IF(AQ$5&lt;$A101,0,MINA($C101*$E101,$C101-SUM($G101:AP101)))</f>
        <v>0</v>
      </c>
      <c r="AR101" s="43">
        <f>IF(AR$5&lt;$A101,0,MINA($C101*$E101,$C101-SUM($G101:AQ101)))</f>
        <v>0</v>
      </c>
      <c r="AS101" s="43">
        <f>IF(AS$5&lt;$A101,0,MINA($C101*$E101,$C101-SUM($G101:AR101)))</f>
        <v>0</v>
      </c>
      <c r="AT101" s="43">
        <f>IF(AT$5&lt;$A101,0,MINA($C101*$E101,$C101-SUM($G101:AS101)))</f>
        <v>0</v>
      </c>
      <c r="AU101" s="43">
        <f>IF(AU$5&lt;$A101,0,MINA($C101*$E101,$C101-SUM($G101:AT101)))</f>
        <v>0</v>
      </c>
      <c r="AV101" s="43">
        <f>IF(AV$5&lt;$A101,0,MINA($C101*$E101,$C101-SUM($G101:AU101)))</f>
        <v>0</v>
      </c>
      <c r="AW101" s="43">
        <f>IF(AW$5&lt;$A101,0,MINA($C101*$E101,$C101-SUM($G101:AV101)))</f>
        <v>0</v>
      </c>
      <c r="AX101" s="43">
        <f>IF(AX$5&lt;$A101,0,MINA($C101*$E101,$C101-SUM($G101:AW101)))</f>
        <v>0</v>
      </c>
      <c r="AY101" s="43">
        <f>IF(AY$5&lt;$A101,0,MINA($C101*$E101,$C101-SUM($G101:AX101)))</f>
        <v>0</v>
      </c>
      <c r="AZ101" s="43">
        <f>IF(AZ$5&lt;$A101,0,MINA($C101*$E101,$C101-SUM($G101:AY101)))</f>
        <v>0</v>
      </c>
      <c r="BA101" s="43">
        <f>IF(BA$5&lt;$A101,0,MINA($C101*$E101,$C101-SUM($G101:AZ101)))</f>
        <v>0</v>
      </c>
      <c r="BB101" s="43">
        <f>IF(BB$5&lt;$A101,0,MINA($C101*$E101,$C101-SUM($G101:BA101)))</f>
        <v>0</v>
      </c>
      <c r="BC101" s="43">
        <f>IF(BC$5&lt;$A101,0,MINA($C101*$E101,$C101-SUM($G101:BB101)))</f>
        <v>0</v>
      </c>
      <c r="BD101" s="43">
        <f>IF(BD$5&lt;$A101,0,MINA($C101*$E101,$C101-SUM($G101:BC101)))</f>
        <v>0</v>
      </c>
      <c r="BE101" s="43">
        <f>IF(BE$5&lt;$A101,0,MINA($C101*$E101,$C101-SUM($G101:BD101)))</f>
        <v>0</v>
      </c>
      <c r="BF101" s="43">
        <f>IF(BF$5&lt;$A101,0,MINA($C101*$E101,$C101-SUM($G101:BE101)))</f>
        <v>0</v>
      </c>
      <c r="BG101" s="43">
        <f>IF(BG$5&lt;$A101,0,MINA($C101*$E101,$C101-SUM($G101:BF101)))</f>
        <v>0</v>
      </c>
      <c r="BH101" s="43">
        <f>IF(BH$5&lt;$A101,0,MINA($C101*$E101,$C101-SUM($G101:BG101)))</f>
        <v>0</v>
      </c>
      <c r="BI101" s="43">
        <f>IF(BI$5&lt;$A101,0,MINA($C101*$E101,$C101-SUM($G101:BH101)))</f>
        <v>0</v>
      </c>
      <c r="BJ101" s="43">
        <f>IF(BJ$5&lt;$A101,0,MINA($C101*$E101,$C101-SUM($G101:BI101)))</f>
        <v>0</v>
      </c>
      <c r="BK101" s="43">
        <f>IF(BK$5&lt;$A101,0,MINA($C101*$E101,$C101-SUM($G101:BJ101)))</f>
        <v>0</v>
      </c>
      <c r="BL101" s="43">
        <f>IF(BL$5&lt;$A101,0,MINA($C101*$E101,$C101-SUM($G101:BK101)))</f>
        <v>0</v>
      </c>
      <c r="BM101" s="43">
        <f>IF(BM$5&lt;$A101,0,MINA($C101*$E101,$C101-SUM($G101:BL101)))</f>
        <v>0</v>
      </c>
      <c r="BN101" s="43">
        <f>IF(BN$5&lt;$A101,0,MINA($C101*$E101,$C101-SUM($G101:BM101)))</f>
        <v>0</v>
      </c>
      <c r="BO101" s="43">
        <f>IF(BO$5&lt;$A101,0,MINA($C101*$E101,$C101-SUM($G101:BN101)))</f>
        <v>0</v>
      </c>
      <c r="BP101" s="43">
        <f>IF(BP$5&lt;$A101,0,MINA($C101*$E101,$C101-SUM($G101:BO101)))</f>
        <v>0</v>
      </c>
      <c r="BQ101" s="43">
        <f>IF(BQ$5&lt;$A101,0,MINA($C101*$E101,$C101-SUM($G101:BP101)))</f>
        <v>0</v>
      </c>
      <c r="BR101" s="43">
        <f>IF(BR$5&lt;$A101,0,MINA($C101*$E101,$C101-SUM($G101:BQ101)))</f>
        <v>0</v>
      </c>
      <c r="BS101" s="43">
        <f>IF(BS$5&lt;$A101,0,MINA($C101*$E101,$C101-SUM($G101:BR101)))</f>
        <v>0</v>
      </c>
      <c r="BT101" s="43">
        <f>IF(BT$5&lt;$A101,0,MINA($C101*$E101,$C101-SUM($G101:BS101)))</f>
        <v>0</v>
      </c>
      <c r="BU101" s="43">
        <f>IF(BU$5&lt;$A101,0,MINA($C101*$E101,$C101-SUM($G101:BT101)))</f>
        <v>0</v>
      </c>
      <c r="BV101" s="43">
        <f>IF(BV$5&lt;$A101,0,MINA($C101*$E101,$C101-SUM($G101:BU101)))</f>
        <v>0</v>
      </c>
      <c r="BW101" s="43">
        <f>IF(BW$5&lt;$A101,0,MINA($C101*$E101,$C101-SUM($G101:BV101)))</f>
        <v>0</v>
      </c>
      <c r="BX101" s="43">
        <f>IF(BX$5&lt;$A101,0,MINA($C101*$E101,$C101-SUM($G101:BW101)))</f>
        <v>0</v>
      </c>
      <c r="BY101" s="43">
        <f>IF(BY$5&lt;$A101,0,MINA($C101*$E101,$C101-SUM($G101:BX101)))</f>
        <v>0</v>
      </c>
      <c r="BZ101" s="43">
        <f>IF(BZ$5&lt;$A101,0,MINA($C101*$E101,$C101-SUM($G101:BY101)))</f>
        <v>0</v>
      </c>
      <c r="CA101" s="43">
        <f>IF(CA$5&lt;$A101,0,MINA($C101*$E101,$C101-SUM($G101:BZ101)))</f>
        <v>0</v>
      </c>
      <c r="CB101" s="43">
        <f>IF(CB$5&lt;$A101,0,MINA($C101*$E101,$C101-SUM($G101:CA101)))</f>
        <v>0</v>
      </c>
      <c r="CC101" s="43">
        <f>IF(CC$5&lt;$A101,0,MINA($C101*$E101,$C101-SUM($G101:CB101)))</f>
        <v>0</v>
      </c>
      <c r="CD101" s="43">
        <f>IF(CD$5&lt;$A101,0,MINA($C101*$E101,$C101-SUM($G101:CC101)))</f>
        <v>0</v>
      </c>
      <c r="CE101" s="43">
        <f>IF(CE$5&lt;$A101,0,MINA($C101*$E101,$C101-SUM($G101:CD101)))</f>
        <v>0</v>
      </c>
      <c r="CF101" s="43">
        <f>IF(CF$5&lt;$A101,0,MINA($C101*$E101,$C101-SUM($G101:CE101)))</f>
        <v>0</v>
      </c>
      <c r="CG101" s="43">
        <f>IF(CG$5&lt;$A101,0,MINA($C101*$E101,$C101-SUM($G101:CF101)))</f>
        <v>0</v>
      </c>
      <c r="CH101" s="43">
        <f>IF(CH$5&lt;$A101,0,MINA($C101*$E101,$C101-SUM($G101:CG101)))</f>
        <v>0</v>
      </c>
      <c r="CI101" s="43">
        <f>IF(CI$5&lt;$A101,0,MINA($C101*$E101,$C101-SUM($G101:CH101)))</f>
        <v>0</v>
      </c>
      <c r="CJ101" s="43">
        <f>IF(CJ$5&lt;$A101,0,MINA($C101*$E101,$C101-SUM($G101:CI101)))</f>
        <v>0</v>
      </c>
      <c r="CK101" s="43">
        <f>IF(CK$5&lt;$A101,0,MINA($C101*$E101,$C101-SUM($G101:CJ101)))</f>
        <v>0</v>
      </c>
      <c r="CL101" s="43">
        <f>IF(CL$5&lt;$A101,0,MINA($C101*$E101,$C101-SUM($G101:CK101)))</f>
        <v>0</v>
      </c>
      <c r="CM101" s="43">
        <f>IF(CM$5&lt;$A101,0,MINA($C101*$E101,$C101-SUM($G101:CL101)))</f>
        <v>0</v>
      </c>
      <c r="CN101" s="43">
        <f>IF(CN$5&lt;$A101,0,MINA($C101*$E101,$C101-SUM($G101:CM101)))</f>
        <v>0</v>
      </c>
      <c r="CO101" s="43">
        <f>IF(CO$5&lt;$A101,0,MINA($C101*$E101,$C101-SUM($G101:CN101)))</f>
        <v>0</v>
      </c>
      <c r="CP101" s="43">
        <f>IF(CP$5&lt;$A101,0,MINA($C101*$E101,$C101-SUM($G101:CO101)))</f>
        <v>0</v>
      </c>
      <c r="CQ101" s="43">
        <f>IF(CQ$5&lt;$A101,0,MINA($C101*$E101,$C101-SUM($G101:CP101)))</f>
        <v>0</v>
      </c>
      <c r="CR101" s="43">
        <f>IF(CR$5&lt;$A101,0,MINA($C101*$E101,$C101-SUM($G101:CQ101)))</f>
        <v>0</v>
      </c>
      <c r="CS101" s="43">
        <f>IF(CS$5&lt;$A101,0,MINA($C101*$E101,$C101-SUM($G101:CR101)))</f>
        <v>0</v>
      </c>
      <c r="CT101" s="43">
        <f>IF(CT$5&lt;$A101,0,MINA($C101*$E101,$C101-SUM($G101:CS101)))</f>
        <v>0</v>
      </c>
      <c r="CU101" s="43">
        <f>IF(CU$5&lt;$A101,0,MINA($C101*$E101,$C101-SUM($G101:CT101)))</f>
        <v>0</v>
      </c>
      <c r="CV101" s="43">
        <f>IF(CV$5&lt;$A101,0,MINA($C101*$E101,$C101-SUM($G101:CU101)))</f>
        <v>0</v>
      </c>
      <c r="CW101" s="43">
        <f>IF(CW$5&lt;$A101,0,MINA($C101*$E101,$C101-SUM($G101:CV101)))</f>
        <v>0</v>
      </c>
      <c r="CX101" s="43">
        <f>IF(CX$5&lt;$A101,0,MINA($C101*$E101,$C101-SUM($G101:CW101)))</f>
        <v>0</v>
      </c>
      <c r="CY101" s="43">
        <f>IF(CY$5&lt;$A101,0,MINA($C101*$E101,$C101-SUM($G101:CX101)))</f>
        <v>0</v>
      </c>
      <c r="CZ101" s="43">
        <f>IF(CZ$5&lt;$A101,0,MINA($C101*$E101,$C101-SUM($G101:CY101)))</f>
        <v>0</v>
      </c>
      <c r="DA101" s="43">
        <f>IF(DA$5&lt;$A101,0,MINA($C101*$E101,$C101-SUM($G101:CZ101)))</f>
        <v>0</v>
      </c>
      <c r="DB101" s="43">
        <f>IF(DB$5&lt;$A101,0,MINA($C101*$E101,$C101-SUM($G101:DA101)))</f>
        <v>0</v>
      </c>
      <c r="DC101" s="43">
        <f>IF(DC$5&lt;$A101,0,MINA($C101*$E101,$C101-SUM($G101:DB101)))</f>
        <v>0</v>
      </c>
      <c r="DD101" s="43">
        <f>IF(DD$5&lt;$A101,0,MINA($C101*$E101,$C101-SUM($G101:DC101)))</f>
        <v>0</v>
      </c>
      <c r="DE101" s="43">
        <f>IF(DE$5&lt;$A101,0,MINA($C101*$E101,$C101-SUM($G101:DD101)))</f>
        <v>0</v>
      </c>
      <c r="DF101" s="43">
        <f>IF(DF$5&lt;$A101,0,MINA($C101*$E101,$C101-SUM($G101:DE101)))</f>
        <v>0</v>
      </c>
      <c r="DG101" s="43">
        <f>IF(DG$5&lt;$A101,0,MINA($C101*$E101,$C101-SUM($G101:DF101)))</f>
        <v>0</v>
      </c>
      <c r="DH101" s="43">
        <f>IF(DH$5&lt;$A101,0,MINA($C101*$E101,$C101-SUM($G101:DG101)))</f>
        <v>0</v>
      </c>
      <c r="DI101" s="43">
        <f>IF(DI$5&lt;$A101,0,MINA($C101*$E101,$C101-SUM($G101:DH101)))</f>
        <v>0</v>
      </c>
      <c r="DJ101" s="43">
        <f>IF(DJ$5&lt;$A101,0,MINA($C101*$E101,$C101-SUM($G101:DI101)))</f>
        <v>0</v>
      </c>
      <c r="DK101" s="43">
        <f>IF(DK$5&lt;$A101,0,MINA($C101*$E101,$C101-SUM($G101:DJ101)))</f>
        <v>0</v>
      </c>
      <c r="DL101" s="43">
        <f>IF(DL$5&lt;$A101,0,MINA($C101*$E101,$C101-SUM($G101:DK101)))</f>
        <v>0</v>
      </c>
      <c r="DM101" s="43">
        <f>IF(DM$5&lt;$A101,0,MINA($C101*$E101,$C101-SUM($G101:DL101)))</f>
        <v>0</v>
      </c>
      <c r="DN101" s="43">
        <f>IF(DN$5&lt;$A101,0,MINA($C101*$E101,$C101-SUM($G101:DM101)))</f>
        <v>0</v>
      </c>
      <c r="DO101" s="43">
        <f>IF(DO$5&lt;$A101,0,MINA($C101*$E101,$C101-SUM($G101:DN101)))</f>
        <v>0</v>
      </c>
      <c r="DP101" s="43">
        <f>IF(DP$5&lt;$A101,0,MINA($C101*$E101,$C101-SUM($G101:DO101)))</f>
        <v>0</v>
      </c>
      <c r="DQ101" s="43">
        <f>IF(DQ$5&lt;$A101,0,MINA($C101*$E101,$C101-SUM($G101:DP101)))</f>
        <v>0</v>
      </c>
      <c r="DR101" s="43">
        <f>IF(DR$5&lt;$A101,0,MINA($C101*$E101,$C101-SUM($G101:DQ101)))</f>
        <v>0</v>
      </c>
      <c r="DS101" s="43">
        <f>IF(DS$5&lt;$A101,0,MINA($C101*$E101,$C101-SUM($G101:DR101)))</f>
        <v>0</v>
      </c>
      <c r="DT101" s="43">
        <f>IF(DT$5&lt;$A101,0,MINA($C101*$E101,$C101-SUM($G101:DS101)))</f>
        <v>0</v>
      </c>
      <c r="DU101" s="43">
        <f>IF(DU$5&lt;$A101,0,MINA($C101*$E101,$C101-SUM($G101:DT101)))</f>
        <v>0</v>
      </c>
      <c r="DV101" s="43">
        <f>IF(DV$5&lt;$A101,0,MINA($C101*$E101,$C101-SUM($G101:DU101)))</f>
        <v>0</v>
      </c>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row>
    <row r="102" spans="1:162" ht="18" customHeight="1" x14ac:dyDescent="0.2">
      <c r="A102" s="46">
        <f t="shared" si="34"/>
        <v>88</v>
      </c>
      <c r="B102" s="38"/>
      <c r="C102" s="45">
        <v>0</v>
      </c>
      <c r="D102" s="38"/>
      <c r="E102" s="44">
        <f t="shared" si="35"/>
        <v>3.0303030303030304E-2</v>
      </c>
      <c r="G102" s="43">
        <f t="shared" si="33"/>
        <v>0</v>
      </c>
      <c r="H102" s="43">
        <f>IF(H$5&lt;$A102,0,MINA($C102*$E102,$C102-SUM($G102:G102)))</f>
        <v>0</v>
      </c>
      <c r="I102" s="43">
        <f>IF(I$5&lt;$A102,0,MINA($C102*$E102,$C102-SUM($G102:H102)))</f>
        <v>0</v>
      </c>
      <c r="J102" s="43">
        <f>IF(J$5&lt;$A102,0,MINA($C102*$E102,$C102-SUM($G102:I102)))</f>
        <v>0</v>
      </c>
      <c r="K102" s="43">
        <f>IF(K$5&lt;$A102,0,MINA($C102*$E102,$C102-SUM($G102:J102)))</f>
        <v>0</v>
      </c>
      <c r="L102" s="43">
        <f>IF(L$5&lt;$A102,0,MINA($C102*$E102,$C102-SUM($G102:K102)))</f>
        <v>0</v>
      </c>
      <c r="M102" s="43">
        <f>IF(M$5&lt;$A102,0,MINA($C102*$E102,$C102-SUM($G102:L102)))</f>
        <v>0</v>
      </c>
      <c r="N102" s="43">
        <f>IF(N$5&lt;$A102,0,MINA($C102*$E102,$C102-SUM($G102:M102)))</f>
        <v>0</v>
      </c>
      <c r="O102" s="43">
        <f>IF(O$5&lt;$A102,0,MINA($C102*$E102,$C102-SUM($G102:N102)))</f>
        <v>0</v>
      </c>
      <c r="P102" s="43">
        <f>IF(P$5&lt;$A102,0,MINA($C102*$E102,$C102-SUM($G102:O102)))</f>
        <v>0</v>
      </c>
      <c r="Q102" s="43">
        <f>IF(Q$5&lt;$A102,0,MINA($C102*$E102,$C102-SUM($G102:P102)))</f>
        <v>0</v>
      </c>
      <c r="R102" s="43">
        <f>IF(R$5&lt;$A102,0,MINA($C102*$E102,$C102-SUM($G102:Q102)))</f>
        <v>0</v>
      </c>
      <c r="S102" s="43">
        <f>IF(S$5&lt;$A102,0,MINA($C102*$E102,$C102-SUM($G102:R102)))</f>
        <v>0</v>
      </c>
      <c r="T102" s="43">
        <f>IF(T$5&lt;$A102,0,MINA($C102*$E102,$C102-SUM($G102:S102)))</f>
        <v>0</v>
      </c>
      <c r="U102" s="43">
        <f>IF(U$5&lt;$A102,0,MINA($C102*$E102,$C102-SUM($G102:T102)))</f>
        <v>0</v>
      </c>
      <c r="V102" s="43">
        <f>IF(V$5&lt;$A102,0,MINA($C102*$E102,$C102-SUM($G102:U102)))</f>
        <v>0</v>
      </c>
      <c r="W102" s="43">
        <f>IF(W$5&lt;$A102,0,MINA($C102*$E102,$C102-SUM($G102:V102)))</f>
        <v>0</v>
      </c>
      <c r="X102" s="43">
        <f>IF(X$5&lt;$A102,0,MINA($C102*$E102,$C102-SUM($G102:W102)))</f>
        <v>0</v>
      </c>
      <c r="Y102" s="43">
        <f>IF(Y$5&lt;$A102,0,MINA($C102*$E102,$C102-SUM($G102:X102)))</f>
        <v>0</v>
      </c>
      <c r="Z102" s="43">
        <f>IF(Z$5&lt;$A102,0,MINA($C102*$E102,$C102-SUM($G102:Y102)))</f>
        <v>0</v>
      </c>
      <c r="AA102" s="43">
        <f>IF(AA$5&lt;$A102,0,MINA($C102*$E102,$C102-SUM($G102:Z102)))</f>
        <v>0</v>
      </c>
      <c r="AB102" s="43">
        <f>IF(AB$5&lt;$A102,0,MINA($C102*$E102,$C102-SUM($G102:AA102)))</f>
        <v>0</v>
      </c>
      <c r="AC102" s="43">
        <f>IF(AC$5&lt;$A102,0,MINA($C102*$E102,$C102-SUM($G102:AB102)))</f>
        <v>0</v>
      </c>
      <c r="AD102" s="43">
        <f>IF(AD$5&lt;$A102,0,MINA($C102*$E102,$C102-SUM($G102:AC102)))</f>
        <v>0</v>
      </c>
      <c r="AE102" s="43">
        <f>IF(AE$5&lt;$A102,0,MINA($C102*$E102,$C102-SUM($G102:AD102)))</f>
        <v>0</v>
      </c>
      <c r="AF102" s="43">
        <f>IF(AF$5&lt;$A102,0,MINA($C102*$E102,$C102-SUM($G102:AE102)))</f>
        <v>0</v>
      </c>
      <c r="AG102" s="43">
        <f>IF(AG$5&lt;$A102,0,MINA($C102*$E102,$C102-SUM($G102:AF102)))</f>
        <v>0</v>
      </c>
      <c r="AH102" s="43">
        <f>IF(AH$5&lt;$A102,0,MINA($C102*$E102,$C102-SUM($G102:AG102)))</f>
        <v>0</v>
      </c>
      <c r="AI102" s="43">
        <f>IF(AI$5&lt;$A102,0,MINA($C102*$E102,$C102-SUM($G102:AH102)))</f>
        <v>0</v>
      </c>
      <c r="AJ102" s="43">
        <f>IF(AJ$5&lt;$A102,0,MINA($C102*$E102,$C102-SUM($G102:AI102)))</f>
        <v>0</v>
      </c>
      <c r="AK102" s="43">
        <f>IF(AK$5&lt;$A102,0,MINA($C102*$E102,$C102-SUM($G102:AJ102)))</f>
        <v>0</v>
      </c>
      <c r="AL102" s="43">
        <f>IF(AL$5&lt;$A102,0,MINA($C102*$E102,$C102-SUM($G102:AK102)))</f>
        <v>0</v>
      </c>
      <c r="AM102" s="43">
        <f>IF(AM$5&lt;$A102,0,MINA($C102*$E102,$C102-SUM($G102:AL102)))</f>
        <v>0</v>
      </c>
      <c r="AN102" s="43">
        <f>IF(AN$5&lt;$A102,0,MINA($C102*$E102,$C102-SUM($G102:AM102)))</f>
        <v>0</v>
      </c>
      <c r="AO102" s="43">
        <f>IF(AO$5&lt;$A102,0,MINA($C102*$E102,$C102-SUM($G102:AN102)))</f>
        <v>0</v>
      </c>
      <c r="AP102" s="43">
        <f>IF(AP$5&lt;$A102,0,MINA($C102*$E102,$C102-SUM($G102:AO102)))</f>
        <v>0</v>
      </c>
      <c r="AQ102" s="43">
        <f>IF(AQ$5&lt;$A102,0,MINA($C102*$E102,$C102-SUM($G102:AP102)))</f>
        <v>0</v>
      </c>
      <c r="AR102" s="43">
        <f>IF(AR$5&lt;$A102,0,MINA($C102*$E102,$C102-SUM($G102:AQ102)))</f>
        <v>0</v>
      </c>
      <c r="AS102" s="43">
        <f>IF(AS$5&lt;$A102,0,MINA($C102*$E102,$C102-SUM($G102:AR102)))</f>
        <v>0</v>
      </c>
      <c r="AT102" s="43">
        <f>IF(AT$5&lt;$A102,0,MINA($C102*$E102,$C102-SUM($G102:AS102)))</f>
        <v>0</v>
      </c>
      <c r="AU102" s="43">
        <f>IF(AU$5&lt;$A102,0,MINA($C102*$E102,$C102-SUM($G102:AT102)))</f>
        <v>0</v>
      </c>
      <c r="AV102" s="43">
        <f>IF(AV$5&lt;$A102,0,MINA($C102*$E102,$C102-SUM($G102:AU102)))</f>
        <v>0</v>
      </c>
      <c r="AW102" s="43">
        <f>IF(AW$5&lt;$A102,0,MINA($C102*$E102,$C102-SUM($G102:AV102)))</f>
        <v>0</v>
      </c>
      <c r="AX102" s="43">
        <f>IF(AX$5&lt;$A102,0,MINA($C102*$E102,$C102-SUM($G102:AW102)))</f>
        <v>0</v>
      </c>
      <c r="AY102" s="43">
        <f>IF(AY$5&lt;$A102,0,MINA($C102*$E102,$C102-SUM($G102:AX102)))</f>
        <v>0</v>
      </c>
      <c r="AZ102" s="43">
        <f>IF(AZ$5&lt;$A102,0,MINA($C102*$E102,$C102-SUM($G102:AY102)))</f>
        <v>0</v>
      </c>
      <c r="BA102" s="43">
        <f>IF(BA$5&lt;$A102,0,MINA($C102*$E102,$C102-SUM($G102:AZ102)))</f>
        <v>0</v>
      </c>
      <c r="BB102" s="43">
        <f>IF(BB$5&lt;$A102,0,MINA($C102*$E102,$C102-SUM($G102:BA102)))</f>
        <v>0</v>
      </c>
      <c r="BC102" s="43">
        <f>IF(BC$5&lt;$A102,0,MINA($C102*$E102,$C102-SUM($G102:BB102)))</f>
        <v>0</v>
      </c>
      <c r="BD102" s="43">
        <f>IF(BD$5&lt;$A102,0,MINA($C102*$E102,$C102-SUM($G102:BC102)))</f>
        <v>0</v>
      </c>
      <c r="BE102" s="43">
        <f>IF(BE$5&lt;$A102,0,MINA($C102*$E102,$C102-SUM($G102:BD102)))</f>
        <v>0</v>
      </c>
      <c r="BF102" s="43">
        <f>IF(BF$5&lt;$A102,0,MINA($C102*$E102,$C102-SUM($G102:BE102)))</f>
        <v>0</v>
      </c>
      <c r="BG102" s="43">
        <f>IF(BG$5&lt;$A102,0,MINA($C102*$E102,$C102-SUM($G102:BF102)))</f>
        <v>0</v>
      </c>
      <c r="BH102" s="43">
        <f>IF(BH$5&lt;$A102,0,MINA($C102*$E102,$C102-SUM($G102:BG102)))</f>
        <v>0</v>
      </c>
      <c r="BI102" s="43">
        <f>IF(BI$5&lt;$A102,0,MINA($C102*$E102,$C102-SUM($G102:BH102)))</f>
        <v>0</v>
      </c>
      <c r="BJ102" s="43">
        <f>IF(BJ$5&lt;$A102,0,MINA($C102*$E102,$C102-SUM($G102:BI102)))</f>
        <v>0</v>
      </c>
      <c r="BK102" s="43">
        <f>IF(BK$5&lt;$A102,0,MINA($C102*$E102,$C102-SUM($G102:BJ102)))</f>
        <v>0</v>
      </c>
      <c r="BL102" s="43">
        <f>IF(BL$5&lt;$A102,0,MINA($C102*$E102,$C102-SUM($G102:BK102)))</f>
        <v>0</v>
      </c>
      <c r="BM102" s="43">
        <f>IF(BM$5&lt;$A102,0,MINA($C102*$E102,$C102-SUM($G102:BL102)))</f>
        <v>0</v>
      </c>
      <c r="BN102" s="43">
        <f>IF(BN$5&lt;$A102,0,MINA($C102*$E102,$C102-SUM($G102:BM102)))</f>
        <v>0</v>
      </c>
      <c r="BO102" s="43">
        <f>IF(BO$5&lt;$A102,0,MINA($C102*$E102,$C102-SUM($G102:BN102)))</f>
        <v>0</v>
      </c>
      <c r="BP102" s="43">
        <f>IF(BP$5&lt;$A102,0,MINA($C102*$E102,$C102-SUM($G102:BO102)))</f>
        <v>0</v>
      </c>
      <c r="BQ102" s="43">
        <f>IF(BQ$5&lt;$A102,0,MINA($C102*$E102,$C102-SUM($G102:BP102)))</f>
        <v>0</v>
      </c>
      <c r="BR102" s="43">
        <f>IF(BR$5&lt;$A102,0,MINA($C102*$E102,$C102-SUM($G102:BQ102)))</f>
        <v>0</v>
      </c>
      <c r="BS102" s="43">
        <f>IF(BS$5&lt;$A102,0,MINA($C102*$E102,$C102-SUM($G102:BR102)))</f>
        <v>0</v>
      </c>
      <c r="BT102" s="43">
        <f>IF(BT$5&lt;$A102,0,MINA($C102*$E102,$C102-SUM($G102:BS102)))</f>
        <v>0</v>
      </c>
      <c r="BU102" s="43">
        <f>IF(BU$5&lt;$A102,0,MINA($C102*$E102,$C102-SUM($G102:BT102)))</f>
        <v>0</v>
      </c>
      <c r="BV102" s="43">
        <f>IF(BV$5&lt;$A102,0,MINA($C102*$E102,$C102-SUM($G102:BU102)))</f>
        <v>0</v>
      </c>
      <c r="BW102" s="43">
        <f>IF(BW$5&lt;$A102,0,MINA($C102*$E102,$C102-SUM($G102:BV102)))</f>
        <v>0</v>
      </c>
      <c r="BX102" s="43">
        <f>IF(BX$5&lt;$A102,0,MINA($C102*$E102,$C102-SUM($G102:BW102)))</f>
        <v>0</v>
      </c>
      <c r="BY102" s="43">
        <f>IF(BY$5&lt;$A102,0,MINA($C102*$E102,$C102-SUM($G102:BX102)))</f>
        <v>0</v>
      </c>
      <c r="BZ102" s="43">
        <f>IF(BZ$5&lt;$A102,0,MINA($C102*$E102,$C102-SUM($G102:BY102)))</f>
        <v>0</v>
      </c>
      <c r="CA102" s="43">
        <f>IF(CA$5&lt;$A102,0,MINA($C102*$E102,$C102-SUM($G102:BZ102)))</f>
        <v>0</v>
      </c>
      <c r="CB102" s="43">
        <f>IF(CB$5&lt;$A102,0,MINA($C102*$E102,$C102-SUM($G102:CA102)))</f>
        <v>0</v>
      </c>
      <c r="CC102" s="43">
        <f>IF(CC$5&lt;$A102,0,MINA($C102*$E102,$C102-SUM($G102:CB102)))</f>
        <v>0</v>
      </c>
      <c r="CD102" s="43">
        <f>IF(CD$5&lt;$A102,0,MINA($C102*$E102,$C102-SUM($G102:CC102)))</f>
        <v>0</v>
      </c>
      <c r="CE102" s="43">
        <f>IF(CE$5&lt;$A102,0,MINA($C102*$E102,$C102-SUM($G102:CD102)))</f>
        <v>0</v>
      </c>
      <c r="CF102" s="43">
        <f>IF(CF$5&lt;$A102,0,MINA($C102*$E102,$C102-SUM($G102:CE102)))</f>
        <v>0</v>
      </c>
      <c r="CG102" s="43">
        <f>IF(CG$5&lt;$A102,0,MINA($C102*$E102,$C102-SUM($G102:CF102)))</f>
        <v>0</v>
      </c>
      <c r="CH102" s="43">
        <f>IF(CH$5&lt;$A102,0,MINA($C102*$E102,$C102-SUM($G102:CG102)))</f>
        <v>0</v>
      </c>
      <c r="CI102" s="43">
        <f>IF(CI$5&lt;$A102,0,MINA($C102*$E102,$C102-SUM($G102:CH102)))</f>
        <v>0</v>
      </c>
      <c r="CJ102" s="43">
        <f>IF(CJ$5&lt;$A102,0,MINA($C102*$E102,$C102-SUM($G102:CI102)))</f>
        <v>0</v>
      </c>
      <c r="CK102" s="43">
        <f>IF(CK$5&lt;$A102,0,MINA($C102*$E102,$C102-SUM($G102:CJ102)))</f>
        <v>0</v>
      </c>
      <c r="CL102" s="43">
        <f>IF(CL$5&lt;$A102,0,MINA($C102*$E102,$C102-SUM($G102:CK102)))</f>
        <v>0</v>
      </c>
      <c r="CM102" s="43">
        <f>IF(CM$5&lt;$A102,0,MINA($C102*$E102,$C102-SUM($G102:CL102)))</f>
        <v>0</v>
      </c>
      <c r="CN102" s="43">
        <f>IF(CN$5&lt;$A102,0,MINA($C102*$E102,$C102-SUM($G102:CM102)))</f>
        <v>0</v>
      </c>
      <c r="CO102" s="43">
        <f>IF(CO$5&lt;$A102,0,MINA($C102*$E102,$C102-SUM($G102:CN102)))</f>
        <v>0</v>
      </c>
      <c r="CP102" s="43">
        <f>IF(CP$5&lt;$A102,0,MINA($C102*$E102,$C102-SUM($G102:CO102)))</f>
        <v>0</v>
      </c>
      <c r="CQ102" s="43">
        <f>IF(CQ$5&lt;$A102,0,MINA($C102*$E102,$C102-SUM($G102:CP102)))</f>
        <v>0</v>
      </c>
      <c r="CR102" s="43">
        <f>IF(CR$5&lt;$A102,0,MINA($C102*$E102,$C102-SUM($G102:CQ102)))</f>
        <v>0</v>
      </c>
      <c r="CS102" s="43">
        <f>IF(CS$5&lt;$A102,0,MINA($C102*$E102,$C102-SUM($G102:CR102)))</f>
        <v>0</v>
      </c>
      <c r="CT102" s="43">
        <f>IF(CT$5&lt;$A102,0,MINA($C102*$E102,$C102-SUM($G102:CS102)))</f>
        <v>0</v>
      </c>
      <c r="CU102" s="43">
        <f>IF(CU$5&lt;$A102,0,MINA($C102*$E102,$C102-SUM($G102:CT102)))</f>
        <v>0</v>
      </c>
      <c r="CV102" s="43">
        <f>IF(CV$5&lt;$A102,0,MINA($C102*$E102,$C102-SUM($G102:CU102)))</f>
        <v>0</v>
      </c>
      <c r="CW102" s="43">
        <f>IF(CW$5&lt;$A102,0,MINA($C102*$E102,$C102-SUM($G102:CV102)))</f>
        <v>0</v>
      </c>
      <c r="CX102" s="43">
        <f>IF(CX$5&lt;$A102,0,MINA($C102*$E102,$C102-SUM($G102:CW102)))</f>
        <v>0</v>
      </c>
      <c r="CY102" s="43">
        <f>IF(CY$5&lt;$A102,0,MINA($C102*$E102,$C102-SUM($G102:CX102)))</f>
        <v>0</v>
      </c>
      <c r="CZ102" s="43">
        <f>IF(CZ$5&lt;$A102,0,MINA($C102*$E102,$C102-SUM($G102:CY102)))</f>
        <v>0</v>
      </c>
      <c r="DA102" s="43">
        <f>IF(DA$5&lt;$A102,0,MINA($C102*$E102,$C102-SUM($G102:CZ102)))</f>
        <v>0</v>
      </c>
      <c r="DB102" s="43">
        <f>IF(DB$5&lt;$A102,0,MINA($C102*$E102,$C102-SUM($G102:DA102)))</f>
        <v>0</v>
      </c>
      <c r="DC102" s="43">
        <f>IF(DC$5&lt;$A102,0,MINA($C102*$E102,$C102-SUM($G102:DB102)))</f>
        <v>0</v>
      </c>
      <c r="DD102" s="43">
        <f>IF(DD$5&lt;$A102,0,MINA($C102*$E102,$C102-SUM($G102:DC102)))</f>
        <v>0</v>
      </c>
      <c r="DE102" s="43">
        <f>IF(DE$5&lt;$A102,0,MINA($C102*$E102,$C102-SUM($G102:DD102)))</f>
        <v>0</v>
      </c>
      <c r="DF102" s="43">
        <f>IF(DF$5&lt;$A102,0,MINA($C102*$E102,$C102-SUM($G102:DE102)))</f>
        <v>0</v>
      </c>
      <c r="DG102" s="43">
        <f>IF(DG$5&lt;$A102,0,MINA($C102*$E102,$C102-SUM($G102:DF102)))</f>
        <v>0</v>
      </c>
      <c r="DH102" s="43">
        <f>IF(DH$5&lt;$A102,0,MINA($C102*$E102,$C102-SUM($G102:DG102)))</f>
        <v>0</v>
      </c>
      <c r="DI102" s="43">
        <f>IF(DI$5&lt;$A102,0,MINA($C102*$E102,$C102-SUM($G102:DH102)))</f>
        <v>0</v>
      </c>
      <c r="DJ102" s="43">
        <f>IF(DJ$5&lt;$A102,0,MINA($C102*$E102,$C102-SUM($G102:DI102)))</f>
        <v>0</v>
      </c>
      <c r="DK102" s="43">
        <f>IF(DK$5&lt;$A102,0,MINA($C102*$E102,$C102-SUM($G102:DJ102)))</f>
        <v>0</v>
      </c>
      <c r="DL102" s="43">
        <f>IF(DL$5&lt;$A102,0,MINA($C102*$E102,$C102-SUM($G102:DK102)))</f>
        <v>0</v>
      </c>
      <c r="DM102" s="43">
        <f>IF(DM$5&lt;$A102,0,MINA($C102*$E102,$C102-SUM($G102:DL102)))</f>
        <v>0</v>
      </c>
      <c r="DN102" s="43">
        <f>IF(DN$5&lt;$A102,0,MINA($C102*$E102,$C102-SUM($G102:DM102)))</f>
        <v>0</v>
      </c>
      <c r="DO102" s="43">
        <f>IF(DO$5&lt;$A102,0,MINA($C102*$E102,$C102-SUM($G102:DN102)))</f>
        <v>0</v>
      </c>
      <c r="DP102" s="43">
        <f>IF(DP$5&lt;$A102,0,MINA($C102*$E102,$C102-SUM($G102:DO102)))</f>
        <v>0</v>
      </c>
      <c r="DQ102" s="43">
        <f>IF(DQ$5&lt;$A102,0,MINA($C102*$E102,$C102-SUM($G102:DP102)))</f>
        <v>0</v>
      </c>
      <c r="DR102" s="43">
        <f>IF(DR$5&lt;$A102,0,MINA($C102*$E102,$C102-SUM($G102:DQ102)))</f>
        <v>0</v>
      </c>
      <c r="DS102" s="43">
        <f>IF(DS$5&lt;$A102,0,MINA($C102*$E102,$C102-SUM($G102:DR102)))</f>
        <v>0</v>
      </c>
      <c r="DT102" s="43">
        <f>IF(DT$5&lt;$A102,0,MINA($C102*$E102,$C102-SUM($G102:DS102)))</f>
        <v>0</v>
      </c>
      <c r="DU102" s="43">
        <f>IF(DU$5&lt;$A102,0,MINA($C102*$E102,$C102-SUM($G102:DT102)))</f>
        <v>0</v>
      </c>
      <c r="DV102" s="43">
        <f>IF(DV$5&lt;$A102,0,MINA($C102*$E102,$C102-SUM($G102:DU102)))</f>
        <v>0</v>
      </c>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row>
    <row r="103" spans="1:162" ht="18" customHeight="1" x14ac:dyDescent="0.2">
      <c r="A103" s="46">
        <f t="shared" si="34"/>
        <v>89</v>
      </c>
      <c r="B103" s="38"/>
      <c r="C103" s="45">
        <v>0</v>
      </c>
      <c r="D103" s="38"/>
      <c r="E103" s="44">
        <f t="shared" si="35"/>
        <v>3.125E-2</v>
      </c>
      <c r="G103" s="43">
        <f t="shared" si="33"/>
        <v>0</v>
      </c>
      <c r="H103" s="43">
        <f>IF(H$5&lt;$A103,0,MINA($C103*$E103,$C103-SUM($G103:G103)))</f>
        <v>0</v>
      </c>
      <c r="I103" s="43">
        <f>IF(I$5&lt;$A103,0,MINA($C103*$E103,$C103-SUM($G103:H103)))</f>
        <v>0</v>
      </c>
      <c r="J103" s="43">
        <f>IF(J$5&lt;$A103,0,MINA($C103*$E103,$C103-SUM($G103:I103)))</f>
        <v>0</v>
      </c>
      <c r="K103" s="43">
        <f>IF(K$5&lt;$A103,0,MINA($C103*$E103,$C103-SUM($G103:J103)))</f>
        <v>0</v>
      </c>
      <c r="L103" s="43">
        <f>IF(L$5&lt;$A103,0,MINA($C103*$E103,$C103-SUM($G103:K103)))</f>
        <v>0</v>
      </c>
      <c r="M103" s="43">
        <f>IF(M$5&lt;$A103,0,MINA($C103*$E103,$C103-SUM($G103:L103)))</f>
        <v>0</v>
      </c>
      <c r="N103" s="43">
        <f>IF(N$5&lt;$A103,0,MINA($C103*$E103,$C103-SUM($G103:M103)))</f>
        <v>0</v>
      </c>
      <c r="O103" s="43">
        <f>IF(O$5&lt;$A103,0,MINA($C103*$E103,$C103-SUM($G103:N103)))</f>
        <v>0</v>
      </c>
      <c r="P103" s="43">
        <f>IF(P$5&lt;$A103,0,MINA($C103*$E103,$C103-SUM($G103:O103)))</f>
        <v>0</v>
      </c>
      <c r="Q103" s="43">
        <f>IF(Q$5&lt;$A103,0,MINA($C103*$E103,$C103-SUM($G103:P103)))</f>
        <v>0</v>
      </c>
      <c r="R103" s="43">
        <f>IF(R$5&lt;$A103,0,MINA($C103*$E103,$C103-SUM($G103:Q103)))</f>
        <v>0</v>
      </c>
      <c r="S103" s="43">
        <f>IF(S$5&lt;$A103,0,MINA($C103*$E103,$C103-SUM($G103:R103)))</f>
        <v>0</v>
      </c>
      <c r="T103" s="43">
        <f>IF(T$5&lt;$A103,0,MINA($C103*$E103,$C103-SUM($G103:S103)))</f>
        <v>0</v>
      </c>
      <c r="U103" s="43">
        <f>IF(U$5&lt;$A103,0,MINA($C103*$E103,$C103-SUM($G103:T103)))</f>
        <v>0</v>
      </c>
      <c r="V103" s="43">
        <f>IF(V$5&lt;$A103,0,MINA($C103*$E103,$C103-SUM($G103:U103)))</f>
        <v>0</v>
      </c>
      <c r="W103" s="43">
        <f>IF(W$5&lt;$A103,0,MINA($C103*$E103,$C103-SUM($G103:V103)))</f>
        <v>0</v>
      </c>
      <c r="X103" s="43">
        <f>IF(X$5&lt;$A103,0,MINA($C103*$E103,$C103-SUM($G103:W103)))</f>
        <v>0</v>
      </c>
      <c r="Y103" s="43">
        <f>IF(Y$5&lt;$A103,0,MINA($C103*$E103,$C103-SUM($G103:X103)))</f>
        <v>0</v>
      </c>
      <c r="Z103" s="43">
        <f>IF(Z$5&lt;$A103,0,MINA($C103*$E103,$C103-SUM($G103:Y103)))</f>
        <v>0</v>
      </c>
      <c r="AA103" s="43">
        <f>IF(AA$5&lt;$A103,0,MINA($C103*$E103,$C103-SUM($G103:Z103)))</f>
        <v>0</v>
      </c>
      <c r="AB103" s="43">
        <f>IF(AB$5&lt;$A103,0,MINA($C103*$E103,$C103-SUM($G103:AA103)))</f>
        <v>0</v>
      </c>
      <c r="AC103" s="43">
        <f>IF(AC$5&lt;$A103,0,MINA($C103*$E103,$C103-SUM($G103:AB103)))</f>
        <v>0</v>
      </c>
      <c r="AD103" s="43">
        <f>IF(AD$5&lt;$A103,0,MINA($C103*$E103,$C103-SUM($G103:AC103)))</f>
        <v>0</v>
      </c>
      <c r="AE103" s="43">
        <f>IF(AE$5&lt;$A103,0,MINA($C103*$E103,$C103-SUM($G103:AD103)))</f>
        <v>0</v>
      </c>
      <c r="AF103" s="43">
        <f>IF(AF$5&lt;$A103,0,MINA($C103*$E103,$C103-SUM($G103:AE103)))</f>
        <v>0</v>
      </c>
      <c r="AG103" s="43">
        <f>IF(AG$5&lt;$A103,0,MINA($C103*$E103,$C103-SUM($G103:AF103)))</f>
        <v>0</v>
      </c>
      <c r="AH103" s="43">
        <f>IF(AH$5&lt;$A103,0,MINA($C103*$E103,$C103-SUM($G103:AG103)))</f>
        <v>0</v>
      </c>
      <c r="AI103" s="43">
        <f>IF(AI$5&lt;$A103,0,MINA($C103*$E103,$C103-SUM($G103:AH103)))</f>
        <v>0</v>
      </c>
      <c r="AJ103" s="43">
        <f>IF(AJ$5&lt;$A103,0,MINA($C103*$E103,$C103-SUM($G103:AI103)))</f>
        <v>0</v>
      </c>
      <c r="AK103" s="43">
        <f>IF(AK$5&lt;$A103,0,MINA($C103*$E103,$C103-SUM($G103:AJ103)))</f>
        <v>0</v>
      </c>
      <c r="AL103" s="43">
        <f>IF(AL$5&lt;$A103,0,MINA($C103*$E103,$C103-SUM($G103:AK103)))</f>
        <v>0</v>
      </c>
      <c r="AM103" s="43">
        <f>IF(AM$5&lt;$A103,0,MINA($C103*$E103,$C103-SUM($G103:AL103)))</f>
        <v>0</v>
      </c>
      <c r="AN103" s="43">
        <f>IF(AN$5&lt;$A103,0,MINA($C103*$E103,$C103-SUM($G103:AM103)))</f>
        <v>0</v>
      </c>
      <c r="AO103" s="43">
        <f>IF(AO$5&lt;$A103,0,MINA($C103*$E103,$C103-SUM($G103:AN103)))</f>
        <v>0</v>
      </c>
      <c r="AP103" s="43">
        <f>IF(AP$5&lt;$A103,0,MINA($C103*$E103,$C103-SUM($G103:AO103)))</f>
        <v>0</v>
      </c>
      <c r="AQ103" s="43">
        <f>IF(AQ$5&lt;$A103,0,MINA($C103*$E103,$C103-SUM($G103:AP103)))</f>
        <v>0</v>
      </c>
      <c r="AR103" s="43">
        <f>IF(AR$5&lt;$A103,0,MINA($C103*$E103,$C103-SUM($G103:AQ103)))</f>
        <v>0</v>
      </c>
      <c r="AS103" s="43">
        <f>IF(AS$5&lt;$A103,0,MINA($C103*$E103,$C103-SUM($G103:AR103)))</f>
        <v>0</v>
      </c>
      <c r="AT103" s="43">
        <f>IF(AT$5&lt;$A103,0,MINA($C103*$E103,$C103-SUM($G103:AS103)))</f>
        <v>0</v>
      </c>
      <c r="AU103" s="43">
        <f>IF(AU$5&lt;$A103,0,MINA($C103*$E103,$C103-SUM($G103:AT103)))</f>
        <v>0</v>
      </c>
      <c r="AV103" s="43">
        <f>IF(AV$5&lt;$A103,0,MINA($C103*$E103,$C103-SUM($G103:AU103)))</f>
        <v>0</v>
      </c>
      <c r="AW103" s="43">
        <f>IF(AW$5&lt;$A103,0,MINA($C103*$E103,$C103-SUM($G103:AV103)))</f>
        <v>0</v>
      </c>
      <c r="AX103" s="43">
        <f>IF(AX$5&lt;$A103,0,MINA($C103*$E103,$C103-SUM($G103:AW103)))</f>
        <v>0</v>
      </c>
      <c r="AY103" s="43">
        <f>IF(AY$5&lt;$A103,0,MINA($C103*$E103,$C103-SUM($G103:AX103)))</f>
        <v>0</v>
      </c>
      <c r="AZ103" s="43">
        <f>IF(AZ$5&lt;$A103,0,MINA($C103*$E103,$C103-SUM($G103:AY103)))</f>
        <v>0</v>
      </c>
      <c r="BA103" s="43">
        <f>IF(BA$5&lt;$A103,0,MINA($C103*$E103,$C103-SUM($G103:AZ103)))</f>
        <v>0</v>
      </c>
      <c r="BB103" s="43">
        <f>IF(BB$5&lt;$A103,0,MINA($C103*$E103,$C103-SUM($G103:BA103)))</f>
        <v>0</v>
      </c>
      <c r="BC103" s="43">
        <f>IF(BC$5&lt;$A103,0,MINA($C103*$E103,$C103-SUM($G103:BB103)))</f>
        <v>0</v>
      </c>
      <c r="BD103" s="43">
        <f>IF(BD$5&lt;$A103,0,MINA($C103*$E103,$C103-SUM($G103:BC103)))</f>
        <v>0</v>
      </c>
      <c r="BE103" s="43">
        <f>IF(BE$5&lt;$A103,0,MINA($C103*$E103,$C103-SUM($G103:BD103)))</f>
        <v>0</v>
      </c>
      <c r="BF103" s="43">
        <f>IF(BF$5&lt;$A103,0,MINA($C103*$E103,$C103-SUM($G103:BE103)))</f>
        <v>0</v>
      </c>
      <c r="BG103" s="43">
        <f>IF(BG$5&lt;$A103,0,MINA($C103*$E103,$C103-SUM($G103:BF103)))</f>
        <v>0</v>
      </c>
      <c r="BH103" s="43">
        <f>IF(BH$5&lt;$A103,0,MINA($C103*$E103,$C103-SUM($G103:BG103)))</f>
        <v>0</v>
      </c>
      <c r="BI103" s="43">
        <f>IF(BI$5&lt;$A103,0,MINA($C103*$E103,$C103-SUM($G103:BH103)))</f>
        <v>0</v>
      </c>
      <c r="BJ103" s="43">
        <f>IF(BJ$5&lt;$A103,0,MINA($C103*$E103,$C103-SUM($G103:BI103)))</f>
        <v>0</v>
      </c>
      <c r="BK103" s="43">
        <f>IF(BK$5&lt;$A103,0,MINA($C103*$E103,$C103-SUM($G103:BJ103)))</f>
        <v>0</v>
      </c>
      <c r="BL103" s="43">
        <f>IF(BL$5&lt;$A103,0,MINA($C103*$E103,$C103-SUM($G103:BK103)))</f>
        <v>0</v>
      </c>
      <c r="BM103" s="43">
        <f>IF(BM$5&lt;$A103,0,MINA($C103*$E103,$C103-SUM($G103:BL103)))</f>
        <v>0</v>
      </c>
      <c r="BN103" s="43">
        <f>IF(BN$5&lt;$A103,0,MINA($C103*$E103,$C103-SUM($G103:BM103)))</f>
        <v>0</v>
      </c>
      <c r="BO103" s="43">
        <f>IF(BO$5&lt;$A103,0,MINA($C103*$E103,$C103-SUM($G103:BN103)))</f>
        <v>0</v>
      </c>
      <c r="BP103" s="43">
        <f>IF(BP$5&lt;$A103,0,MINA($C103*$E103,$C103-SUM($G103:BO103)))</f>
        <v>0</v>
      </c>
      <c r="BQ103" s="43">
        <f>IF(BQ$5&lt;$A103,0,MINA($C103*$E103,$C103-SUM($G103:BP103)))</f>
        <v>0</v>
      </c>
      <c r="BR103" s="43">
        <f>IF(BR$5&lt;$A103,0,MINA($C103*$E103,$C103-SUM($G103:BQ103)))</f>
        <v>0</v>
      </c>
      <c r="BS103" s="43">
        <f>IF(BS$5&lt;$A103,0,MINA($C103*$E103,$C103-SUM($G103:BR103)))</f>
        <v>0</v>
      </c>
      <c r="BT103" s="43">
        <f>IF(BT$5&lt;$A103,0,MINA($C103*$E103,$C103-SUM($G103:BS103)))</f>
        <v>0</v>
      </c>
      <c r="BU103" s="43">
        <f>IF(BU$5&lt;$A103,0,MINA($C103*$E103,$C103-SUM($G103:BT103)))</f>
        <v>0</v>
      </c>
      <c r="BV103" s="43">
        <f>IF(BV$5&lt;$A103,0,MINA($C103*$E103,$C103-SUM($G103:BU103)))</f>
        <v>0</v>
      </c>
      <c r="BW103" s="43">
        <f>IF(BW$5&lt;$A103,0,MINA($C103*$E103,$C103-SUM($G103:BV103)))</f>
        <v>0</v>
      </c>
      <c r="BX103" s="43">
        <f>IF(BX$5&lt;$A103,0,MINA($C103*$E103,$C103-SUM($G103:BW103)))</f>
        <v>0</v>
      </c>
      <c r="BY103" s="43">
        <f>IF(BY$5&lt;$A103,0,MINA($C103*$E103,$C103-SUM($G103:BX103)))</f>
        <v>0</v>
      </c>
      <c r="BZ103" s="43">
        <f>IF(BZ$5&lt;$A103,0,MINA($C103*$E103,$C103-SUM($G103:BY103)))</f>
        <v>0</v>
      </c>
      <c r="CA103" s="43">
        <f>IF(CA$5&lt;$A103,0,MINA($C103*$E103,$C103-SUM($G103:BZ103)))</f>
        <v>0</v>
      </c>
      <c r="CB103" s="43">
        <f>IF(CB$5&lt;$A103,0,MINA($C103*$E103,$C103-SUM($G103:CA103)))</f>
        <v>0</v>
      </c>
      <c r="CC103" s="43">
        <f>IF(CC$5&lt;$A103,0,MINA($C103*$E103,$C103-SUM($G103:CB103)))</f>
        <v>0</v>
      </c>
      <c r="CD103" s="43">
        <f>IF(CD$5&lt;$A103,0,MINA($C103*$E103,$C103-SUM($G103:CC103)))</f>
        <v>0</v>
      </c>
      <c r="CE103" s="43">
        <f>IF(CE$5&lt;$A103,0,MINA($C103*$E103,$C103-SUM($G103:CD103)))</f>
        <v>0</v>
      </c>
      <c r="CF103" s="43">
        <f>IF(CF$5&lt;$A103,0,MINA($C103*$E103,$C103-SUM($G103:CE103)))</f>
        <v>0</v>
      </c>
      <c r="CG103" s="43">
        <f>IF(CG$5&lt;$A103,0,MINA($C103*$E103,$C103-SUM($G103:CF103)))</f>
        <v>0</v>
      </c>
      <c r="CH103" s="43">
        <f>IF(CH$5&lt;$A103,0,MINA($C103*$E103,$C103-SUM($G103:CG103)))</f>
        <v>0</v>
      </c>
      <c r="CI103" s="43">
        <f>IF(CI$5&lt;$A103,0,MINA($C103*$E103,$C103-SUM($G103:CH103)))</f>
        <v>0</v>
      </c>
      <c r="CJ103" s="43">
        <f>IF(CJ$5&lt;$A103,0,MINA($C103*$E103,$C103-SUM($G103:CI103)))</f>
        <v>0</v>
      </c>
      <c r="CK103" s="43">
        <f>IF(CK$5&lt;$A103,0,MINA($C103*$E103,$C103-SUM($G103:CJ103)))</f>
        <v>0</v>
      </c>
      <c r="CL103" s="43">
        <f>IF(CL$5&lt;$A103,0,MINA($C103*$E103,$C103-SUM($G103:CK103)))</f>
        <v>0</v>
      </c>
      <c r="CM103" s="43">
        <f>IF(CM$5&lt;$A103,0,MINA($C103*$E103,$C103-SUM($G103:CL103)))</f>
        <v>0</v>
      </c>
      <c r="CN103" s="43">
        <f>IF(CN$5&lt;$A103,0,MINA($C103*$E103,$C103-SUM($G103:CM103)))</f>
        <v>0</v>
      </c>
      <c r="CO103" s="43">
        <f>IF(CO$5&lt;$A103,0,MINA($C103*$E103,$C103-SUM($G103:CN103)))</f>
        <v>0</v>
      </c>
      <c r="CP103" s="43">
        <f>IF(CP$5&lt;$A103,0,MINA($C103*$E103,$C103-SUM($G103:CO103)))</f>
        <v>0</v>
      </c>
      <c r="CQ103" s="43">
        <f>IF(CQ$5&lt;$A103,0,MINA($C103*$E103,$C103-SUM($G103:CP103)))</f>
        <v>0</v>
      </c>
      <c r="CR103" s="43">
        <f>IF(CR$5&lt;$A103,0,MINA($C103*$E103,$C103-SUM($G103:CQ103)))</f>
        <v>0</v>
      </c>
      <c r="CS103" s="43">
        <f>IF(CS$5&lt;$A103,0,MINA($C103*$E103,$C103-SUM($G103:CR103)))</f>
        <v>0</v>
      </c>
      <c r="CT103" s="43">
        <f>IF(CT$5&lt;$A103,0,MINA($C103*$E103,$C103-SUM($G103:CS103)))</f>
        <v>0</v>
      </c>
      <c r="CU103" s="43">
        <f>IF(CU$5&lt;$A103,0,MINA($C103*$E103,$C103-SUM($G103:CT103)))</f>
        <v>0</v>
      </c>
      <c r="CV103" s="43">
        <f>IF(CV$5&lt;$A103,0,MINA($C103*$E103,$C103-SUM($G103:CU103)))</f>
        <v>0</v>
      </c>
      <c r="CW103" s="43">
        <f>IF(CW$5&lt;$A103,0,MINA($C103*$E103,$C103-SUM($G103:CV103)))</f>
        <v>0</v>
      </c>
      <c r="CX103" s="43">
        <f>IF(CX$5&lt;$A103,0,MINA($C103*$E103,$C103-SUM($G103:CW103)))</f>
        <v>0</v>
      </c>
      <c r="CY103" s="43">
        <f>IF(CY$5&lt;$A103,0,MINA($C103*$E103,$C103-SUM($G103:CX103)))</f>
        <v>0</v>
      </c>
      <c r="CZ103" s="43">
        <f>IF(CZ$5&lt;$A103,0,MINA($C103*$E103,$C103-SUM($G103:CY103)))</f>
        <v>0</v>
      </c>
      <c r="DA103" s="43">
        <f>IF(DA$5&lt;$A103,0,MINA($C103*$E103,$C103-SUM($G103:CZ103)))</f>
        <v>0</v>
      </c>
      <c r="DB103" s="43">
        <f>IF(DB$5&lt;$A103,0,MINA($C103*$E103,$C103-SUM($G103:DA103)))</f>
        <v>0</v>
      </c>
      <c r="DC103" s="43">
        <f>IF(DC$5&lt;$A103,0,MINA($C103*$E103,$C103-SUM($G103:DB103)))</f>
        <v>0</v>
      </c>
      <c r="DD103" s="43">
        <f>IF(DD$5&lt;$A103,0,MINA($C103*$E103,$C103-SUM($G103:DC103)))</f>
        <v>0</v>
      </c>
      <c r="DE103" s="43">
        <f>IF(DE$5&lt;$A103,0,MINA($C103*$E103,$C103-SUM($G103:DD103)))</f>
        <v>0</v>
      </c>
      <c r="DF103" s="43">
        <f>IF(DF$5&lt;$A103,0,MINA($C103*$E103,$C103-SUM($G103:DE103)))</f>
        <v>0</v>
      </c>
      <c r="DG103" s="43">
        <f>IF(DG$5&lt;$A103,0,MINA($C103*$E103,$C103-SUM($G103:DF103)))</f>
        <v>0</v>
      </c>
      <c r="DH103" s="43">
        <f>IF(DH$5&lt;$A103,0,MINA($C103*$E103,$C103-SUM($G103:DG103)))</f>
        <v>0</v>
      </c>
      <c r="DI103" s="43">
        <f>IF(DI$5&lt;$A103,0,MINA($C103*$E103,$C103-SUM($G103:DH103)))</f>
        <v>0</v>
      </c>
      <c r="DJ103" s="43">
        <f>IF(DJ$5&lt;$A103,0,MINA($C103*$E103,$C103-SUM($G103:DI103)))</f>
        <v>0</v>
      </c>
      <c r="DK103" s="43">
        <f>IF(DK$5&lt;$A103,0,MINA($C103*$E103,$C103-SUM($G103:DJ103)))</f>
        <v>0</v>
      </c>
      <c r="DL103" s="43">
        <f>IF(DL$5&lt;$A103,0,MINA($C103*$E103,$C103-SUM($G103:DK103)))</f>
        <v>0</v>
      </c>
      <c r="DM103" s="43">
        <f>IF(DM$5&lt;$A103,0,MINA($C103*$E103,$C103-SUM($G103:DL103)))</f>
        <v>0</v>
      </c>
      <c r="DN103" s="43">
        <f>IF(DN$5&lt;$A103,0,MINA($C103*$E103,$C103-SUM($G103:DM103)))</f>
        <v>0</v>
      </c>
      <c r="DO103" s="43">
        <f>IF(DO$5&lt;$A103,0,MINA($C103*$E103,$C103-SUM($G103:DN103)))</f>
        <v>0</v>
      </c>
      <c r="DP103" s="43">
        <f>IF(DP$5&lt;$A103,0,MINA($C103*$E103,$C103-SUM($G103:DO103)))</f>
        <v>0</v>
      </c>
      <c r="DQ103" s="43">
        <f>IF(DQ$5&lt;$A103,0,MINA($C103*$E103,$C103-SUM($G103:DP103)))</f>
        <v>0</v>
      </c>
      <c r="DR103" s="43">
        <f>IF(DR$5&lt;$A103,0,MINA($C103*$E103,$C103-SUM($G103:DQ103)))</f>
        <v>0</v>
      </c>
      <c r="DS103" s="43">
        <f>IF(DS$5&lt;$A103,0,MINA($C103*$E103,$C103-SUM($G103:DR103)))</f>
        <v>0</v>
      </c>
      <c r="DT103" s="43">
        <f>IF(DT$5&lt;$A103,0,MINA($C103*$E103,$C103-SUM($G103:DS103)))</f>
        <v>0</v>
      </c>
      <c r="DU103" s="43">
        <f>IF(DU$5&lt;$A103,0,MINA($C103*$E103,$C103-SUM($G103:DT103)))</f>
        <v>0</v>
      </c>
      <c r="DV103" s="43">
        <f>IF(DV$5&lt;$A103,0,MINA($C103*$E103,$C103-SUM($G103:DU103)))</f>
        <v>0</v>
      </c>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row>
    <row r="104" spans="1:162" ht="18" customHeight="1" x14ac:dyDescent="0.2">
      <c r="A104" s="46">
        <f t="shared" si="34"/>
        <v>90</v>
      </c>
      <c r="B104" s="38"/>
      <c r="C104" s="45">
        <v>0</v>
      </c>
      <c r="D104" s="38"/>
      <c r="E104" s="44">
        <f t="shared" si="35"/>
        <v>3.2258064516129031E-2</v>
      </c>
      <c r="G104" s="43">
        <f t="shared" si="33"/>
        <v>0</v>
      </c>
      <c r="H104" s="43">
        <f>IF(H$5&lt;$A104,0,MINA($C104*$E104,$C104-SUM($G104:G104)))</f>
        <v>0</v>
      </c>
      <c r="I104" s="43">
        <f>IF(I$5&lt;$A104,0,MINA($C104*$E104,$C104-SUM($G104:H104)))</f>
        <v>0</v>
      </c>
      <c r="J104" s="43">
        <f>IF(J$5&lt;$A104,0,MINA($C104*$E104,$C104-SUM($G104:I104)))</f>
        <v>0</v>
      </c>
      <c r="K104" s="43">
        <f>IF(K$5&lt;$A104,0,MINA($C104*$E104,$C104-SUM($G104:J104)))</f>
        <v>0</v>
      </c>
      <c r="L104" s="43">
        <f>IF(L$5&lt;$A104,0,MINA($C104*$E104,$C104-SUM($G104:K104)))</f>
        <v>0</v>
      </c>
      <c r="M104" s="43">
        <f>IF(M$5&lt;$A104,0,MINA($C104*$E104,$C104-SUM($G104:L104)))</f>
        <v>0</v>
      </c>
      <c r="N104" s="43">
        <f>IF(N$5&lt;$A104,0,MINA($C104*$E104,$C104-SUM($G104:M104)))</f>
        <v>0</v>
      </c>
      <c r="O104" s="43">
        <f>IF(O$5&lt;$A104,0,MINA($C104*$E104,$C104-SUM($G104:N104)))</f>
        <v>0</v>
      </c>
      <c r="P104" s="43">
        <f>IF(P$5&lt;$A104,0,MINA($C104*$E104,$C104-SUM($G104:O104)))</f>
        <v>0</v>
      </c>
      <c r="Q104" s="43">
        <f>IF(Q$5&lt;$A104,0,MINA($C104*$E104,$C104-SUM($G104:P104)))</f>
        <v>0</v>
      </c>
      <c r="R104" s="43">
        <f>IF(R$5&lt;$A104,0,MINA($C104*$E104,$C104-SUM($G104:Q104)))</f>
        <v>0</v>
      </c>
      <c r="S104" s="43">
        <f>IF(S$5&lt;$A104,0,MINA($C104*$E104,$C104-SUM($G104:R104)))</f>
        <v>0</v>
      </c>
      <c r="T104" s="43">
        <f>IF(T$5&lt;$A104,0,MINA($C104*$E104,$C104-SUM($G104:S104)))</f>
        <v>0</v>
      </c>
      <c r="U104" s="43">
        <f>IF(U$5&lt;$A104,0,MINA($C104*$E104,$C104-SUM($G104:T104)))</f>
        <v>0</v>
      </c>
      <c r="V104" s="43">
        <f>IF(V$5&lt;$A104,0,MINA($C104*$E104,$C104-SUM($G104:U104)))</f>
        <v>0</v>
      </c>
      <c r="W104" s="43">
        <f>IF(W$5&lt;$A104,0,MINA($C104*$E104,$C104-SUM($G104:V104)))</f>
        <v>0</v>
      </c>
      <c r="X104" s="43">
        <f>IF(X$5&lt;$A104,0,MINA($C104*$E104,$C104-SUM($G104:W104)))</f>
        <v>0</v>
      </c>
      <c r="Y104" s="43">
        <f>IF(Y$5&lt;$A104,0,MINA($C104*$E104,$C104-SUM($G104:X104)))</f>
        <v>0</v>
      </c>
      <c r="Z104" s="43">
        <f>IF(Z$5&lt;$A104,0,MINA($C104*$E104,$C104-SUM($G104:Y104)))</f>
        <v>0</v>
      </c>
      <c r="AA104" s="43">
        <f>IF(AA$5&lt;$A104,0,MINA($C104*$E104,$C104-SUM($G104:Z104)))</f>
        <v>0</v>
      </c>
      <c r="AB104" s="43">
        <f>IF(AB$5&lt;$A104,0,MINA($C104*$E104,$C104-SUM($G104:AA104)))</f>
        <v>0</v>
      </c>
      <c r="AC104" s="43">
        <f>IF(AC$5&lt;$A104,0,MINA($C104*$E104,$C104-SUM($G104:AB104)))</f>
        <v>0</v>
      </c>
      <c r="AD104" s="43">
        <f>IF(AD$5&lt;$A104,0,MINA($C104*$E104,$C104-SUM($G104:AC104)))</f>
        <v>0</v>
      </c>
      <c r="AE104" s="43">
        <f>IF(AE$5&lt;$A104,0,MINA($C104*$E104,$C104-SUM($G104:AD104)))</f>
        <v>0</v>
      </c>
      <c r="AF104" s="43">
        <f>IF(AF$5&lt;$A104,0,MINA($C104*$E104,$C104-SUM($G104:AE104)))</f>
        <v>0</v>
      </c>
      <c r="AG104" s="43">
        <f>IF(AG$5&lt;$A104,0,MINA($C104*$E104,$C104-SUM($G104:AF104)))</f>
        <v>0</v>
      </c>
      <c r="AH104" s="43">
        <f>IF(AH$5&lt;$A104,0,MINA($C104*$E104,$C104-SUM($G104:AG104)))</f>
        <v>0</v>
      </c>
      <c r="AI104" s="43">
        <f>IF(AI$5&lt;$A104,0,MINA($C104*$E104,$C104-SUM($G104:AH104)))</f>
        <v>0</v>
      </c>
      <c r="AJ104" s="43">
        <f>IF(AJ$5&lt;$A104,0,MINA($C104*$E104,$C104-SUM($G104:AI104)))</f>
        <v>0</v>
      </c>
      <c r="AK104" s="43">
        <f>IF(AK$5&lt;$A104,0,MINA($C104*$E104,$C104-SUM($G104:AJ104)))</f>
        <v>0</v>
      </c>
      <c r="AL104" s="43">
        <f>IF(AL$5&lt;$A104,0,MINA($C104*$E104,$C104-SUM($G104:AK104)))</f>
        <v>0</v>
      </c>
      <c r="AM104" s="43">
        <f>IF(AM$5&lt;$A104,0,MINA($C104*$E104,$C104-SUM($G104:AL104)))</f>
        <v>0</v>
      </c>
      <c r="AN104" s="43">
        <f>IF(AN$5&lt;$A104,0,MINA($C104*$E104,$C104-SUM($G104:AM104)))</f>
        <v>0</v>
      </c>
      <c r="AO104" s="43">
        <f>IF(AO$5&lt;$A104,0,MINA($C104*$E104,$C104-SUM($G104:AN104)))</f>
        <v>0</v>
      </c>
      <c r="AP104" s="43">
        <f>IF(AP$5&lt;$A104,0,MINA($C104*$E104,$C104-SUM($G104:AO104)))</f>
        <v>0</v>
      </c>
      <c r="AQ104" s="43">
        <f>IF(AQ$5&lt;$A104,0,MINA($C104*$E104,$C104-SUM($G104:AP104)))</f>
        <v>0</v>
      </c>
      <c r="AR104" s="43">
        <f>IF(AR$5&lt;$A104,0,MINA($C104*$E104,$C104-SUM($G104:AQ104)))</f>
        <v>0</v>
      </c>
      <c r="AS104" s="43">
        <f>IF(AS$5&lt;$A104,0,MINA($C104*$E104,$C104-SUM($G104:AR104)))</f>
        <v>0</v>
      </c>
      <c r="AT104" s="43">
        <f>IF(AT$5&lt;$A104,0,MINA($C104*$E104,$C104-SUM($G104:AS104)))</f>
        <v>0</v>
      </c>
      <c r="AU104" s="43">
        <f>IF(AU$5&lt;$A104,0,MINA($C104*$E104,$C104-SUM($G104:AT104)))</f>
        <v>0</v>
      </c>
      <c r="AV104" s="43">
        <f>IF(AV$5&lt;$A104,0,MINA($C104*$E104,$C104-SUM($G104:AU104)))</f>
        <v>0</v>
      </c>
      <c r="AW104" s="43">
        <f>IF(AW$5&lt;$A104,0,MINA($C104*$E104,$C104-SUM($G104:AV104)))</f>
        <v>0</v>
      </c>
      <c r="AX104" s="43">
        <f>IF(AX$5&lt;$A104,0,MINA($C104*$E104,$C104-SUM($G104:AW104)))</f>
        <v>0</v>
      </c>
      <c r="AY104" s="43">
        <f>IF(AY$5&lt;$A104,0,MINA($C104*$E104,$C104-SUM($G104:AX104)))</f>
        <v>0</v>
      </c>
      <c r="AZ104" s="43">
        <f>IF(AZ$5&lt;$A104,0,MINA($C104*$E104,$C104-SUM($G104:AY104)))</f>
        <v>0</v>
      </c>
      <c r="BA104" s="43">
        <f>IF(BA$5&lt;$A104,0,MINA($C104*$E104,$C104-SUM($G104:AZ104)))</f>
        <v>0</v>
      </c>
      <c r="BB104" s="43">
        <f>IF(BB$5&lt;$A104,0,MINA($C104*$E104,$C104-SUM($G104:BA104)))</f>
        <v>0</v>
      </c>
      <c r="BC104" s="43">
        <f>IF(BC$5&lt;$A104,0,MINA($C104*$E104,$C104-SUM($G104:BB104)))</f>
        <v>0</v>
      </c>
      <c r="BD104" s="43">
        <f>IF(BD$5&lt;$A104,0,MINA($C104*$E104,$C104-SUM($G104:BC104)))</f>
        <v>0</v>
      </c>
      <c r="BE104" s="43">
        <f>IF(BE$5&lt;$A104,0,MINA($C104*$E104,$C104-SUM($G104:BD104)))</f>
        <v>0</v>
      </c>
      <c r="BF104" s="43">
        <f>IF(BF$5&lt;$A104,0,MINA($C104*$E104,$C104-SUM($G104:BE104)))</f>
        <v>0</v>
      </c>
      <c r="BG104" s="43">
        <f>IF(BG$5&lt;$A104,0,MINA($C104*$E104,$C104-SUM($G104:BF104)))</f>
        <v>0</v>
      </c>
      <c r="BH104" s="43">
        <f>IF(BH$5&lt;$A104,0,MINA($C104*$E104,$C104-SUM($G104:BG104)))</f>
        <v>0</v>
      </c>
      <c r="BI104" s="43">
        <f>IF(BI$5&lt;$A104,0,MINA($C104*$E104,$C104-SUM($G104:BH104)))</f>
        <v>0</v>
      </c>
      <c r="BJ104" s="43">
        <f>IF(BJ$5&lt;$A104,0,MINA($C104*$E104,$C104-SUM($G104:BI104)))</f>
        <v>0</v>
      </c>
      <c r="BK104" s="43">
        <f>IF(BK$5&lt;$A104,0,MINA($C104*$E104,$C104-SUM($G104:BJ104)))</f>
        <v>0</v>
      </c>
      <c r="BL104" s="43">
        <f>IF(BL$5&lt;$A104,0,MINA($C104*$E104,$C104-SUM($G104:BK104)))</f>
        <v>0</v>
      </c>
      <c r="BM104" s="43">
        <f>IF(BM$5&lt;$A104,0,MINA($C104*$E104,$C104-SUM($G104:BL104)))</f>
        <v>0</v>
      </c>
      <c r="BN104" s="43">
        <f>IF(BN$5&lt;$A104,0,MINA($C104*$E104,$C104-SUM($G104:BM104)))</f>
        <v>0</v>
      </c>
      <c r="BO104" s="43">
        <f>IF(BO$5&lt;$A104,0,MINA($C104*$E104,$C104-SUM($G104:BN104)))</f>
        <v>0</v>
      </c>
      <c r="BP104" s="43">
        <f>IF(BP$5&lt;$A104,0,MINA($C104*$E104,$C104-SUM($G104:BO104)))</f>
        <v>0</v>
      </c>
      <c r="BQ104" s="43">
        <f>IF(BQ$5&lt;$A104,0,MINA($C104*$E104,$C104-SUM($G104:BP104)))</f>
        <v>0</v>
      </c>
      <c r="BR104" s="43">
        <f>IF(BR$5&lt;$A104,0,MINA($C104*$E104,$C104-SUM($G104:BQ104)))</f>
        <v>0</v>
      </c>
      <c r="BS104" s="43">
        <f>IF(BS$5&lt;$A104,0,MINA($C104*$E104,$C104-SUM($G104:BR104)))</f>
        <v>0</v>
      </c>
      <c r="BT104" s="43">
        <f>IF(BT$5&lt;$A104,0,MINA($C104*$E104,$C104-SUM($G104:BS104)))</f>
        <v>0</v>
      </c>
      <c r="BU104" s="43">
        <f>IF(BU$5&lt;$A104,0,MINA($C104*$E104,$C104-SUM($G104:BT104)))</f>
        <v>0</v>
      </c>
      <c r="BV104" s="43">
        <f>IF(BV$5&lt;$A104,0,MINA($C104*$E104,$C104-SUM($G104:BU104)))</f>
        <v>0</v>
      </c>
      <c r="BW104" s="43">
        <f>IF(BW$5&lt;$A104,0,MINA($C104*$E104,$C104-SUM($G104:BV104)))</f>
        <v>0</v>
      </c>
      <c r="BX104" s="43">
        <f>IF(BX$5&lt;$A104,0,MINA($C104*$E104,$C104-SUM($G104:BW104)))</f>
        <v>0</v>
      </c>
      <c r="BY104" s="43">
        <f>IF(BY$5&lt;$A104,0,MINA($C104*$E104,$C104-SUM($G104:BX104)))</f>
        <v>0</v>
      </c>
      <c r="BZ104" s="43">
        <f>IF(BZ$5&lt;$A104,0,MINA($C104*$E104,$C104-SUM($G104:BY104)))</f>
        <v>0</v>
      </c>
      <c r="CA104" s="43">
        <f>IF(CA$5&lt;$A104,0,MINA($C104*$E104,$C104-SUM($G104:BZ104)))</f>
        <v>0</v>
      </c>
      <c r="CB104" s="43">
        <f>IF(CB$5&lt;$A104,0,MINA($C104*$E104,$C104-SUM($G104:CA104)))</f>
        <v>0</v>
      </c>
      <c r="CC104" s="43">
        <f>IF(CC$5&lt;$A104,0,MINA($C104*$E104,$C104-SUM($G104:CB104)))</f>
        <v>0</v>
      </c>
      <c r="CD104" s="43">
        <f>IF(CD$5&lt;$A104,0,MINA($C104*$E104,$C104-SUM($G104:CC104)))</f>
        <v>0</v>
      </c>
      <c r="CE104" s="43">
        <f>IF(CE$5&lt;$A104,0,MINA($C104*$E104,$C104-SUM($G104:CD104)))</f>
        <v>0</v>
      </c>
      <c r="CF104" s="43">
        <f>IF(CF$5&lt;$A104,0,MINA($C104*$E104,$C104-SUM($G104:CE104)))</f>
        <v>0</v>
      </c>
      <c r="CG104" s="43">
        <f>IF(CG$5&lt;$A104,0,MINA($C104*$E104,$C104-SUM($G104:CF104)))</f>
        <v>0</v>
      </c>
      <c r="CH104" s="43">
        <f>IF(CH$5&lt;$A104,0,MINA($C104*$E104,$C104-SUM($G104:CG104)))</f>
        <v>0</v>
      </c>
      <c r="CI104" s="43">
        <f>IF(CI$5&lt;$A104,0,MINA($C104*$E104,$C104-SUM($G104:CH104)))</f>
        <v>0</v>
      </c>
      <c r="CJ104" s="43">
        <f>IF(CJ$5&lt;$A104,0,MINA($C104*$E104,$C104-SUM($G104:CI104)))</f>
        <v>0</v>
      </c>
      <c r="CK104" s="43">
        <f>IF(CK$5&lt;$A104,0,MINA($C104*$E104,$C104-SUM($G104:CJ104)))</f>
        <v>0</v>
      </c>
      <c r="CL104" s="43">
        <f>IF(CL$5&lt;$A104,0,MINA($C104*$E104,$C104-SUM($G104:CK104)))</f>
        <v>0</v>
      </c>
      <c r="CM104" s="43">
        <f>IF(CM$5&lt;$A104,0,MINA($C104*$E104,$C104-SUM($G104:CL104)))</f>
        <v>0</v>
      </c>
      <c r="CN104" s="43">
        <f>IF(CN$5&lt;$A104,0,MINA($C104*$E104,$C104-SUM($G104:CM104)))</f>
        <v>0</v>
      </c>
      <c r="CO104" s="43">
        <f>IF(CO$5&lt;$A104,0,MINA($C104*$E104,$C104-SUM($G104:CN104)))</f>
        <v>0</v>
      </c>
      <c r="CP104" s="43">
        <f>IF(CP$5&lt;$A104,0,MINA($C104*$E104,$C104-SUM($G104:CO104)))</f>
        <v>0</v>
      </c>
      <c r="CQ104" s="43">
        <f>IF(CQ$5&lt;$A104,0,MINA($C104*$E104,$C104-SUM($G104:CP104)))</f>
        <v>0</v>
      </c>
      <c r="CR104" s="43">
        <f>IF(CR$5&lt;$A104,0,MINA($C104*$E104,$C104-SUM($G104:CQ104)))</f>
        <v>0</v>
      </c>
      <c r="CS104" s="43">
        <f>IF(CS$5&lt;$A104,0,MINA($C104*$E104,$C104-SUM($G104:CR104)))</f>
        <v>0</v>
      </c>
      <c r="CT104" s="43">
        <f>IF(CT$5&lt;$A104,0,MINA($C104*$E104,$C104-SUM($G104:CS104)))</f>
        <v>0</v>
      </c>
      <c r="CU104" s="43">
        <f>IF(CU$5&lt;$A104,0,MINA($C104*$E104,$C104-SUM($G104:CT104)))</f>
        <v>0</v>
      </c>
      <c r="CV104" s="43">
        <f>IF(CV$5&lt;$A104,0,MINA($C104*$E104,$C104-SUM($G104:CU104)))</f>
        <v>0</v>
      </c>
      <c r="CW104" s="43">
        <f>IF(CW$5&lt;$A104,0,MINA($C104*$E104,$C104-SUM($G104:CV104)))</f>
        <v>0</v>
      </c>
      <c r="CX104" s="43">
        <f>IF(CX$5&lt;$A104,0,MINA($C104*$E104,$C104-SUM($G104:CW104)))</f>
        <v>0</v>
      </c>
      <c r="CY104" s="43">
        <f>IF(CY$5&lt;$A104,0,MINA($C104*$E104,$C104-SUM($G104:CX104)))</f>
        <v>0</v>
      </c>
      <c r="CZ104" s="43">
        <f>IF(CZ$5&lt;$A104,0,MINA($C104*$E104,$C104-SUM($G104:CY104)))</f>
        <v>0</v>
      </c>
      <c r="DA104" s="43">
        <f>IF(DA$5&lt;$A104,0,MINA($C104*$E104,$C104-SUM($G104:CZ104)))</f>
        <v>0</v>
      </c>
      <c r="DB104" s="43">
        <f>IF(DB$5&lt;$A104,0,MINA($C104*$E104,$C104-SUM($G104:DA104)))</f>
        <v>0</v>
      </c>
      <c r="DC104" s="43">
        <f>IF(DC$5&lt;$A104,0,MINA($C104*$E104,$C104-SUM($G104:DB104)))</f>
        <v>0</v>
      </c>
      <c r="DD104" s="43">
        <f>IF(DD$5&lt;$A104,0,MINA($C104*$E104,$C104-SUM($G104:DC104)))</f>
        <v>0</v>
      </c>
      <c r="DE104" s="43">
        <f>IF(DE$5&lt;$A104,0,MINA($C104*$E104,$C104-SUM($G104:DD104)))</f>
        <v>0</v>
      </c>
      <c r="DF104" s="43">
        <f>IF(DF$5&lt;$A104,0,MINA($C104*$E104,$C104-SUM($G104:DE104)))</f>
        <v>0</v>
      </c>
      <c r="DG104" s="43">
        <f>IF(DG$5&lt;$A104,0,MINA($C104*$E104,$C104-SUM($G104:DF104)))</f>
        <v>0</v>
      </c>
      <c r="DH104" s="43">
        <f>IF(DH$5&lt;$A104,0,MINA($C104*$E104,$C104-SUM($G104:DG104)))</f>
        <v>0</v>
      </c>
      <c r="DI104" s="43">
        <f>IF(DI$5&lt;$A104,0,MINA($C104*$E104,$C104-SUM($G104:DH104)))</f>
        <v>0</v>
      </c>
      <c r="DJ104" s="43">
        <f>IF(DJ$5&lt;$A104,0,MINA($C104*$E104,$C104-SUM($G104:DI104)))</f>
        <v>0</v>
      </c>
      <c r="DK104" s="43">
        <f>IF(DK$5&lt;$A104,0,MINA($C104*$E104,$C104-SUM($G104:DJ104)))</f>
        <v>0</v>
      </c>
      <c r="DL104" s="43">
        <f>IF(DL$5&lt;$A104,0,MINA($C104*$E104,$C104-SUM($G104:DK104)))</f>
        <v>0</v>
      </c>
      <c r="DM104" s="43">
        <f>IF(DM$5&lt;$A104,0,MINA($C104*$E104,$C104-SUM($G104:DL104)))</f>
        <v>0</v>
      </c>
      <c r="DN104" s="43">
        <f>IF(DN$5&lt;$A104,0,MINA($C104*$E104,$C104-SUM($G104:DM104)))</f>
        <v>0</v>
      </c>
      <c r="DO104" s="43">
        <f>IF(DO$5&lt;$A104,0,MINA($C104*$E104,$C104-SUM($G104:DN104)))</f>
        <v>0</v>
      </c>
      <c r="DP104" s="43">
        <f>IF(DP$5&lt;$A104,0,MINA($C104*$E104,$C104-SUM($G104:DO104)))</f>
        <v>0</v>
      </c>
      <c r="DQ104" s="43">
        <f>IF(DQ$5&lt;$A104,0,MINA($C104*$E104,$C104-SUM($G104:DP104)))</f>
        <v>0</v>
      </c>
      <c r="DR104" s="43">
        <f>IF(DR$5&lt;$A104,0,MINA($C104*$E104,$C104-SUM($G104:DQ104)))</f>
        <v>0</v>
      </c>
      <c r="DS104" s="43">
        <f>IF(DS$5&lt;$A104,0,MINA($C104*$E104,$C104-SUM($G104:DR104)))</f>
        <v>0</v>
      </c>
      <c r="DT104" s="43">
        <f>IF(DT$5&lt;$A104,0,MINA($C104*$E104,$C104-SUM($G104:DS104)))</f>
        <v>0</v>
      </c>
      <c r="DU104" s="43">
        <f>IF(DU$5&lt;$A104,0,MINA($C104*$E104,$C104-SUM($G104:DT104)))</f>
        <v>0</v>
      </c>
      <c r="DV104" s="43">
        <f>IF(DV$5&lt;$A104,0,MINA($C104*$E104,$C104-SUM($G104:DU104)))</f>
        <v>0</v>
      </c>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row>
    <row r="105" spans="1:162" ht="18" customHeight="1" x14ac:dyDescent="0.2">
      <c r="A105" s="46">
        <f t="shared" si="34"/>
        <v>91</v>
      </c>
      <c r="B105" s="38"/>
      <c r="C105" s="45">
        <v>0</v>
      </c>
      <c r="D105" s="38"/>
      <c r="E105" s="44">
        <f t="shared" si="35"/>
        <v>3.3333333333333333E-2</v>
      </c>
      <c r="G105" s="43">
        <f t="shared" si="33"/>
        <v>0</v>
      </c>
      <c r="H105" s="43">
        <f>IF(H$5&lt;$A105,0,MINA($C105*$E105,$C105-SUM($G105:G105)))</f>
        <v>0</v>
      </c>
      <c r="I105" s="43">
        <f>IF(I$5&lt;$A105,0,MINA($C105*$E105,$C105-SUM($G105:H105)))</f>
        <v>0</v>
      </c>
      <c r="J105" s="43">
        <f>IF(J$5&lt;$A105,0,MINA($C105*$E105,$C105-SUM($G105:I105)))</f>
        <v>0</v>
      </c>
      <c r="K105" s="43">
        <f>IF(K$5&lt;$A105,0,MINA($C105*$E105,$C105-SUM($G105:J105)))</f>
        <v>0</v>
      </c>
      <c r="L105" s="43">
        <f>IF(L$5&lt;$A105,0,MINA($C105*$E105,$C105-SUM($G105:K105)))</f>
        <v>0</v>
      </c>
      <c r="M105" s="43">
        <f>IF(M$5&lt;$A105,0,MINA($C105*$E105,$C105-SUM($G105:L105)))</f>
        <v>0</v>
      </c>
      <c r="N105" s="43">
        <f>IF(N$5&lt;$A105,0,MINA($C105*$E105,$C105-SUM($G105:M105)))</f>
        <v>0</v>
      </c>
      <c r="O105" s="43">
        <f>IF(O$5&lt;$A105,0,MINA($C105*$E105,$C105-SUM($G105:N105)))</f>
        <v>0</v>
      </c>
      <c r="P105" s="43">
        <f>IF(P$5&lt;$A105,0,MINA($C105*$E105,$C105-SUM($G105:O105)))</f>
        <v>0</v>
      </c>
      <c r="Q105" s="43">
        <f>IF(Q$5&lt;$A105,0,MINA($C105*$E105,$C105-SUM($G105:P105)))</f>
        <v>0</v>
      </c>
      <c r="R105" s="43">
        <f>IF(R$5&lt;$A105,0,MINA($C105*$E105,$C105-SUM($G105:Q105)))</f>
        <v>0</v>
      </c>
      <c r="S105" s="43">
        <f>IF(S$5&lt;$A105,0,MINA($C105*$E105,$C105-SUM($G105:R105)))</f>
        <v>0</v>
      </c>
      <c r="T105" s="43">
        <f>IF(T$5&lt;$A105,0,MINA($C105*$E105,$C105-SUM($G105:S105)))</f>
        <v>0</v>
      </c>
      <c r="U105" s="43">
        <f>IF(U$5&lt;$A105,0,MINA($C105*$E105,$C105-SUM($G105:T105)))</f>
        <v>0</v>
      </c>
      <c r="V105" s="43">
        <f>IF(V$5&lt;$A105,0,MINA($C105*$E105,$C105-SUM($G105:U105)))</f>
        <v>0</v>
      </c>
      <c r="W105" s="43">
        <f>IF(W$5&lt;$A105,0,MINA($C105*$E105,$C105-SUM($G105:V105)))</f>
        <v>0</v>
      </c>
      <c r="X105" s="43">
        <f>IF(X$5&lt;$A105,0,MINA($C105*$E105,$C105-SUM($G105:W105)))</f>
        <v>0</v>
      </c>
      <c r="Y105" s="43">
        <f>IF(Y$5&lt;$A105,0,MINA($C105*$E105,$C105-SUM($G105:X105)))</f>
        <v>0</v>
      </c>
      <c r="Z105" s="43">
        <f>IF(Z$5&lt;$A105,0,MINA($C105*$E105,$C105-SUM($G105:Y105)))</f>
        <v>0</v>
      </c>
      <c r="AA105" s="43">
        <f>IF(AA$5&lt;$A105,0,MINA($C105*$E105,$C105-SUM($G105:Z105)))</f>
        <v>0</v>
      </c>
      <c r="AB105" s="43">
        <f>IF(AB$5&lt;$A105,0,MINA($C105*$E105,$C105-SUM($G105:AA105)))</f>
        <v>0</v>
      </c>
      <c r="AC105" s="43">
        <f>IF(AC$5&lt;$A105,0,MINA($C105*$E105,$C105-SUM($G105:AB105)))</f>
        <v>0</v>
      </c>
      <c r="AD105" s="43">
        <f>IF(AD$5&lt;$A105,0,MINA($C105*$E105,$C105-SUM($G105:AC105)))</f>
        <v>0</v>
      </c>
      <c r="AE105" s="43">
        <f>IF(AE$5&lt;$A105,0,MINA($C105*$E105,$C105-SUM($G105:AD105)))</f>
        <v>0</v>
      </c>
      <c r="AF105" s="43">
        <f>IF(AF$5&lt;$A105,0,MINA($C105*$E105,$C105-SUM($G105:AE105)))</f>
        <v>0</v>
      </c>
      <c r="AG105" s="43">
        <f>IF(AG$5&lt;$A105,0,MINA($C105*$E105,$C105-SUM($G105:AF105)))</f>
        <v>0</v>
      </c>
      <c r="AH105" s="43">
        <f>IF(AH$5&lt;$A105,0,MINA($C105*$E105,$C105-SUM($G105:AG105)))</f>
        <v>0</v>
      </c>
      <c r="AI105" s="43">
        <f>IF(AI$5&lt;$A105,0,MINA($C105*$E105,$C105-SUM($G105:AH105)))</f>
        <v>0</v>
      </c>
      <c r="AJ105" s="43">
        <f>IF(AJ$5&lt;$A105,0,MINA($C105*$E105,$C105-SUM($G105:AI105)))</f>
        <v>0</v>
      </c>
      <c r="AK105" s="43">
        <f>IF(AK$5&lt;$A105,0,MINA($C105*$E105,$C105-SUM($G105:AJ105)))</f>
        <v>0</v>
      </c>
      <c r="AL105" s="43">
        <f>IF(AL$5&lt;$A105,0,MINA($C105*$E105,$C105-SUM($G105:AK105)))</f>
        <v>0</v>
      </c>
      <c r="AM105" s="43">
        <f>IF(AM$5&lt;$A105,0,MINA($C105*$E105,$C105-SUM($G105:AL105)))</f>
        <v>0</v>
      </c>
      <c r="AN105" s="43">
        <f>IF(AN$5&lt;$A105,0,MINA($C105*$E105,$C105-SUM($G105:AM105)))</f>
        <v>0</v>
      </c>
      <c r="AO105" s="43">
        <f>IF(AO$5&lt;$A105,0,MINA($C105*$E105,$C105-SUM($G105:AN105)))</f>
        <v>0</v>
      </c>
      <c r="AP105" s="43">
        <f>IF(AP$5&lt;$A105,0,MINA($C105*$E105,$C105-SUM($G105:AO105)))</f>
        <v>0</v>
      </c>
      <c r="AQ105" s="43">
        <f>IF(AQ$5&lt;$A105,0,MINA($C105*$E105,$C105-SUM($G105:AP105)))</f>
        <v>0</v>
      </c>
      <c r="AR105" s="43">
        <f>IF(AR$5&lt;$A105,0,MINA($C105*$E105,$C105-SUM($G105:AQ105)))</f>
        <v>0</v>
      </c>
      <c r="AS105" s="43">
        <f>IF(AS$5&lt;$A105,0,MINA($C105*$E105,$C105-SUM($G105:AR105)))</f>
        <v>0</v>
      </c>
      <c r="AT105" s="43">
        <f>IF(AT$5&lt;$A105,0,MINA($C105*$E105,$C105-SUM($G105:AS105)))</f>
        <v>0</v>
      </c>
      <c r="AU105" s="43">
        <f>IF(AU$5&lt;$A105,0,MINA($C105*$E105,$C105-SUM($G105:AT105)))</f>
        <v>0</v>
      </c>
      <c r="AV105" s="43">
        <f>IF(AV$5&lt;$A105,0,MINA($C105*$E105,$C105-SUM($G105:AU105)))</f>
        <v>0</v>
      </c>
      <c r="AW105" s="43">
        <f>IF(AW$5&lt;$A105,0,MINA($C105*$E105,$C105-SUM($G105:AV105)))</f>
        <v>0</v>
      </c>
      <c r="AX105" s="43">
        <f>IF(AX$5&lt;$A105,0,MINA($C105*$E105,$C105-SUM($G105:AW105)))</f>
        <v>0</v>
      </c>
      <c r="AY105" s="43">
        <f>IF(AY$5&lt;$A105,0,MINA($C105*$E105,$C105-SUM($G105:AX105)))</f>
        <v>0</v>
      </c>
      <c r="AZ105" s="43">
        <f>IF(AZ$5&lt;$A105,0,MINA($C105*$E105,$C105-SUM($G105:AY105)))</f>
        <v>0</v>
      </c>
      <c r="BA105" s="43">
        <f>IF(BA$5&lt;$A105,0,MINA($C105*$E105,$C105-SUM($G105:AZ105)))</f>
        <v>0</v>
      </c>
      <c r="BB105" s="43">
        <f>IF(BB$5&lt;$A105,0,MINA($C105*$E105,$C105-SUM($G105:BA105)))</f>
        <v>0</v>
      </c>
      <c r="BC105" s="43">
        <f>IF(BC$5&lt;$A105,0,MINA($C105*$E105,$C105-SUM($G105:BB105)))</f>
        <v>0</v>
      </c>
      <c r="BD105" s="43">
        <f>IF(BD$5&lt;$A105,0,MINA($C105*$E105,$C105-SUM($G105:BC105)))</f>
        <v>0</v>
      </c>
      <c r="BE105" s="43">
        <f>IF(BE$5&lt;$A105,0,MINA($C105*$E105,$C105-SUM($G105:BD105)))</f>
        <v>0</v>
      </c>
      <c r="BF105" s="43">
        <f>IF(BF$5&lt;$A105,0,MINA($C105*$E105,$C105-SUM($G105:BE105)))</f>
        <v>0</v>
      </c>
      <c r="BG105" s="43">
        <f>IF(BG$5&lt;$A105,0,MINA($C105*$E105,$C105-SUM($G105:BF105)))</f>
        <v>0</v>
      </c>
      <c r="BH105" s="43">
        <f>IF(BH$5&lt;$A105,0,MINA($C105*$E105,$C105-SUM($G105:BG105)))</f>
        <v>0</v>
      </c>
      <c r="BI105" s="43">
        <f>IF(BI$5&lt;$A105,0,MINA($C105*$E105,$C105-SUM($G105:BH105)))</f>
        <v>0</v>
      </c>
      <c r="BJ105" s="43">
        <f>IF(BJ$5&lt;$A105,0,MINA($C105*$E105,$C105-SUM($G105:BI105)))</f>
        <v>0</v>
      </c>
      <c r="BK105" s="43">
        <f>IF(BK$5&lt;$A105,0,MINA($C105*$E105,$C105-SUM($G105:BJ105)))</f>
        <v>0</v>
      </c>
      <c r="BL105" s="43">
        <f>IF(BL$5&lt;$A105,0,MINA($C105*$E105,$C105-SUM($G105:BK105)))</f>
        <v>0</v>
      </c>
      <c r="BM105" s="43">
        <f>IF(BM$5&lt;$A105,0,MINA($C105*$E105,$C105-SUM($G105:BL105)))</f>
        <v>0</v>
      </c>
      <c r="BN105" s="43">
        <f>IF(BN$5&lt;$A105,0,MINA($C105*$E105,$C105-SUM($G105:BM105)))</f>
        <v>0</v>
      </c>
      <c r="BO105" s="43">
        <f>IF(BO$5&lt;$A105,0,MINA($C105*$E105,$C105-SUM($G105:BN105)))</f>
        <v>0</v>
      </c>
      <c r="BP105" s="43">
        <f>IF(BP$5&lt;$A105,0,MINA($C105*$E105,$C105-SUM($G105:BO105)))</f>
        <v>0</v>
      </c>
      <c r="BQ105" s="43">
        <f>IF(BQ$5&lt;$A105,0,MINA($C105*$E105,$C105-SUM($G105:BP105)))</f>
        <v>0</v>
      </c>
      <c r="BR105" s="43">
        <f>IF(BR$5&lt;$A105,0,MINA($C105*$E105,$C105-SUM($G105:BQ105)))</f>
        <v>0</v>
      </c>
      <c r="BS105" s="43">
        <f>IF(BS$5&lt;$A105,0,MINA($C105*$E105,$C105-SUM($G105:BR105)))</f>
        <v>0</v>
      </c>
      <c r="BT105" s="43">
        <f>IF(BT$5&lt;$A105,0,MINA($C105*$E105,$C105-SUM($G105:BS105)))</f>
        <v>0</v>
      </c>
      <c r="BU105" s="43">
        <f>IF(BU$5&lt;$A105,0,MINA($C105*$E105,$C105-SUM($G105:BT105)))</f>
        <v>0</v>
      </c>
      <c r="BV105" s="43">
        <f>IF(BV$5&lt;$A105,0,MINA($C105*$E105,$C105-SUM($G105:BU105)))</f>
        <v>0</v>
      </c>
      <c r="BW105" s="43">
        <f>IF(BW$5&lt;$A105,0,MINA($C105*$E105,$C105-SUM($G105:BV105)))</f>
        <v>0</v>
      </c>
      <c r="BX105" s="43">
        <f>IF(BX$5&lt;$A105,0,MINA($C105*$E105,$C105-SUM($G105:BW105)))</f>
        <v>0</v>
      </c>
      <c r="BY105" s="43">
        <f>IF(BY$5&lt;$A105,0,MINA($C105*$E105,$C105-SUM($G105:BX105)))</f>
        <v>0</v>
      </c>
      <c r="BZ105" s="43">
        <f>IF(BZ$5&lt;$A105,0,MINA($C105*$E105,$C105-SUM($G105:BY105)))</f>
        <v>0</v>
      </c>
      <c r="CA105" s="43">
        <f>IF(CA$5&lt;$A105,0,MINA($C105*$E105,$C105-SUM($G105:BZ105)))</f>
        <v>0</v>
      </c>
      <c r="CB105" s="43">
        <f>IF(CB$5&lt;$A105,0,MINA($C105*$E105,$C105-SUM($G105:CA105)))</f>
        <v>0</v>
      </c>
      <c r="CC105" s="43">
        <f>IF(CC$5&lt;$A105,0,MINA($C105*$E105,$C105-SUM($G105:CB105)))</f>
        <v>0</v>
      </c>
      <c r="CD105" s="43">
        <f>IF(CD$5&lt;$A105,0,MINA($C105*$E105,$C105-SUM($G105:CC105)))</f>
        <v>0</v>
      </c>
      <c r="CE105" s="43">
        <f>IF(CE$5&lt;$A105,0,MINA($C105*$E105,$C105-SUM($G105:CD105)))</f>
        <v>0</v>
      </c>
      <c r="CF105" s="43">
        <f>IF(CF$5&lt;$A105,0,MINA($C105*$E105,$C105-SUM($G105:CE105)))</f>
        <v>0</v>
      </c>
      <c r="CG105" s="43">
        <f>IF(CG$5&lt;$A105,0,MINA($C105*$E105,$C105-SUM($G105:CF105)))</f>
        <v>0</v>
      </c>
      <c r="CH105" s="43">
        <f>IF(CH$5&lt;$A105,0,MINA($C105*$E105,$C105-SUM($G105:CG105)))</f>
        <v>0</v>
      </c>
      <c r="CI105" s="43">
        <f>IF(CI$5&lt;$A105,0,MINA($C105*$E105,$C105-SUM($G105:CH105)))</f>
        <v>0</v>
      </c>
      <c r="CJ105" s="43">
        <f>IF(CJ$5&lt;$A105,0,MINA($C105*$E105,$C105-SUM($G105:CI105)))</f>
        <v>0</v>
      </c>
      <c r="CK105" s="43">
        <f>IF(CK$5&lt;$A105,0,MINA($C105*$E105,$C105-SUM($G105:CJ105)))</f>
        <v>0</v>
      </c>
      <c r="CL105" s="43">
        <f>IF(CL$5&lt;$A105,0,MINA($C105*$E105,$C105-SUM($G105:CK105)))</f>
        <v>0</v>
      </c>
      <c r="CM105" s="43">
        <f>IF(CM$5&lt;$A105,0,MINA($C105*$E105,$C105-SUM($G105:CL105)))</f>
        <v>0</v>
      </c>
      <c r="CN105" s="43">
        <f>IF(CN$5&lt;$A105,0,MINA($C105*$E105,$C105-SUM($G105:CM105)))</f>
        <v>0</v>
      </c>
      <c r="CO105" s="43">
        <f>IF(CO$5&lt;$A105,0,MINA($C105*$E105,$C105-SUM($G105:CN105)))</f>
        <v>0</v>
      </c>
      <c r="CP105" s="43">
        <f>IF(CP$5&lt;$A105,0,MINA($C105*$E105,$C105-SUM($G105:CO105)))</f>
        <v>0</v>
      </c>
      <c r="CQ105" s="43">
        <f>IF(CQ$5&lt;$A105,0,MINA($C105*$E105,$C105-SUM($G105:CP105)))</f>
        <v>0</v>
      </c>
      <c r="CR105" s="43">
        <f>IF(CR$5&lt;$A105,0,MINA($C105*$E105,$C105-SUM($G105:CQ105)))</f>
        <v>0</v>
      </c>
      <c r="CS105" s="43">
        <f>IF(CS$5&lt;$A105,0,MINA($C105*$E105,$C105-SUM($G105:CR105)))</f>
        <v>0</v>
      </c>
      <c r="CT105" s="43">
        <f>IF(CT$5&lt;$A105,0,MINA($C105*$E105,$C105-SUM($G105:CS105)))</f>
        <v>0</v>
      </c>
      <c r="CU105" s="43">
        <f>IF(CU$5&lt;$A105,0,MINA($C105*$E105,$C105-SUM($G105:CT105)))</f>
        <v>0</v>
      </c>
      <c r="CV105" s="43">
        <f>IF(CV$5&lt;$A105,0,MINA($C105*$E105,$C105-SUM($G105:CU105)))</f>
        <v>0</v>
      </c>
      <c r="CW105" s="43">
        <f>IF(CW$5&lt;$A105,0,MINA($C105*$E105,$C105-SUM($G105:CV105)))</f>
        <v>0</v>
      </c>
      <c r="CX105" s="43">
        <f>IF(CX$5&lt;$A105,0,MINA($C105*$E105,$C105-SUM($G105:CW105)))</f>
        <v>0</v>
      </c>
      <c r="CY105" s="43">
        <f>IF(CY$5&lt;$A105,0,MINA($C105*$E105,$C105-SUM($G105:CX105)))</f>
        <v>0</v>
      </c>
      <c r="CZ105" s="43">
        <f>IF(CZ$5&lt;$A105,0,MINA($C105*$E105,$C105-SUM($G105:CY105)))</f>
        <v>0</v>
      </c>
      <c r="DA105" s="43">
        <f>IF(DA$5&lt;$A105,0,MINA($C105*$E105,$C105-SUM($G105:CZ105)))</f>
        <v>0</v>
      </c>
      <c r="DB105" s="43">
        <f>IF(DB$5&lt;$A105,0,MINA($C105*$E105,$C105-SUM($G105:DA105)))</f>
        <v>0</v>
      </c>
      <c r="DC105" s="43">
        <f>IF(DC$5&lt;$A105,0,MINA($C105*$E105,$C105-SUM($G105:DB105)))</f>
        <v>0</v>
      </c>
      <c r="DD105" s="43">
        <f>IF(DD$5&lt;$A105,0,MINA($C105*$E105,$C105-SUM($G105:DC105)))</f>
        <v>0</v>
      </c>
      <c r="DE105" s="43">
        <f>IF(DE$5&lt;$A105,0,MINA($C105*$E105,$C105-SUM($G105:DD105)))</f>
        <v>0</v>
      </c>
      <c r="DF105" s="43">
        <f>IF(DF$5&lt;$A105,0,MINA($C105*$E105,$C105-SUM($G105:DE105)))</f>
        <v>0</v>
      </c>
      <c r="DG105" s="43">
        <f>IF(DG$5&lt;$A105,0,MINA($C105*$E105,$C105-SUM($G105:DF105)))</f>
        <v>0</v>
      </c>
      <c r="DH105" s="43">
        <f>IF(DH$5&lt;$A105,0,MINA($C105*$E105,$C105-SUM($G105:DG105)))</f>
        <v>0</v>
      </c>
      <c r="DI105" s="43">
        <f>IF(DI$5&lt;$A105,0,MINA($C105*$E105,$C105-SUM($G105:DH105)))</f>
        <v>0</v>
      </c>
      <c r="DJ105" s="43">
        <f>IF(DJ$5&lt;$A105,0,MINA($C105*$E105,$C105-SUM($G105:DI105)))</f>
        <v>0</v>
      </c>
      <c r="DK105" s="43">
        <f>IF(DK$5&lt;$A105,0,MINA($C105*$E105,$C105-SUM($G105:DJ105)))</f>
        <v>0</v>
      </c>
      <c r="DL105" s="43">
        <f>IF(DL$5&lt;$A105,0,MINA($C105*$E105,$C105-SUM($G105:DK105)))</f>
        <v>0</v>
      </c>
      <c r="DM105" s="43">
        <f>IF(DM$5&lt;$A105,0,MINA($C105*$E105,$C105-SUM($G105:DL105)))</f>
        <v>0</v>
      </c>
      <c r="DN105" s="43">
        <f>IF(DN$5&lt;$A105,0,MINA($C105*$E105,$C105-SUM($G105:DM105)))</f>
        <v>0</v>
      </c>
      <c r="DO105" s="43">
        <f>IF(DO$5&lt;$A105,0,MINA($C105*$E105,$C105-SUM($G105:DN105)))</f>
        <v>0</v>
      </c>
      <c r="DP105" s="43">
        <f>IF(DP$5&lt;$A105,0,MINA($C105*$E105,$C105-SUM($G105:DO105)))</f>
        <v>0</v>
      </c>
      <c r="DQ105" s="43">
        <f>IF(DQ$5&lt;$A105,0,MINA($C105*$E105,$C105-SUM($G105:DP105)))</f>
        <v>0</v>
      </c>
      <c r="DR105" s="43">
        <f>IF(DR$5&lt;$A105,0,MINA($C105*$E105,$C105-SUM($G105:DQ105)))</f>
        <v>0</v>
      </c>
      <c r="DS105" s="43">
        <f>IF(DS$5&lt;$A105,0,MINA($C105*$E105,$C105-SUM($G105:DR105)))</f>
        <v>0</v>
      </c>
      <c r="DT105" s="43">
        <f>IF(DT$5&lt;$A105,0,MINA($C105*$E105,$C105-SUM($G105:DS105)))</f>
        <v>0</v>
      </c>
      <c r="DU105" s="43">
        <f>IF(DU$5&lt;$A105,0,MINA($C105*$E105,$C105-SUM($G105:DT105)))</f>
        <v>0</v>
      </c>
      <c r="DV105" s="43">
        <f>IF(DV$5&lt;$A105,0,MINA($C105*$E105,$C105-SUM($G105:DU105)))</f>
        <v>0</v>
      </c>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row>
    <row r="106" spans="1:162" ht="18" customHeight="1" x14ac:dyDescent="0.2">
      <c r="A106" s="46">
        <f t="shared" si="34"/>
        <v>92</v>
      </c>
      <c r="B106" s="38"/>
      <c r="C106" s="45">
        <v>0</v>
      </c>
      <c r="D106" s="38"/>
      <c r="E106" s="44">
        <f t="shared" si="35"/>
        <v>3.4482758620689655E-2</v>
      </c>
      <c r="G106" s="43">
        <f t="shared" si="33"/>
        <v>0</v>
      </c>
      <c r="H106" s="43">
        <f>IF(H$5&lt;$A106,0,MINA($C106*$E106,$C106-SUM($G106:G106)))</f>
        <v>0</v>
      </c>
      <c r="I106" s="43">
        <f>IF(I$5&lt;$A106,0,MINA($C106*$E106,$C106-SUM($G106:H106)))</f>
        <v>0</v>
      </c>
      <c r="J106" s="43">
        <f>IF(J$5&lt;$A106,0,MINA($C106*$E106,$C106-SUM($G106:I106)))</f>
        <v>0</v>
      </c>
      <c r="K106" s="43">
        <f>IF(K$5&lt;$A106,0,MINA($C106*$E106,$C106-SUM($G106:J106)))</f>
        <v>0</v>
      </c>
      <c r="L106" s="43">
        <f>IF(L$5&lt;$A106,0,MINA($C106*$E106,$C106-SUM($G106:K106)))</f>
        <v>0</v>
      </c>
      <c r="M106" s="43">
        <f>IF(M$5&lt;$A106,0,MINA($C106*$E106,$C106-SUM($G106:L106)))</f>
        <v>0</v>
      </c>
      <c r="N106" s="43">
        <f>IF(N$5&lt;$A106,0,MINA($C106*$E106,$C106-SUM($G106:M106)))</f>
        <v>0</v>
      </c>
      <c r="O106" s="43">
        <f>IF(O$5&lt;$A106,0,MINA($C106*$E106,$C106-SUM($G106:N106)))</f>
        <v>0</v>
      </c>
      <c r="P106" s="43">
        <f>IF(P$5&lt;$A106,0,MINA($C106*$E106,$C106-SUM($G106:O106)))</f>
        <v>0</v>
      </c>
      <c r="Q106" s="43">
        <f>IF(Q$5&lt;$A106,0,MINA($C106*$E106,$C106-SUM($G106:P106)))</f>
        <v>0</v>
      </c>
      <c r="R106" s="43">
        <f>IF(R$5&lt;$A106,0,MINA($C106*$E106,$C106-SUM($G106:Q106)))</f>
        <v>0</v>
      </c>
      <c r="S106" s="43">
        <f>IF(S$5&lt;$A106,0,MINA($C106*$E106,$C106-SUM($G106:R106)))</f>
        <v>0</v>
      </c>
      <c r="T106" s="43">
        <f>IF(T$5&lt;$A106,0,MINA($C106*$E106,$C106-SUM($G106:S106)))</f>
        <v>0</v>
      </c>
      <c r="U106" s="43">
        <f>IF(U$5&lt;$A106,0,MINA($C106*$E106,$C106-SUM($G106:T106)))</f>
        <v>0</v>
      </c>
      <c r="V106" s="43">
        <f>IF(V$5&lt;$A106,0,MINA($C106*$E106,$C106-SUM($G106:U106)))</f>
        <v>0</v>
      </c>
      <c r="W106" s="43">
        <f>IF(W$5&lt;$A106,0,MINA($C106*$E106,$C106-SUM($G106:V106)))</f>
        <v>0</v>
      </c>
      <c r="X106" s="43">
        <f>IF(X$5&lt;$A106,0,MINA($C106*$E106,$C106-SUM($G106:W106)))</f>
        <v>0</v>
      </c>
      <c r="Y106" s="43">
        <f>IF(Y$5&lt;$A106,0,MINA($C106*$E106,$C106-SUM($G106:X106)))</f>
        <v>0</v>
      </c>
      <c r="Z106" s="43">
        <f>IF(Z$5&lt;$A106,0,MINA($C106*$E106,$C106-SUM($G106:Y106)))</f>
        <v>0</v>
      </c>
      <c r="AA106" s="43">
        <f>IF(AA$5&lt;$A106,0,MINA($C106*$E106,$C106-SUM($G106:Z106)))</f>
        <v>0</v>
      </c>
      <c r="AB106" s="43">
        <f>IF(AB$5&lt;$A106,0,MINA($C106*$E106,$C106-SUM($G106:AA106)))</f>
        <v>0</v>
      </c>
      <c r="AC106" s="43">
        <f>IF(AC$5&lt;$A106,0,MINA($C106*$E106,$C106-SUM($G106:AB106)))</f>
        <v>0</v>
      </c>
      <c r="AD106" s="43">
        <f>IF(AD$5&lt;$A106,0,MINA($C106*$E106,$C106-SUM($G106:AC106)))</f>
        <v>0</v>
      </c>
      <c r="AE106" s="43">
        <f>IF(AE$5&lt;$A106,0,MINA($C106*$E106,$C106-SUM($G106:AD106)))</f>
        <v>0</v>
      </c>
      <c r="AF106" s="43">
        <f>IF(AF$5&lt;$A106,0,MINA($C106*$E106,$C106-SUM($G106:AE106)))</f>
        <v>0</v>
      </c>
      <c r="AG106" s="43">
        <f>IF(AG$5&lt;$A106,0,MINA($C106*$E106,$C106-SUM($G106:AF106)))</f>
        <v>0</v>
      </c>
      <c r="AH106" s="43">
        <f>IF(AH$5&lt;$A106,0,MINA($C106*$E106,$C106-SUM($G106:AG106)))</f>
        <v>0</v>
      </c>
      <c r="AI106" s="43">
        <f>IF(AI$5&lt;$A106,0,MINA($C106*$E106,$C106-SUM($G106:AH106)))</f>
        <v>0</v>
      </c>
      <c r="AJ106" s="43">
        <f>IF(AJ$5&lt;$A106,0,MINA($C106*$E106,$C106-SUM($G106:AI106)))</f>
        <v>0</v>
      </c>
      <c r="AK106" s="43">
        <f>IF(AK$5&lt;$A106,0,MINA($C106*$E106,$C106-SUM($G106:AJ106)))</f>
        <v>0</v>
      </c>
      <c r="AL106" s="43">
        <f>IF(AL$5&lt;$A106,0,MINA($C106*$E106,$C106-SUM($G106:AK106)))</f>
        <v>0</v>
      </c>
      <c r="AM106" s="43">
        <f>IF(AM$5&lt;$A106,0,MINA($C106*$E106,$C106-SUM($G106:AL106)))</f>
        <v>0</v>
      </c>
      <c r="AN106" s="43">
        <f>IF(AN$5&lt;$A106,0,MINA($C106*$E106,$C106-SUM($G106:AM106)))</f>
        <v>0</v>
      </c>
      <c r="AO106" s="43">
        <f>IF(AO$5&lt;$A106,0,MINA($C106*$E106,$C106-SUM($G106:AN106)))</f>
        <v>0</v>
      </c>
      <c r="AP106" s="43">
        <f>IF(AP$5&lt;$A106,0,MINA($C106*$E106,$C106-SUM($G106:AO106)))</f>
        <v>0</v>
      </c>
      <c r="AQ106" s="43">
        <f>IF(AQ$5&lt;$A106,0,MINA($C106*$E106,$C106-SUM($G106:AP106)))</f>
        <v>0</v>
      </c>
      <c r="AR106" s="43">
        <f>IF(AR$5&lt;$A106,0,MINA($C106*$E106,$C106-SUM($G106:AQ106)))</f>
        <v>0</v>
      </c>
      <c r="AS106" s="43">
        <f>IF(AS$5&lt;$A106,0,MINA($C106*$E106,$C106-SUM($G106:AR106)))</f>
        <v>0</v>
      </c>
      <c r="AT106" s="43">
        <f>IF(AT$5&lt;$A106,0,MINA($C106*$E106,$C106-SUM($G106:AS106)))</f>
        <v>0</v>
      </c>
      <c r="AU106" s="43">
        <f>IF(AU$5&lt;$A106,0,MINA($C106*$E106,$C106-SUM($G106:AT106)))</f>
        <v>0</v>
      </c>
      <c r="AV106" s="43">
        <f>IF(AV$5&lt;$A106,0,MINA($C106*$E106,$C106-SUM($G106:AU106)))</f>
        <v>0</v>
      </c>
      <c r="AW106" s="43">
        <f>IF(AW$5&lt;$A106,0,MINA($C106*$E106,$C106-SUM($G106:AV106)))</f>
        <v>0</v>
      </c>
      <c r="AX106" s="43">
        <f>IF(AX$5&lt;$A106,0,MINA($C106*$E106,$C106-SUM($G106:AW106)))</f>
        <v>0</v>
      </c>
      <c r="AY106" s="43">
        <f>IF(AY$5&lt;$A106,0,MINA($C106*$E106,$C106-SUM($G106:AX106)))</f>
        <v>0</v>
      </c>
      <c r="AZ106" s="43">
        <f>IF(AZ$5&lt;$A106,0,MINA($C106*$E106,$C106-SUM($G106:AY106)))</f>
        <v>0</v>
      </c>
      <c r="BA106" s="43">
        <f>IF(BA$5&lt;$A106,0,MINA($C106*$E106,$C106-SUM($G106:AZ106)))</f>
        <v>0</v>
      </c>
      <c r="BB106" s="43">
        <f>IF(BB$5&lt;$A106,0,MINA($C106*$E106,$C106-SUM($G106:BA106)))</f>
        <v>0</v>
      </c>
      <c r="BC106" s="43">
        <f>IF(BC$5&lt;$A106,0,MINA($C106*$E106,$C106-SUM($G106:BB106)))</f>
        <v>0</v>
      </c>
      <c r="BD106" s="43">
        <f>IF(BD$5&lt;$A106,0,MINA($C106*$E106,$C106-SUM($G106:BC106)))</f>
        <v>0</v>
      </c>
      <c r="BE106" s="43">
        <f>IF(BE$5&lt;$A106,0,MINA($C106*$E106,$C106-SUM($G106:BD106)))</f>
        <v>0</v>
      </c>
      <c r="BF106" s="43">
        <f>IF(BF$5&lt;$A106,0,MINA($C106*$E106,$C106-SUM($G106:BE106)))</f>
        <v>0</v>
      </c>
      <c r="BG106" s="43">
        <f>IF(BG$5&lt;$A106,0,MINA($C106*$E106,$C106-SUM($G106:BF106)))</f>
        <v>0</v>
      </c>
      <c r="BH106" s="43">
        <f>IF(BH$5&lt;$A106,0,MINA($C106*$E106,$C106-SUM($G106:BG106)))</f>
        <v>0</v>
      </c>
      <c r="BI106" s="43">
        <f>IF(BI$5&lt;$A106,0,MINA($C106*$E106,$C106-SUM($G106:BH106)))</f>
        <v>0</v>
      </c>
      <c r="BJ106" s="43">
        <f>IF(BJ$5&lt;$A106,0,MINA($C106*$E106,$C106-SUM($G106:BI106)))</f>
        <v>0</v>
      </c>
      <c r="BK106" s="43">
        <f>IF(BK$5&lt;$A106,0,MINA($C106*$E106,$C106-SUM($G106:BJ106)))</f>
        <v>0</v>
      </c>
      <c r="BL106" s="43">
        <f>IF(BL$5&lt;$A106,0,MINA($C106*$E106,$C106-SUM($G106:BK106)))</f>
        <v>0</v>
      </c>
      <c r="BM106" s="43">
        <f>IF(BM$5&lt;$A106,0,MINA($C106*$E106,$C106-SUM($G106:BL106)))</f>
        <v>0</v>
      </c>
      <c r="BN106" s="43">
        <f>IF(BN$5&lt;$A106,0,MINA($C106*$E106,$C106-SUM($G106:BM106)))</f>
        <v>0</v>
      </c>
      <c r="BO106" s="43">
        <f>IF(BO$5&lt;$A106,0,MINA($C106*$E106,$C106-SUM($G106:BN106)))</f>
        <v>0</v>
      </c>
      <c r="BP106" s="43">
        <f>IF(BP$5&lt;$A106,0,MINA($C106*$E106,$C106-SUM($G106:BO106)))</f>
        <v>0</v>
      </c>
      <c r="BQ106" s="43">
        <f>IF(BQ$5&lt;$A106,0,MINA($C106*$E106,$C106-SUM($G106:BP106)))</f>
        <v>0</v>
      </c>
      <c r="BR106" s="43">
        <f>IF(BR$5&lt;$A106,0,MINA($C106*$E106,$C106-SUM($G106:BQ106)))</f>
        <v>0</v>
      </c>
      <c r="BS106" s="43">
        <f>IF(BS$5&lt;$A106,0,MINA($C106*$E106,$C106-SUM($G106:BR106)))</f>
        <v>0</v>
      </c>
      <c r="BT106" s="43">
        <f>IF(BT$5&lt;$A106,0,MINA($C106*$E106,$C106-SUM($G106:BS106)))</f>
        <v>0</v>
      </c>
      <c r="BU106" s="43">
        <f>IF(BU$5&lt;$A106,0,MINA($C106*$E106,$C106-SUM($G106:BT106)))</f>
        <v>0</v>
      </c>
      <c r="BV106" s="43">
        <f>IF(BV$5&lt;$A106,0,MINA($C106*$E106,$C106-SUM($G106:BU106)))</f>
        <v>0</v>
      </c>
      <c r="BW106" s="43">
        <f>IF(BW$5&lt;$A106,0,MINA($C106*$E106,$C106-SUM($G106:BV106)))</f>
        <v>0</v>
      </c>
      <c r="BX106" s="43">
        <f>IF(BX$5&lt;$A106,0,MINA($C106*$E106,$C106-SUM($G106:BW106)))</f>
        <v>0</v>
      </c>
      <c r="BY106" s="43">
        <f>IF(BY$5&lt;$A106,0,MINA($C106*$E106,$C106-SUM($G106:BX106)))</f>
        <v>0</v>
      </c>
      <c r="BZ106" s="43">
        <f>IF(BZ$5&lt;$A106,0,MINA($C106*$E106,$C106-SUM($G106:BY106)))</f>
        <v>0</v>
      </c>
      <c r="CA106" s="43">
        <f>IF(CA$5&lt;$A106,0,MINA($C106*$E106,$C106-SUM($G106:BZ106)))</f>
        <v>0</v>
      </c>
      <c r="CB106" s="43">
        <f>IF(CB$5&lt;$A106,0,MINA($C106*$E106,$C106-SUM($G106:CA106)))</f>
        <v>0</v>
      </c>
      <c r="CC106" s="43">
        <f>IF(CC$5&lt;$A106,0,MINA($C106*$E106,$C106-SUM($G106:CB106)))</f>
        <v>0</v>
      </c>
      <c r="CD106" s="43">
        <f>IF(CD$5&lt;$A106,0,MINA($C106*$E106,$C106-SUM($G106:CC106)))</f>
        <v>0</v>
      </c>
      <c r="CE106" s="43">
        <f>IF(CE$5&lt;$A106,0,MINA($C106*$E106,$C106-SUM($G106:CD106)))</f>
        <v>0</v>
      </c>
      <c r="CF106" s="43">
        <f>IF(CF$5&lt;$A106,0,MINA($C106*$E106,$C106-SUM($G106:CE106)))</f>
        <v>0</v>
      </c>
      <c r="CG106" s="43">
        <f>IF(CG$5&lt;$A106,0,MINA($C106*$E106,$C106-SUM($G106:CF106)))</f>
        <v>0</v>
      </c>
      <c r="CH106" s="43">
        <f>IF(CH$5&lt;$A106,0,MINA($C106*$E106,$C106-SUM($G106:CG106)))</f>
        <v>0</v>
      </c>
      <c r="CI106" s="43">
        <f>IF(CI$5&lt;$A106,0,MINA($C106*$E106,$C106-SUM($G106:CH106)))</f>
        <v>0</v>
      </c>
      <c r="CJ106" s="43">
        <f>IF(CJ$5&lt;$A106,0,MINA($C106*$E106,$C106-SUM($G106:CI106)))</f>
        <v>0</v>
      </c>
      <c r="CK106" s="43">
        <f>IF(CK$5&lt;$A106,0,MINA($C106*$E106,$C106-SUM($G106:CJ106)))</f>
        <v>0</v>
      </c>
      <c r="CL106" s="43">
        <f>IF(CL$5&lt;$A106,0,MINA($C106*$E106,$C106-SUM($G106:CK106)))</f>
        <v>0</v>
      </c>
      <c r="CM106" s="43">
        <f>IF(CM$5&lt;$A106,0,MINA($C106*$E106,$C106-SUM($G106:CL106)))</f>
        <v>0</v>
      </c>
      <c r="CN106" s="43">
        <f>IF(CN$5&lt;$A106,0,MINA($C106*$E106,$C106-SUM($G106:CM106)))</f>
        <v>0</v>
      </c>
      <c r="CO106" s="43">
        <f>IF(CO$5&lt;$A106,0,MINA($C106*$E106,$C106-SUM($G106:CN106)))</f>
        <v>0</v>
      </c>
      <c r="CP106" s="43">
        <f>IF(CP$5&lt;$A106,0,MINA($C106*$E106,$C106-SUM($G106:CO106)))</f>
        <v>0</v>
      </c>
      <c r="CQ106" s="43">
        <f>IF(CQ$5&lt;$A106,0,MINA($C106*$E106,$C106-SUM($G106:CP106)))</f>
        <v>0</v>
      </c>
      <c r="CR106" s="43">
        <f>IF(CR$5&lt;$A106,0,MINA($C106*$E106,$C106-SUM($G106:CQ106)))</f>
        <v>0</v>
      </c>
      <c r="CS106" s="43">
        <f>IF(CS$5&lt;$A106,0,MINA($C106*$E106,$C106-SUM($G106:CR106)))</f>
        <v>0</v>
      </c>
      <c r="CT106" s="43">
        <f>IF(CT$5&lt;$A106,0,MINA($C106*$E106,$C106-SUM($G106:CS106)))</f>
        <v>0</v>
      </c>
      <c r="CU106" s="43">
        <f>IF(CU$5&lt;$A106,0,MINA($C106*$E106,$C106-SUM($G106:CT106)))</f>
        <v>0</v>
      </c>
      <c r="CV106" s="43">
        <f>IF(CV$5&lt;$A106,0,MINA($C106*$E106,$C106-SUM($G106:CU106)))</f>
        <v>0</v>
      </c>
      <c r="CW106" s="43">
        <f>IF(CW$5&lt;$A106,0,MINA($C106*$E106,$C106-SUM($G106:CV106)))</f>
        <v>0</v>
      </c>
      <c r="CX106" s="43">
        <f>IF(CX$5&lt;$A106,0,MINA($C106*$E106,$C106-SUM($G106:CW106)))</f>
        <v>0</v>
      </c>
      <c r="CY106" s="43">
        <f>IF(CY$5&lt;$A106,0,MINA($C106*$E106,$C106-SUM($G106:CX106)))</f>
        <v>0</v>
      </c>
      <c r="CZ106" s="43">
        <f>IF(CZ$5&lt;$A106,0,MINA($C106*$E106,$C106-SUM($G106:CY106)))</f>
        <v>0</v>
      </c>
      <c r="DA106" s="43">
        <f>IF(DA$5&lt;$A106,0,MINA($C106*$E106,$C106-SUM($G106:CZ106)))</f>
        <v>0</v>
      </c>
      <c r="DB106" s="43">
        <f>IF(DB$5&lt;$A106,0,MINA($C106*$E106,$C106-SUM($G106:DA106)))</f>
        <v>0</v>
      </c>
      <c r="DC106" s="43">
        <f>IF(DC$5&lt;$A106,0,MINA($C106*$E106,$C106-SUM($G106:DB106)))</f>
        <v>0</v>
      </c>
      <c r="DD106" s="43">
        <f>IF(DD$5&lt;$A106,0,MINA($C106*$E106,$C106-SUM($G106:DC106)))</f>
        <v>0</v>
      </c>
      <c r="DE106" s="43">
        <f>IF(DE$5&lt;$A106,0,MINA($C106*$E106,$C106-SUM($G106:DD106)))</f>
        <v>0</v>
      </c>
      <c r="DF106" s="43">
        <f>IF(DF$5&lt;$A106,0,MINA($C106*$E106,$C106-SUM($G106:DE106)))</f>
        <v>0</v>
      </c>
      <c r="DG106" s="43">
        <f>IF(DG$5&lt;$A106,0,MINA($C106*$E106,$C106-SUM($G106:DF106)))</f>
        <v>0</v>
      </c>
      <c r="DH106" s="43">
        <f>IF(DH$5&lt;$A106,0,MINA($C106*$E106,$C106-SUM($G106:DG106)))</f>
        <v>0</v>
      </c>
      <c r="DI106" s="43">
        <f>IF(DI$5&lt;$A106,0,MINA($C106*$E106,$C106-SUM($G106:DH106)))</f>
        <v>0</v>
      </c>
      <c r="DJ106" s="43">
        <f>IF(DJ$5&lt;$A106,0,MINA($C106*$E106,$C106-SUM($G106:DI106)))</f>
        <v>0</v>
      </c>
      <c r="DK106" s="43">
        <f>IF(DK$5&lt;$A106,0,MINA($C106*$E106,$C106-SUM($G106:DJ106)))</f>
        <v>0</v>
      </c>
      <c r="DL106" s="43">
        <f>IF(DL$5&lt;$A106,0,MINA($C106*$E106,$C106-SUM($G106:DK106)))</f>
        <v>0</v>
      </c>
      <c r="DM106" s="43">
        <f>IF(DM$5&lt;$A106,0,MINA($C106*$E106,$C106-SUM($G106:DL106)))</f>
        <v>0</v>
      </c>
      <c r="DN106" s="43">
        <f>IF(DN$5&lt;$A106,0,MINA($C106*$E106,$C106-SUM($G106:DM106)))</f>
        <v>0</v>
      </c>
      <c r="DO106" s="43">
        <f>IF(DO$5&lt;$A106,0,MINA($C106*$E106,$C106-SUM($G106:DN106)))</f>
        <v>0</v>
      </c>
      <c r="DP106" s="43">
        <f>IF(DP$5&lt;$A106,0,MINA($C106*$E106,$C106-SUM($G106:DO106)))</f>
        <v>0</v>
      </c>
      <c r="DQ106" s="43">
        <f>IF(DQ$5&lt;$A106,0,MINA($C106*$E106,$C106-SUM($G106:DP106)))</f>
        <v>0</v>
      </c>
      <c r="DR106" s="43">
        <f>IF(DR$5&lt;$A106,0,MINA($C106*$E106,$C106-SUM($G106:DQ106)))</f>
        <v>0</v>
      </c>
      <c r="DS106" s="43">
        <f>IF(DS$5&lt;$A106,0,MINA($C106*$E106,$C106-SUM($G106:DR106)))</f>
        <v>0</v>
      </c>
      <c r="DT106" s="43">
        <f>IF(DT$5&lt;$A106,0,MINA($C106*$E106,$C106-SUM($G106:DS106)))</f>
        <v>0</v>
      </c>
      <c r="DU106" s="43">
        <f>IF(DU$5&lt;$A106,0,MINA($C106*$E106,$C106-SUM($G106:DT106)))</f>
        <v>0</v>
      </c>
      <c r="DV106" s="43">
        <f>IF(DV$5&lt;$A106,0,MINA($C106*$E106,$C106-SUM($G106:DU106)))</f>
        <v>0</v>
      </c>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row>
    <row r="107" spans="1:162" ht="18" customHeight="1" x14ac:dyDescent="0.2">
      <c r="A107" s="46">
        <f t="shared" si="34"/>
        <v>93</v>
      </c>
      <c r="B107" s="38"/>
      <c r="C107" s="45">
        <v>0</v>
      </c>
      <c r="D107" s="38"/>
      <c r="E107" s="44">
        <f t="shared" si="35"/>
        <v>3.5714285714285712E-2</v>
      </c>
      <c r="G107" s="43">
        <f t="shared" si="33"/>
        <v>0</v>
      </c>
      <c r="H107" s="43">
        <f>IF(H$5&lt;$A107,0,MINA($C107*$E107,$C107-SUM($G107:G107)))</f>
        <v>0</v>
      </c>
      <c r="I107" s="43">
        <f>IF(I$5&lt;$A107,0,MINA($C107*$E107,$C107-SUM($G107:H107)))</f>
        <v>0</v>
      </c>
      <c r="J107" s="43">
        <f>IF(J$5&lt;$A107,0,MINA($C107*$E107,$C107-SUM($G107:I107)))</f>
        <v>0</v>
      </c>
      <c r="K107" s="43">
        <f>IF(K$5&lt;$A107,0,MINA($C107*$E107,$C107-SUM($G107:J107)))</f>
        <v>0</v>
      </c>
      <c r="L107" s="43">
        <f>IF(L$5&lt;$A107,0,MINA($C107*$E107,$C107-SUM($G107:K107)))</f>
        <v>0</v>
      </c>
      <c r="M107" s="43">
        <f>IF(M$5&lt;$A107,0,MINA($C107*$E107,$C107-SUM($G107:L107)))</f>
        <v>0</v>
      </c>
      <c r="N107" s="43">
        <f>IF(N$5&lt;$A107,0,MINA($C107*$E107,$C107-SUM($G107:M107)))</f>
        <v>0</v>
      </c>
      <c r="O107" s="43">
        <f>IF(O$5&lt;$A107,0,MINA($C107*$E107,$C107-SUM($G107:N107)))</f>
        <v>0</v>
      </c>
      <c r="P107" s="43">
        <f>IF(P$5&lt;$A107,0,MINA($C107*$E107,$C107-SUM($G107:O107)))</f>
        <v>0</v>
      </c>
      <c r="Q107" s="43">
        <f>IF(Q$5&lt;$A107,0,MINA($C107*$E107,$C107-SUM($G107:P107)))</f>
        <v>0</v>
      </c>
      <c r="R107" s="43">
        <f>IF(R$5&lt;$A107,0,MINA($C107*$E107,$C107-SUM($G107:Q107)))</f>
        <v>0</v>
      </c>
      <c r="S107" s="43">
        <f>IF(S$5&lt;$A107,0,MINA($C107*$E107,$C107-SUM($G107:R107)))</f>
        <v>0</v>
      </c>
      <c r="T107" s="43">
        <f>IF(T$5&lt;$A107,0,MINA($C107*$E107,$C107-SUM($G107:S107)))</f>
        <v>0</v>
      </c>
      <c r="U107" s="43">
        <f>IF(U$5&lt;$A107,0,MINA($C107*$E107,$C107-SUM($G107:T107)))</f>
        <v>0</v>
      </c>
      <c r="V107" s="43">
        <f>IF(V$5&lt;$A107,0,MINA($C107*$E107,$C107-SUM($G107:U107)))</f>
        <v>0</v>
      </c>
      <c r="W107" s="43">
        <f>IF(W$5&lt;$A107,0,MINA($C107*$E107,$C107-SUM($G107:V107)))</f>
        <v>0</v>
      </c>
      <c r="X107" s="43">
        <f>IF(X$5&lt;$A107,0,MINA($C107*$E107,$C107-SUM($G107:W107)))</f>
        <v>0</v>
      </c>
      <c r="Y107" s="43">
        <f>IF(Y$5&lt;$A107,0,MINA($C107*$E107,$C107-SUM($G107:X107)))</f>
        <v>0</v>
      </c>
      <c r="Z107" s="43">
        <f>IF(Z$5&lt;$A107,0,MINA($C107*$E107,$C107-SUM($G107:Y107)))</f>
        <v>0</v>
      </c>
      <c r="AA107" s="43">
        <f>IF(AA$5&lt;$A107,0,MINA($C107*$E107,$C107-SUM($G107:Z107)))</f>
        <v>0</v>
      </c>
      <c r="AB107" s="43">
        <f>IF(AB$5&lt;$A107,0,MINA($C107*$E107,$C107-SUM($G107:AA107)))</f>
        <v>0</v>
      </c>
      <c r="AC107" s="43">
        <f>IF(AC$5&lt;$A107,0,MINA($C107*$E107,$C107-SUM($G107:AB107)))</f>
        <v>0</v>
      </c>
      <c r="AD107" s="43">
        <f>IF(AD$5&lt;$A107,0,MINA($C107*$E107,$C107-SUM($G107:AC107)))</f>
        <v>0</v>
      </c>
      <c r="AE107" s="43">
        <f>IF(AE$5&lt;$A107,0,MINA($C107*$E107,$C107-SUM($G107:AD107)))</f>
        <v>0</v>
      </c>
      <c r="AF107" s="43">
        <f>IF(AF$5&lt;$A107,0,MINA($C107*$E107,$C107-SUM($G107:AE107)))</f>
        <v>0</v>
      </c>
      <c r="AG107" s="43">
        <f>IF(AG$5&lt;$A107,0,MINA($C107*$E107,$C107-SUM($G107:AF107)))</f>
        <v>0</v>
      </c>
      <c r="AH107" s="43">
        <f>IF(AH$5&lt;$A107,0,MINA($C107*$E107,$C107-SUM($G107:AG107)))</f>
        <v>0</v>
      </c>
      <c r="AI107" s="43">
        <f>IF(AI$5&lt;$A107,0,MINA($C107*$E107,$C107-SUM($G107:AH107)))</f>
        <v>0</v>
      </c>
      <c r="AJ107" s="43">
        <f>IF(AJ$5&lt;$A107,0,MINA($C107*$E107,$C107-SUM($G107:AI107)))</f>
        <v>0</v>
      </c>
      <c r="AK107" s="43">
        <f>IF(AK$5&lt;$A107,0,MINA($C107*$E107,$C107-SUM($G107:AJ107)))</f>
        <v>0</v>
      </c>
      <c r="AL107" s="43">
        <f>IF(AL$5&lt;$A107,0,MINA($C107*$E107,$C107-SUM($G107:AK107)))</f>
        <v>0</v>
      </c>
      <c r="AM107" s="43">
        <f>IF(AM$5&lt;$A107,0,MINA($C107*$E107,$C107-SUM($G107:AL107)))</f>
        <v>0</v>
      </c>
      <c r="AN107" s="43">
        <f>IF(AN$5&lt;$A107,0,MINA($C107*$E107,$C107-SUM($G107:AM107)))</f>
        <v>0</v>
      </c>
      <c r="AO107" s="43">
        <f>IF(AO$5&lt;$A107,0,MINA($C107*$E107,$C107-SUM($G107:AN107)))</f>
        <v>0</v>
      </c>
      <c r="AP107" s="43">
        <f>IF(AP$5&lt;$A107,0,MINA($C107*$E107,$C107-SUM($G107:AO107)))</f>
        <v>0</v>
      </c>
      <c r="AQ107" s="43">
        <f>IF(AQ$5&lt;$A107,0,MINA($C107*$E107,$C107-SUM($G107:AP107)))</f>
        <v>0</v>
      </c>
      <c r="AR107" s="43">
        <f>IF(AR$5&lt;$A107,0,MINA($C107*$E107,$C107-SUM($G107:AQ107)))</f>
        <v>0</v>
      </c>
      <c r="AS107" s="43">
        <f>IF(AS$5&lt;$A107,0,MINA($C107*$E107,$C107-SUM($G107:AR107)))</f>
        <v>0</v>
      </c>
      <c r="AT107" s="43">
        <f>IF(AT$5&lt;$A107,0,MINA($C107*$E107,$C107-SUM($G107:AS107)))</f>
        <v>0</v>
      </c>
      <c r="AU107" s="43">
        <f>IF(AU$5&lt;$A107,0,MINA($C107*$E107,$C107-SUM($G107:AT107)))</f>
        <v>0</v>
      </c>
      <c r="AV107" s="43">
        <f>IF(AV$5&lt;$A107,0,MINA($C107*$E107,$C107-SUM($G107:AU107)))</f>
        <v>0</v>
      </c>
      <c r="AW107" s="43">
        <f>IF(AW$5&lt;$A107,0,MINA($C107*$E107,$C107-SUM($G107:AV107)))</f>
        <v>0</v>
      </c>
      <c r="AX107" s="43">
        <f>IF(AX$5&lt;$A107,0,MINA($C107*$E107,$C107-SUM($G107:AW107)))</f>
        <v>0</v>
      </c>
      <c r="AY107" s="43">
        <f>IF(AY$5&lt;$A107,0,MINA($C107*$E107,$C107-SUM($G107:AX107)))</f>
        <v>0</v>
      </c>
      <c r="AZ107" s="43">
        <f>IF(AZ$5&lt;$A107,0,MINA($C107*$E107,$C107-SUM($G107:AY107)))</f>
        <v>0</v>
      </c>
      <c r="BA107" s="43">
        <f>IF(BA$5&lt;$A107,0,MINA($C107*$E107,$C107-SUM($G107:AZ107)))</f>
        <v>0</v>
      </c>
      <c r="BB107" s="43">
        <f>IF(BB$5&lt;$A107,0,MINA($C107*$E107,$C107-SUM($G107:BA107)))</f>
        <v>0</v>
      </c>
      <c r="BC107" s="43">
        <f>IF(BC$5&lt;$A107,0,MINA($C107*$E107,$C107-SUM($G107:BB107)))</f>
        <v>0</v>
      </c>
      <c r="BD107" s="43">
        <f>IF(BD$5&lt;$A107,0,MINA($C107*$E107,$C107-SUM($G107:BC107)))</f>
        <v>0</v>
      </c>
      <c r="BE107" s="43">
        <f>IF(BE$5&lt;$A107,0,MINA($C107*$E107,$C107-SUM($G107:BD107)))</f>
        <v>0</v>
      </c>
      <c r="BF107" s="43">
        <f>IF(BF$5&lt;$A107,0,MINA($C107*$E107,$C107-SUM($G107:BE107)))</f>
        <v>0</v>
      </c>
      <c r="BG107" s="43">
        <f>IF(BG$5&lt;$A107,0,MINA($C107*$E107,$C107-SUM($G107:BF107)))</f>
        <v>0</v>
      </c>
      <c r="BH107" s="43">
        <f>IF(BH$5&lt;$A107,0,MINA($C107*$E107,$C107-SUM($G107:BG107)))</f>
        <v>0</v>
      </c>
      <c r="BI107" s="43">
        <f>IF(BI$5&lt;$A107,0,MINA($C107*$E107,$C107-SUM($G107:BH107)))</f>
        <v>0</v>
      </c>
      <c r="BJ107" s="43">
        <f>IF(BJ$5&lt;$A107,0,MINA($C107*$E107,$C107-SUM($G107:BI107)))</f>
        <v>0</v>
      </c>
      <c r="BK107" s="43">
        <f>IF(BK$5&lt;$A107,0,MINA($C107*$E107,$C107-SUM($G107:BJ107)))</f>
        <v>0</v>
      </c>
      <c r="BL107" s="43">
        <f>IF(BL$5&lt;$A107,0,MINA($C107*$E107,$C107-SUM($G107:BK107)))</f>
        <v>0</v>
      </c>
      <c r="BM107" s="43">
        <f>IF(BM$5&lt;$A107,0,MINA($C107*$E107,$C107-SUM($G107:BL107)))</f>
        <v>0</v>
      </c>
      <c r="BN107" s="43">
        <f>IF(BN$5&lt;$A107,0,MINA($C107*$E107,$C107-SUM($G107:BM107)))</f>
        <v>0</v>
      </c>
      <c r="BO107" s="43">
        <f>IF(BO$5&lt;$A107,0,MINA($C107*$E107,$C107-SUM($G107:BN107)))</f>
        <v>0</v>
      </c>
      <c r="BP107" s="43">
        <f>IF(BP$5&lt;$A107,0,MINA($C107*$E107,$C107-SUM($G107:BO107)))</f>
        <v>0</v>
      </c>
      <c r="BQ107" s="43">
        <f>IF(BQ$5&lt;$A107,0,MINA($C107*$E107,$C107-SUM($G107:BP107)))</f>
        <v>0</v>
      </c>
      <c r="BR107" s="43">
        <f>IF(BR$5&lt;$A107,0,MINA($C107*$E107,$C107-SUM($G107:BQ107)))</f>
        <v>0</v>
      </c>
      <c r="BS107" s="43">
        <f>IF(BS$5&lt;$A107,0,MINA($C107*$E107,$C107-SUM($G107:BR107)))</f>
        <v>0</v>
      </c>
      <c r="BT107" s="43">
        <f>IF(BT$5&lt;$A107,0,MINA($C107*$E107,$C107-SUM($G107:BS107)))</f>
        <v>0</v>
      </c>
      <c r="BU107" s="43">
        <f>IF(BU$5&lt;$A107,0,MINA($C107*$E107,$C107-SUM($G107:BT107)))</f>
        <v>0</v>
      </c>
      <c r="BV107" s="43">
        <f>IF(BV$5&lt;$A107,0,MINA($C107*$E107,$C107-SUM($G107:BU107)))</f>
        <v>0</v>
      </c>
      <c r="BW107" s="43">
        <f>IF(BW$5&lt;$A107,0,MINA($C107*$E107,$C107-SUM($G107:BV107)))</f>
        <v>0</v>
      </c>
      <c r="BX107" s="43">
        <f>IF(BX$5&lt;$A107,0,MINA($C107*$E107,$C107-SUM($G107:BW107)))</f>
        <v>0</v>
      </c>
      <c r="BY107" s="43">
        <f>IF(BY$5&lt;$A107,0,MINA($C107*$E107,$C107-SUM($G107:BX107)))</f>
        <v>0</v>
      </c>
      <c r="BZ107" s="43">
        <f>IF(BZ$5&lt;$A107,0,MINA($C107*$E107,$C107-SUM($G107:BY107)))</f>
        <v>0</v>
      </c>
      <c r="CA107" s="43">
        <f>IF(CA$5&lt;$A107,0,MINA($C107*$E107,$C107-SUM($G107:BZ107)))</f>
        <v>0</v>
      </c>
      <c r="CB107" s="43">
        <f>IF(CB$5&lt;$A107,0,MINA($C107*$E107,$C107-SUM($G107:CA107)))</f>
        <v>0</v>
      </c>
      <c r="CC107" s="43">
        <f>IF(CC$5&lt;$A107,0,MINA($C107*$E107,$C107-SUM($G107:CB107)))</f>
        <v>0</v>
      </c>
      <c r="CD107" s="43">
        <f>IF(CD$5&lt;$A107,0,MINA($C107*$E107,$C107-SUM($G107:CC107)))</f>
        <v>0</v>
      </c>
      <c r="CE107" s="43">
        <f>IF(CE$5&lt;$A107,0,MINA($C107*$E107,$C107-SUM($G107:CD107)))</f>
        <v>0</v>
      </c>
      <c r="CF107" s="43">
        <f>IF(CF$5&lt;$A107,0,MINA($C107*$E107,$C107-SUM($G107:CE107)))</f>
        <v>0</v>
      </c>
      <c r="CG107" s="43">
        <f>IF(CG$5&lt;$A107,0,MINA($C107*$E107,$C107-SUM($G107:CF107)))</f>
        <v>0</v>
      </c>
      <c r="CH107" s="43">
        <f>IF(CH$5&lt;$A107,0,MINA($C107*$E107,$C107-SUM($G107:CG107)))</f>
        <v>0</v>
      </c>
      <c r="CI107" s="43">
        <f>IF(CI$5&lt;$A107,0,MINA($C107*$E107,$C107-SUM($G107:CH107)))</f>
        <v>0</v>
      </c>
      <c r="CJ107" s="43">
        <f>IF(CJ$5&lt;$A107,0,MINA($C107*$E107,$C107-SUM($G107:CI107)))</f>
        <v>0</v>
      </c>
      <c r="CK107" s="43">
        <f>IF(CK$5&lt;$A107,0,MINA($C107*$E107,$C107-SUM($G107:CJ107)))</f>
        <v>0</v>
      </c>
      <c r="CL107" s="43">
        <f>IF(CL$5&lt;$A107,0,MINA($C107*$E107,$C107-SUM($G107:CK107)))</f>
        <v>0</v>
      </c>
      <c r="CM107" s="43">
        <f>IF(CM$5&lt;$A107,0,MINA($C107*$E107,$C107-SUM($G107:CL107)))</f>
        <v>0</v>
      </c>
      <c r="CN107" s="43">
        <f>IF(CN$5&lt;$A107,0,MINA($C107*$E107,$C107-SUM($G107:CM107)))</f>
        <v>0</v>
      </c>
      <c r="CO107" s="43">
        <f>IF(CO$5&lt;$A107,0,MINA($C107*$E107,$C107-SUM($G107:CN107)))</f>
        <v>0</v>
      </c>
      <c r="CP107" s="43">
        <f>IF(CP$5&lt;$A107,0,MINA($C107*$E107,$C107-SUM($G107:CO107)))</f>
        <v>0</v>
      </c>
      <c r="CQ107" s="43">
        <f>IF(CQ$5&lt;$A107,0,MINA($C107*$E107,$C107-SUM($G107:CP107)))</f>
        <v>0</v>
      </c>
      <c r="CR107" s="43">
        <f>IF(CR$5&lt;$A107,0,MINA($C107*$E107,$C107-SUM($G107:CQ107)))</f>
        <v>0</v>
      </c>
      <c r="CS107" s="43">
        <f>IF(CS$5&lt;$A107,0,MINA($C107*$E107,$C107-SUM($G107:CR107)))</f>
        <v>0</v>
      </c>
      <c r="CT107" s="43">
        <f>IF(CT$5&lt;$A107,0,MINA($C107*$E107,$C107-SUM($G107:CS107)))</f>
        <v>0</v>
      </c>
      <c r="CU107" s="43">
        <f>IF(CU$5&lt;$A107,0,MINA($C107*$E107,$C107-SUM($G107:CT107)))</f>
        <v>0</v>
      </c>
      <c r="CV107" s="43">
        <f>IF(CV$5&lt;$A107,0,MINA($C107*$E107,$C107-SUM($G107:CU107)))</f>
        <v>0</v>
      </c>
      <c r="CW107" s="43">
        <f>IF(CW$5&lt;$A107,0,MINA($C107*$E107,$C107-SUM($G107:CV107)))</f>
        <v>0</v>
      </c>
      <c r="CX107" s="43">
        <f>IF(CX$5&lt;$A107,0,MINA($C107*$E107,$C107-SUM($G107:CW107)))</f>
        <v>0</v>
      </c>
      <c r="CY107" s="43">
        <f>IF(CY$5&lt;$A107,0,MINA($C107*$E107,$C107-SUM($G107:CX107)))</f>
        <v>0</v>
      </c>
      <c r="CZ107" s="43">
        <f>IF(CZ$5&lt;$A107,0,MINA($C107*$E107,$C107-SUM($G107:CY107)))</f>
        <v>0</v>
      </c>
      <c r="DA107" s="43">
        <f>IF(DA$5&lt;$A107,0,MINA($C107*$E107,$C107-SUM($G107:CZ107)))</f>
        <v>0</v>
      </c>
      <c r="DB107" s="43">
        <f>IF(DB$5&lt;$A107,0,MINA($C107*$E107,$C107-SUM($G107:DA107)))</f>
        <v>0</v>
      </c>
      <c r="DC107" s="43">
        <f>IF(DC$5&lt;$A107,0,MINA($C107*$E107,$C107-SUM($G107:DB107)))</f>
        <v>0</v>
      </c>
      <c r="DD107" s="43">
        <f>IF(DD$5&lt;$A107,0,MINA($C107*$E107,$C107-SUM($G107:DC107)))</f>
        <v>0</v>
      </c>
      <c r="DE107" s="43">
        <f>IF(DE$5&lt;$A107,0,MINA($C107*$E107,$C107-SUM($G107:DD107)))</f>
        <v>0</v>
      </c>
      <c r="DF107" s="43">
        <f>IF(DF$5&lt;$A107,0,MINA($C107*$E107,$C107-SUM($G107:DE107)))</f>
        <v>0</v>
      </c>
      <c r="DG107" s="43">
        <f>IF(DG$5&lt;$A107,0,MINA($C107*$E107,$C107-SUM($G107:DF107)))</f>
        <v>0</v>
      </c>
      <c r="DH107" s="43">
        <f>IF(DH$5&lt;$A107,0,MINA($C107*$E107,$C107-SUM($G107:DG107)))</f>
        <v>0</v>
      </c>
      <c r="DI107" s="43">
        <f>IF(DI$5&lt;$A107,0,MINA($C107*$E107,$C107-SUM($G107:DH107)))</f>
        <v>0</v>
      </c>
      <c r="DJ107" s="43">
        <f>IF(DJ$5&lt;$A107,0,MINA($C107*$E107,$C107-SUM($G107:DI107)))</f>
        <v>0</v>
      </c>
      <c r="DK107" s="43">
        <f>IF(DK$5&lt;$A107,0,MINA($C107*$E107,$C107-SUM($G107:DJ107)))</f>
        <v>0</v>
      </c>
      <c r="DL107" s="43">
        <f>IF(DL$5&lt;$A107,0,MINA($C107*$E107,$C107-SUM($G107:DK107)))</f>
        <v>0</v>
      </c>
      <c r="DM107" s="43">
        <f>IF(DM$5&lt;$A107,0,MINA($C107*$E107,$C107-SUM($G107:DL107)))</f>
        <v>0</v>
      </c>
      <c r="DN107" s="43">
        <f>IF(DN$5&lt;$A107,0,MINA($C107*$E107,$C107-SUM($G107:DM107)))</f>
        <v>0</v>
      </c>
      <c r="DO107" s="43">
        <f>IF(DO$5&lt;$A107,0,MINA($C107*$E107,$C107-SUM($G107:DN107)))</f>
        <v>0</v>
      </c>
      <c r="DP107" s="43">
        <f>IF(DP$5&lt;$A107,0,MINA($C107*$E107,$C107-SUM($G107:DO107)))</f>
        <v>0</v>
      </c>
      <c r="DQ107" s="43">
        <f>IF(DQ$5&lt;$A107,0,MINA($C107*$E107,$C107-SUM($G107:DP107)))</f>
        <v>0</v>
      </c>
      <c r="DR107" s="43">
        <f>IF(DR$5&lt;$A107,0,MINA($C107*$E107,$C107-SUM($G107:DQ107)))</f>
        <v>0</v>
      </c>
      <c r="DS107" s="43">
        <f>IF(DS$5&lt;$A107,0,MINA($C107*$E107,$C107-SUM($G107:DR107)))</f>
        <v>0</v>
      </c>
      <c r="DT107" s="43">
        <f>IF(DT$5&lt;$A107,0,MINA($C107*$E107,$C107-SUM($G107:DS107)))</f>
        <v>0</v>
      </c>
      <c r="DU107" s="43">
        <f>IF(DU$5&lt;$A107,0,MINA($C107*$E107,$C107-SUM($G107:DT107)))</f>
        <v>0</v>
      </c>
      <c r="DV107" s="43">
        <f>IF(DV$5&lt;$A107,0,MINA($C107*$E107,$C107-SUM($G107:DU107)))</f>
        <v>0</v>
      </c>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row>
    <row r="108" spans="1:162" ht="18" customHeight="1" x14ac:dyDescent="0.2">
      <c r="A108" s="46">
        <f t="shared" si="34"/>
        <v>94</v>
      </c>
      <c r="B108" s="38"/>
      <c r="C108" s="45">
        <v>0</v>
      </c>
      <c r="D108" s="38"/>
      <c r="E108" s="44">
        <f t="shared" si="35"/>
        <v>3.7037037037037035E-2</v>
      </c>
      <c r="G108" s="43">
        <f t="shared" si="33"/>
        <v>0</v>
      </c>
      <c r="H108" s="43">
        <f>IF(H$5&lt;$A108,0,MINA($C108*$E108,$C108-SUM($G108:G108)))</f>
        <v>0</v>
      </c>
      <c r="I108" s="43">
        <f>IF(I$5&lt;$A108,0,MINA($C108*$E108,$C108-SUM($G108:H108)))</f>
        <v>0</v>
      </c>
      <c r="J108" s="43">
        <f>IF(J$5&lt;$A108,0,MINA($C108*$E108,$C108-SUM($G108:I108)))</f>
        <v>0</v>
      </c>
      <c r="K108" s="43">
        <f>IF(K$5&lt;$A108,0,MINA($C108*$E108,$C108-SUM($G108:J108)))</f>
        <v>0</v>
      </c>
      <c r="L108" s="43">
        <f>IF(L$5&lt;$A108,0,MINA($C108*$E108,$C108-SUM($G108:K108)))</f>
        <v>0</v>
      </c>
      <c r="M108" s="43">
        <f>IF(M$5&lt;$A108,0,MINA($C108*$E108,$C108-SUM($G108:L108)))</f>
        <v>0</v>
      </c>
      <c r="N108" s="43">
        <f>IF(N$5&lt;$A108,0,MINA($C108*$E108,$C108-SUM($G108:M108)))</f>
        <v>0</v>
      </c>
      <c r="O108" s="43">
        <f>IF(O$5&lt;$A108,0,MINA($C108*$E108,$C108-SUM($G108:N108)))</f>
        <v>0</v>
      </c>
      <c r="P108" s="43">
        <f>IF(P$5&lt;$A108,0,MINA($C108*$E108,$C108-SUM($G108:O108)))</f>
        <v>0</v>
      </c>
      <c r="Q108" s="43">
        <f>IF(Q$5&lt;$A108,0,MINA($C108*$E108,$C108-SUM($G108:P108)))</f>
        <v>0</v>
      </c>
      <c r="R108" s="43">
        <f>IF(R$5&lt;$A108,0,MINA($C108*$E108,$C108-SUM($G108:Q108)))</f>
        <v>0</v>
      </c>
      <c r="S108" s="43">
        <f>IF(S$5&lt;$A108,0,MINA($C108*$E108,$C108-SUM($G108:R108)))</f>
        <v>0</v>
      </c>
      <c r="T108" s="43">
        <f>IF(T$5&lt;$A108,0,MINA($C108*$E108,$C108-SUM($G108:S108)))</f>
        <v>0</v>
      </c>
      <c r="U108" s="43">
        <f>IF(U$5&lt;$A108,0,MINA($C108*$E108,$C108-SUM($G108:T108)))</f>
        <v>0</v>
      </c>
      <c r="V108" s="43">
        <f>IF(V$5&lt;$A108,0,MINA($C108*$E108,$C108-SUM($G108:U108)))</f>
        <v>0</v>
      </c>
      <c r="W108" s="43">
        <f>IF(W$5&lt;$A108,0,MINA($C108*$E108,$C108-SUM($G108:V108)))</f>
        <v>0</v>
      </c>
      <c r="X108" s="43">
        <f>IF(X$5&lt;$A108,0,MINA($C108*$E108,$C108-SUM($G108:W108)))</f>
        <v>0</v>
      </c>
      <c r="Y108" s="43">
        <f>IF(Y$5&lt;$A108,0,MINA($C108*$E108,$C108-SUM($G108:X108)))</f>
        <v>0</v>
      </c>
      <c r="Z108" s="43">
        <f>IF(Z$5&lt;$A108,0,MINA($C108*$E108,$C108-SUM($G108:Y108)))</f>
        <v>0</v>
      </c>
      <c r="AA108" s="43">
        <f>IF(AA$5&lt;$A108,0,MINA($C108*$E108,$C108-SUM($G108:Z108)))</f>
        <v>0</v>
      </c>
      <c r="AB108" s="43">
        <f>IF(AB$5&lt;$A108,0,MINA($C108*$E108,$C108-SUM($G108:AA108)))</f>
        <v>0</v>
      </c>
      <c r="AC108" s="43">
        <f>IF(AC$5&lt;$A108,0,MINA($C108*$E108,$C108-SUM($G108:AB108)))</f>
        <v>0</v>
      </c>
      <c r="AD108" s="43">
        <f>IF(AD$5&lt;$A108,0,MINA($C108*$E108,$C108-SUM($G108:AC108)))</f>
        <v>0</v>
      </c>
      <c r="AE108" s="43">
        <f>IF(AE$5&lt;$A108,0,MINA($C108*$E108,$C108-SUM($G108:AD108)))</f>
        <v>0</v>
      </c>
      <c r="AF108" s="43">
        <f>IF(AF$5&lt;$A108,0,MINA($C108*$E108,$C108-SUM($G108:AE108)))</f>
        <v>0</v>
      </c>
      <c r="AG108" s="43">
        <f>IF(AG$5&lt;$A108,0,MINA($C108*$E108,$C108-SUM($G108:AF108)))</f>
        <v>0</v>
      </c>
      <c r="AH108" s="43">
        <f>IF(AH$5&lt;$A108,0,MINA($C108*$E108,$C108-SUM($G108:AG108)))</f>
        <v>0</v>
      </c>
      <c r="AI108" s="43">
        <f>IF(AI$5&lt;$A108,0,MINA($C108*$E108,$C108-SUM($G108:AH108)))</f>
        <v>0</v>
      </c>
      <c r="AJ108" s="43">
        <f>IF(AJ$5&lt;$A108,0,MINA($C108*$E108,$C108-SUM($G108:AI108)))</f>
        <v>0</v>
      </c>
      <c r="AK108" s="43">
        <f>IF(AK$5&lt;$A108,0,MINA($C108*$E108,$C108-SUM($G108:AJ108)))</f>
        <v>0</v>
      </c>
      <c r="AL108" s="43">
        <f>IF(AL$5&lt;$A108,0,MINA($C108*$E108,$C108-SUM($G108:AK108)))</f>
        <v>0</v>
      </c>
      <c r="AM108" s="43">
        <f>IF(AM$5&lt;$A108,0,MINA($C108*$E108,$C108-SUM($G108:AL108)))</f>
        <v>0</v>
      </c>
      <c r="AN108" s="43">
        <f>IF(AN$5&lt;$A108,0,MINA($C108*$E108,$C108-SUM($G108:AM108)))</f>
        <v>0</v>
      </c>
      <c r="AO108" s="43">
        <f>IF(AO$5&lt;$A108,0,MINA($C108*$E108,$C108-SUM($G108:AN108)))</f>
        <v>0</v>
      </c>
      <c r="AP108" s="43">
        <f>IF(AP$5&lt;$A108,0,MINA($C108*$E108,$C108-SUM($G108:AO108)))</f>
        <v>0</v>
      </c>
      <c r="AQ108" s="43">
        <f>IF(AQ$5&lt;$A108,0,MINA($C108*$E108,$C108-SUM($G108:AP108)))</f>
        <v>0</v>
      </c>
      <c r="AR108" s="43">
        <f>IF(AR$5&lt;$A108,0,MINA($C108*$E108,$C108-SUM($G108:AQ108)))</f>
        <v>0</v>
      </c>
      <c r="AS108" s="43">
        <f>IF(AS$5&lt;$A108,0,MINA($C108*$E108,$C108-SUM($G108:AR108)))</f>
        <v>0</v>
      </c>
      <c r="AT108" s="43">
        <f>IF(AT$5&lt;$A108,0,MINA($C108*$E108,$C108-SUM($G108:AS108)))</f>
        <v>0</v>
      </c>
      <c r="AU108" s="43">
        <f>IF(AU$5&lt;$A108,0,MINA($C108*$E108,$C108-SUM($G108:AT108)))</f>
        <v>0</v>
      </c>
      <c r="AV108" s="43">
        <f>IF(AV$5&lt;$A108,0,MINA($C108*$E108,$C108-SUM($G108:AU108)))</f>
        <v>0</v>
      </c>
      <c r="AW108" s="43">
        <f>IF(AW$5&lt;$A108,0,MINA($C108*$E108,$C108-SUM($G108:AV108)))</f>
        <v>0</v>
      </c>
      <c r="AX108" s="43">
        <f>IF(AX$5&lt;$A108,0,MINA($C108*$E108,$C108-SUM($G108:AW108)))</f>
        <v>0</v>
      </c>
      <c r="AY108" s="43">
        <f>IF(AY$5&lt;$A108,0,MINA($C108*$E108,$C108-SUM($G108:AX108)))</f>
        <v>0</v>
      </c>
      <c r="AZ108" s="43">
        <f>IF(AZ$5&lt;$A108,0,MINA($C108*$E108,$C108-SUM($G108:AY108)))</f>
        <v>0</v>
      </c>
      <c r="BA108" s="43">
        <f>IF(BA$5&lt;$A108,0,MINA($C108*$E108,$C108-SUM($G108:AZ108)))</f>
        <v>0</v>
      </c>
      <c r="BB108" s="43">
        <f>IF(BB$5&lt;$A108,0,MINA($C108*$E108,$C108-SUM($G108:BA108)))</f>
        <v>0</v>
      </c>
      <c r="BC108" s="43">
        <f>IF(BC$5&lt;$A108,0,MINA($C108*$E108,$C108-SUM($G108:BB108)))</f>
        <v>0</v>
      </c>
      <c r="BD108" s="43">
        <f>IF(BD$5&lt;$A108,0,MINA($C108*$E108,$C108-SUM($G108:BC108)))</f>
        <v>0</v>
      </c>
      <c r="BE108" s="43">
        <f>IF(BE$5&lt;$A108,0,MINA($C108*$E108,$C108-SUM($G108:BD108)))</f>
        <v>0</v>
      </c>
      <c r="BF108" s="43">
        <f>IF(BF$5&lt;$A108,0,MINA($C108*$E108,$C108-SUM($G108:BE108)))</f>
        <v>0</v>
      </c>
      <c r="BG108" s="43">
        <f>IF(BG$5&lt;$A108,0,MINA($C108*$E108,$C108-SUM($G108:BF108)))</f>
        <v>0</v>
      </c>
      <c r="BH108" s="43">
        <f>IF(BH$5&lt;$A108,0,MINA($C108*$E108,$C108-SUM($G108:BG108)))</f>
        <v>0</v>
      </c>
      <c r="BI108" s="43">
        <f>IF(BI$5&lt;$A108,0,MINA($C108*$E108,$C108-SUM($G108:BH108)))</f>
        <v>0</v>
      </c>
      <c r="BJ108" s="43">
        <f>IF(BJ$5&lt;$A108,0,MINA($C108*$E108,$C108-SUM($G108:BI108)))</f>
        <v>0</v>
      </c>
      <c r="BK108" s="43">
        <f>IF(BK$5&lt;$A108,0,MINA($C108*$E108,$C108-SUM($G108:BJ108)))</f>
        <v>0</v>
      </c>
      <c r="BL108" s="43">
        <f>IF(BL$5&lt;$A108,0,MINA($C108*$E108,$C108-SUM($G108:BK108)))</f>
        <v>0</v>
      </c>
      <c r="BM108" s="43">
        <f>IF(BM$5&lt;$A108,0,MINA($C108*$E108,$C108-SUM($G108:BL108)))</f>
        <v>0</v>
      </c>
      <c r="BN108" s="43">
        <f>IF(BN$5&lt;$A108,0,MINA($C108*$E108,$C108-SUM($G108:BM108)))</f>
        <v>0</v>
      </c>
      <c r="BO108" s="43">
        <f>IF(BO$5&lt;$A108,0,MINA($C108*$E108,$C108-SUM($G108:BN108)))</f>
        <v>0</v>
      </c>
      <c r="BP108" s="43">
        <f>IF(BP$5&lt;$A108,0,MINA($C108*$E108,$C108-SUM($G108:BO108)))</f>
        <v>0</v>
      </c>
      <c r="BQ108" s="43">
        <f>IF(BQ$5&lt;$A108,0,MINA($C108*$E108,$C108-SUM($G108:BP108)))</f>
        <v>0</v>
      </c>
      <c r="BR108" s="43">
        <f>IF(BR$5&lt;$A108,0,MINA($C108*$E108,$C108-SUM($G108:BQ108)))</f>
        <v>0</v>
      </c>
      <c r="BS108" s="43">
        <f>IF(BS$5&lt;$A108,0,MINA($C108*$E108,$C108-SUM($G108:BR108)))</f>
        <v>0</v>
      </c>
      <c r="BT108" s="43">
        <f>IF(BT$5&lt;$A108,0,MINA($C108*$E108,$C108-SUM($G108:BS108)))</f>
        <v>0</v>
      </c>
      <c r="BU108" s="43">
        <f>IF(BU$5&lt;$A108,0,MINA($C108*$E108,$C108-SUM($G108:BT108)))</f>
        <v>0</v>
      </c>
      <c r="BV108" s="43">
        <f>IF(BV$5&lt;$A108,0,MINA($C108*$E108,$C108-SUM($G108:BU108)))</f>
        <v>0</v>
      </c>
      <c r="BW108" s="43">
        <f>IF(BW$5&lt;$A108,0,MINA($C108*$E108,$C108-SUM($G108:BV108)))</f>
        <v>0</v>
      </c>
      <c r="BX108" s="43">
        <f>IF(BX$5&lt;$A108,0,MINA($C108*$E108,$C108-SUM($G108:BW108)))</f>
        <v>0</v>
      </c>
      <c r="BY108" s="43">
        <f>IF(BY$5&lt;$A108,0,MINA($C108*$E108,$C108-SUM($G108:BX108)))</f>
        <v>0</v>
      </c>
      <c r="BZ108" s="43">
        <f>IF(BZ$5&lt;$A108,0,MINA($C108*$E108,$C108-SUM($G108:BY108)))</f>
        <v>0</v>
      </c>
      <c r="CA108" s="43">
        <f>IF(CA$5&lt;$A108,0,MINA($C108*$E108,$C108-SUM($G108:BZ108)))</f>
        <v>0</v>
      </c>
      <c r="CB108" s="43">
        <f>IF(CB$5&lt;$A108,0,MINA($C108*$E108,$C108-SUM($G108:CA108)))</f>
        <v>0</v>
      </c>
      <c r="CC108" s="43">
        <f>IF(CC$5&lt;$A108,0,MINA($C108*$E108,$C108-SUM($G108:CB108)))</f>
        <v>0</v>
      </c>
      <c r="CD108" s="43">
        <f>IF(CD$5&lt;$A108,0,MINA($C108*$E108,$C108-SUM($G108:CC108)))</f>
        <v>0</v>
      </c>
      <c r="CE108" s="43">
        <f>IF(CE$5&lt;$A108,0,MINA($C108*$E108,$C108-SUM($G108:CD108)))</f>
        <v>0</v>
      </c>
      <c r="CF108" s="43">
        <f>IF(CF$5&lt;$A108,0,MINA($C108*$E108,$C108-SUM($G108:CE108)))</f>
        <v>0</v>
      </c>
      <c r="CG108" s="43">
        <f>IF(CG$5&lt;$A108,0,MINA($C108*$E108,$C108-SUM($G108:CF108)))</f>
        <v>0</v>
      </c>
      <c r="CH108" s="43">
        <f>IF(CH$5&lt;$A108,0,MINA($C108*$E108,$C108-SUM($G108:CG108)))</f>
        <v>0</v>
      </c>
      <c r="CI108" s="43">
        <f>IF(CI$5&lt;$A108,0,MINA($C108*$E108,$C108-SUM($G108:CH108)))</f>
        <v>0</v>
      </c>
      <c r="CJ108" s="43">
        <f>IF(CJ$5&lt;$A108,0,MINA($C108*$E108,$C108-SUM($G108:CI108)))</f>
        <v>0</v>
      </c>
      <c r="CK108" s="43">
        <f>IF(CK$5&lt;$A108,0,MINA($C108*$E108,$C108-SUM($G108:CJ108)))</f>
        <v>0</v>
      </c>
      <c r="CL108" s="43">
        <f>IF(CL$5&lt;$A108,0,MINA($C108*$E108,$C108-SUM($G108:CK108)))</f>
        <v>0</v>
      </c>
      <c r="CM108" s="43">
        <f>IF(CM$5&lt;$A108,0,MINA($C108*$E108,$C108-SUM($G108:CL108)))</f>
        <v>0</v>
      </c>
      <c r="CN108" s="43">
        <f>IF(CN$5&lt;$A108,0,MINA($C108*$E108,$C108-SUM($G108:CM108)))</f>
        <v>0</v>
      </c>
      <c r="CO108" s="43">
        <f>IF(CO$5&lt;$A108,0,MINA($C108*$E108,$C108-SUM($G108:CN108)))</f>
        <v>0</v>
      </c>
      <c r="CP108" s="43">
        <f>IF(CP$5&lt;$A108,0,MINA($C108*$E108,$C108-SUM($G108:CO108)))</f>
        <v>0</v>
      </c>
      <c r="CQ108" s="43">
        <f>IF(CQ$5&lt;$A108,0,MINA($C108*$E108,$C108-SUM($G108:CP108)))</f>
        <v>0</v>
      </c>
      <c r="CR108" s="43">
        <f>IF(CR$5&lt;$A108,0,MINA($C108*$E108,$C108-SUM($G108:CQ108)))</f>
        <v>0</v>
      </c>
      <c r="CS108" s="43">
        <f>IF(CS$5&lt;$A108,0,MINA($C108*$E108,$C108-SUM($G108:CR108)))</f>
        <v>0</v>
      </c>
      <c r="CT108" s="43">
        <f>IF(CT$5&lt;$A108,0,MINA($C108*$E108,$C108-SUM($G108:CS108)))</f>
        <v>0</v>
      </c>
      <c r="CU108" s="43">
        <f>IF(CU$5&lt;$A108,0,MINA($C108*$E108,$C108-SUM($G108:CT108)))</f>
        <v>0</v>
      </c>
      <c r="CV108" s="43">
        <f>IF(CV$5&lt;$A108,0,MINA($C108*$E108,$C108-SUM($G108:CU108)))</f>
        <v>0</v>
      </c>
      <c r="CW108" s="43">
        <f>IF(CW$5&lt;$A108,0,MINA($C108*$E108,$C108-SUM($G108:CV108)))</f>
        <v>0</v>
      </c>
      <c r="CX108" s="43">
        <f>IF(CX$5&lt;$A108,0,MINA($C108*$E108,$C108-SUM($G108:CW108)))</f>
        <v>0</v>
      </c>
      <c r="CY108" s="43">
        <f>IF(CY$5&lt;$A108,0,MINA($C108*$E108,$C108-SUM($G108:CX108)))</f>
        <v>0</v>
      </c>
      <c r="CZ108" s="43">
        <f>IF(CZ$5&lt;$A108,0,MINA($C108*$E108,$C108-SUM($G108:CY108)))</f>
        <v>0</v>
      </c>
      <c r="DA108" s="43">
        <f>IF(DA$5&lt;$A108,0,MINA($C108*$E108,$C108-SUM($G108:CZ108)))</f>
        <v>0</v>
      </c>
      <c r="DB108" s="43">
        <f>IF(DB$5&lt;$A108,0,MINA($C108*$E108,$C108-SUM($G108:DA108)))</f>
        <v>0</v>
      </c>
      <c r="DC108" s="43">
        <f>IF(DC$5&lt;$A108,0,MINA($C108*$E108,$C108-SUM($G108:DB108)))</f>
        <v>0</v>
      </c>
      <c r="DD108" s="43">
        <f>IF(DD$5&lt;$A108,0,MINA($C108*$E108,$C108-SUM($G108:DC108)))</f>
        <v>0</v>
      </c>
      <c r="DE108" s="43">
        <f>IF(DE$5&lt;$A108,0,MINA($C108*$E108,$C108-SUM($G108:DD108)))</f>
        <v>0</v>
      </c>
      <c r="DF108" s="43">
        <f>IF(DF$5&lt;$A108,0,MINA($C108*$E108,$C108-SUM($G108:DE108)))</f>
        <v>0</v>
      </c>
      <c r="DG108" s="43">
        <f>IF(DG$5&lt;$A108,0,MINA($C108*$E108,$C108-SUM($G108:DF108)))</f>
        <v>0</v>
      </c>
      <c r="DH108" s="43">
        <f>IF(DH$5&lt;$A108,0,MINA($C108*$E108,$C108-SUM($G108:DG108)))</f>
        <v>0</v>
      </c>
      <c r="DI108" s="43">
        <f>IF(DI$5&lt;$A108,0,MINA($C108*$E108,$C108-SUM($G108:DH108)))</f>
        <v>0</v>
      </c>
      <c r="DJ108" s="43">
        <f>IF(DJ$5&lt;$A108,0,MINA($C108*$E108,$C108-SUM($G108:DI108)))</f>
        <v>0</v>
      </c>
      <c r="DK108" s="43">
        <f>IF(DK$5&lt;$A108,0,MINA($C108*$E108,$C108-SUM($G108:DJ108)))</f>
        <v>0</v>
      </c>
      <c r="DL108" s="43">
        <f>IF(DL$5&lt;$A108,0,MINA($C108*$E108,$C108-SUM($G108:DK108)))</f>
        <v>0</v>
      </c>
      <c r="DM108" s="43">
        <f>IF(DM$5&lt;$A108,0,MINA($C108*$E108,$C108-SUM($G108:DL108)))</f>
        <v>0</v>
      </c>
      <c r="DN108" s="43">
        <f>IF(DN$5&lt;$A108,0,MINA($C108*$E108,$C108-SUM($G108:DM108)))</f>
        <v>0</v>
      </c>
      <c r="DO108" s="43">
        <f>IF(DO$5&lt;$A108,0,MINA($C108*$E108,$C108-SUM($G108:DN108)))</f>
        <v>0</v>
      </c>
      <c r="DP108" s="43">
        <f>IF(DP$5&lt;$A108,0,MINA($C108*$E108,$C108-SUM($G108:DO108)))</f>
        <v>0</v>
      </c>
      <c r="DQ108" s="43">
        <f>IF(DQ$5&lt;$A108,0,MINA($C108*$E108,$C108-SUM($G108:DP108)))</f>
        <v>0</v>
      </c>
      <c r="DR108" s="43">
        <f>IF(DR$5&lt;$A108,0,MINA($C108*$E108,$C108-SUM($G108:DQ108)))</f>
        <v>0</v>
      </c>
      <c r="DS108" s="43">
        <f>IF(DS$5&lt;$A108,0,MINA($C108*$E108,$C108-SUM($G108:DR108)))</f>
        <v>0</v>
      </c>
      <c r="DT108" s="43">
        <f>IF(DT$5&lt;$A108,0,MINA($C108*$E108,$C108-SUM($G108:DS108)))</f>
        <v>0</v>
      </c>
      <c r="DU108" s="43">
        <f>IF(DU$5&lt;$A108,0,MINA($C108*$E108,$C108-SUM($G108:DT108)))</f>
        <v>0</v>
      </c>
      <c r="DV108" s="43">
        <f>IF(DV$5&lt;$A108,0,MINA($C108*$E108,$C108-SUM($G108:DU108)))</f>
        <v>0</v>
      </c>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row>
    <row r="109" spans="1:162" ht="18" customHeight="1" x14ac:dyDescent="0.2">
      <c r="A109" s="46">
        <f t="shared" si="34"/>
        <v>95</v>
      </c>
      <c r="B109" s="38"/>
      <c r="C109" s="45">
        <v>0</v>
      </c>
      <c r="D109" s="38"/>
      <c r="E109" s="44">
        <f t="shared" si="35"/>
        <v>3.8461538461538464E-2</v>
      </c>
      <c r="G109" s="43">
        <f t="shared" si="33"/>
        <v>0</v>
      </c>
      <c r="H109" s="43">
        <f>IF(H$5&lt;$A109,0,MINA($C109*$E109,$C109-SUM($G109:G109)))</f>
        <v>0</v>
      </c>
      <c r="I109" s="43">
        <f>IF(I$5&lt;$A109,0,MINA($C109*$E109,$C109-SUM($G109:H109)))</f>
        <v>0</v>
      </c>
      <c r="J109" s="43">
        <f>IF(J$5&lt;$A109,0,MINA($C109*$E109,$C109-SUM($G109:I109)))</f>
        <v>0</v>
      </c>
      <c r="K109" s="43">
        <f>IF(K$5&lt;$A109,0,MINA($C109*$E109,$C109-SUM($G109:J109)))</f>
        <v>0</v>
      </c>
      <c r="L109" s="43">
        <f>IF(L$5&lt;$A109,0,MINA($C109*$E109,$C109-SUM($G109:K109)))</f>
        <v>0</v>
      </c>
      <c r="M109" s="43">
        <f>IF(M$5&lt;$A109,0,MINA($C109*$E109,$C109-SUM($G109:L109)))</f>
        <v>0</v>
      </c>
      <c r="N109" s="43">
        <f>IF(N$5&lt;$A109,0,MINA($C109*$E109,$C109-SUM($G109:M109)))</f>
        <v>0</v>
      </c>
      <c r="O109" s="43">
        <f>IF(O$5&lt;$A109,0,MINA($C109*$E109,$C109-SUM($G109:N109)))</f>
        <v>0</v>
      </c>
      <c r="P109" s="43">
        <f>IF(P$5&lt;$A109,0,MINA($C109*$E109,$C109-SUM($G109:O109)))</f>
        <v>0</v>
      </c>
      <c r="Q109" s="43">
        <f>IF(Q$5&lt;$A109,0,MINA($C109*$E109,$C109-SUM($G109:P109)))</f>
        <v>0</v>
      </c>
      <c r="R109" s="43">
        <f>IF(R$5&lt;$A109,0,MINA($C109*$E109,$C109-SUM($G109:Q109)))</f>
        <v>0</v>
      </c>
      <c r="S109" s="43">
        <f>IF(S$5&lt;$A109,0,MINA($C109*$E109,$C109-SUM($G109:R109)))</f>
        <v>0</v>
      </c>
      <c r="T109" s="43">
        <f>IF(T$5&lt;$A109,0,MINA($C109*$E109,$C109-SUM($G109:S109)))</f>
        <v>0</v>
      </c>
      <c r="U109" s="43">
        <f>IF(U$5&lt;$A109,0,MINA($C109*$E109,$C109-SUM($G109:T109)))</f>
        <v>0</v>
      </c>
      <c r="V109" s="43">
        <f>IF(V$5&lt;$A109,0,MINA($C109*$E109,$C109-SUM($G109:U109)))</f>
        <v>0</v>
      </c>
      <c r="W109" s="43">
        <f>IF(W$5&lt;$A109,0,MINA($C109*$E109,$C109-SUM($G109:V109)))</f>
        <v>0</v>
      </c>
      <c r="X109" s="43">
        <f>IF(X$5&lt;$A109,0,MINA($C109*$E109,$C109-SUM($G109:W109)))</f>
        <v>0</v>
      </c>
      <c r="Y109" s="43">
        <f>IF(Y$5&lt;$A109,0,MINA($C109*$E109,$C109-SUM($G109:X109)))</f>
        <v>0</v>
      </c>
      <c r="Z109" s="43">
        <f>IF(Z$5&lt;$A109,0,MINA($C109*$E109,$C109-SUM($G109:Y109)))</f>
        <v>0</v>
      </c>
      <c r="AA109" s="43">
        <f>IF(AA$5&lt;$A109,0,MINA($C109*$E109,$C109-SUM($G109:Z109)))</f>
        <v>0</v>
      </c>
      <c r="AB109" s="43">
        <f>IF(AB$5&lt;$A109,0,MINA($C109*$E109,$C109-SUM($G109:AA109)))</f>
        <v>0</v>
      </c>
      <c r="AC109" s="43">
        <f>IF(AC$5&lt;$A109,0,MINA($C109*$E109,$C109-SUM($G109:AB109)))</f>
        <v>0</v>
      </c>
      <c r="AD109" s="43">
        <f>IF(AD$5&lt;$A109,0,MINA($C109*$E109,$C109-SUM($G109:AC109)))</f>
        <v>0</v>
      </c>
      <c r="AE109" s="43">
        <f>IF(AE$5&lt;$A109,0,MINA($C109*$E109,$C109-SUM($G109:AD109)))</f>
        <v>0</v>
      </c>
      <c r="AF109" s="43">
        <f>IF(AF$5&lt;$A109,0,MINA($C109*$E109,$C109-SUM($G109:AE109)))</f>
        <v>0</v>
      </c>
      <c r="AG109" s="43">
        <f>IF(AG$5&lt;$A109,0,MINA($C109*$E109,$C109-SUM($G109:AF109)))</f>
        <v>0</v>
      </c>
      <c r="AH109" s="43">
        <f>IF(AH$5&lt;$A109,0,MINA($C109*$E109,$C109-SUM($G109:AG109)))</f>
        <v>0</v>
      </c>
      <c r="AI109" s="43">
        <f>IF(AI$5&lt;$A109,0,MINA($C109*$E109,$C109-SUM($G109:AH109)))</f>
        <v>0</v>
      </c>
      <c r="AJ109" s="43">
        <f>IF(AJ$5&lt;$A109,0,MINA($C109*$E109,$C109-SUM($G109:AI109)))</f>
        <v>0</v>
      </c>
      <c r="AK109" s="43">
        <f>IF(AK$5&lt;$A109,0,MINA($C109*$E109,$C109-SUM($G109:AJ109)))</f>
        <v>0</v>
      </c>
      <c r="AL109" s="43">
        <f>IF(AL$5&lt;$A109,0,MINA($C109*$E109,$C109-SUM($G109:AK109)))</f>
        <v>0</v>
      </c>
      <c r="AM109" s="43">
        <f>IF(AM$5&lt;$A109,0,MINA($C109*$E109,$C109-SUM($G109:AL109)))</f>
        <v>0</v>
      </c>
      <c r="AN109" s="43">
        <f>IF(AN$5&lt;$A109,0,MINA($C109*$E109,$C109-SUM($G109:AM109)))</f>
        <v>0</v>
      </c>
      <c r="AO109" s="43">
        <f>IF(AO$5&lt;$A109,0,MINA($C109*$E109,$C109-SUM($G109:AN109)))</f>
        <v>0</v>
      </c>
      <c r="AP109" s="43">
        <f>IF(AP$5&lt;$A109,0,MINA($C109*$E109,$C109-SUM($G109:AO109)))</f>
        <v>0</v>
      </c>
      <c r="AQ109" s="43">
        <f>IF(AQ$5&lt;$A109,0,MINA($C109*$E109,$C109-SUM($G109:AP109)))</f>
        <v>0</v>
      </c>
      <c r="AR109" s="43">
        <f>IF(AR$5&lt;$A109,0,MINA($C109*$E109,$C109-SUM($G109:AQ109)))</f>
        <v>0</v>
      </c>
      <c r="AS109" s="43">
        <f>IF(AS$5&lt;$A109,0,MINA($C109*$E109,$C109-SUM($G109:AR109)))</f>
        <v>0</v>
      </c>
      <c r="AT109" s="43">
        <f>IF(AT$5&lt;$A109,0,MINA($C109*$E109,$C109-SUM($G109:AS109)))</f>
        <v>0</v>
      </c>
      <c r="AU109" s="43">
        <f>IF(AU$5&lt;$A109,0,MINA($C109*$E109,$C109-SUM($G109:AT109)))</f>
        <v>0</v>
      </c>
      <c r="AV109" s="43">
        <f>IF(AV$5&lt;$A109,0,MINA($C109*$E109,$C109-SUM($G109:AU109)))</f>
        <v>0</v>
      </c>
      <c r="AW109" s="43">
        <f>IF(AW$5&lt;$A109,0,MINA($C109*$E109,$C109-SUM($G109:AV109)))</f>
        <v>0</v>
      </c>
      <c r="AX109" s="43">
        <f>IF(AX$5&lt;$A109,0,MINA($C109*$E109,$C109-SUM($G109:AW109)))</f>
        <v>0</v>
      </c>
      <c r="AY109" s="43">
        <f>IF(AY$5&lt;$A109,0,MINA($C109*$E109,$C109-SUM($G109:AX109)))</f>
        <v>0</v>
      </c>
      <c r="AZ109" s="43">
        <f>IF(AZ$5&lt;$A109,0,MINA($C109*$E109,$C109-SUM($G109:AY109)))</f>
        <v>0</v>
      </c>
      <c r="BA109" s="43">
        <f>IF(BA$5&lt;$A109,0,MINA($C109*$E109,$C109-SUM($G109:AZ109)))</f>
        <v>0</v>
      </c>
      <c r="BB109" s="43">
        <f>IF(BB$5&lt;$A109,0,MINA($C109*$E109,$C109-SUM($G109:BA109)))</f>
        <v>0</v>
      </c>
      <c r="BC109" s="43">
        <f>IF(BC$5&lt;$A109,0,MINA($C109*$E109,$C109-SUM($G109:BB109)))</f>
        <v>0</v>
      </c>
      <c r="BD109" s="43">
        <f>IF(BD$5&lt;$A109,0,MINA($C109*$E109,$C109-SUM($G109:BC109)))</f>
        <v>0</v>
      </c>
      <c r="BE109" s="43">
        <f>IF(BE$5&lt;$A109,0,MINA($C109*$E109,$C109-SUM($G109:BD109)))</f>
        <v>0</v>
      </c>
      <c r="BF109" s="43">
        <f>IF(BF$5&lt;$A109,0,MINA($C109*$E109,$C109-SUM($G109:BE109)))</f>
        <v>0</v>
      </c>
      <c r="BG109" s="43">
        <f>IF(BG$5&lt;$A109,0,MINA($C109*$E109,$C109-SUM($G109:BF109)))</f>
        <v>0</v>
      </c>
      <c r="BH109" s="43">
        <f>IF(BH$5&lt;$A109,0,MINA($C109*$E109,$C109-SUM($G109:BG109)))</f>
        <v>0</v>
      </c>
      <c r="BI109" s="43">
        <f>IF(BI$5&lt;$A109,0,MINA($C109*$E109,$C109-SUM($G109:BH109)))</f>
        <v>0</v>
      </c>
      <c r="BJ109" s="43">
        <f>IF(BJ$5&lt;$A109,0,MINA($C109*$E109,$C109-SUM($G109:BI109)))</f>
        <v>0</v>
      </c>
      <c r="BK109" s="43">
        <f>IF(BK$5&lt;$A109,0,MINA($C109*$E109,$C109-SUM($G109:BJ109)))</f>
        <v>0</v>
      </c>
      <c r="BL109" s="43">
        <f>IF(BL$5&lt;$A109,0,MINA($C109*$E109,$C109-SUM($G109:BK109)))</f>
        <v>0</v>
      </c>
      <c r="BM109" s="43">
        <f>IF(BM$5&lt;$A109,0,MINA($C109*$E109,$C109-SUM($G109:BL109)))</f>
        <v>0</v>
      </c>
      <c r="BN109" s="43">
        <f>IF(BN$5&lt;$A109,0,MINA($C109*$E109,$C109-SUM($G109:BM109)))</f>
        <v>0</v>
      </c>
      <c r="BO109" s="43">
        <f>IF(BO$5&lt;$A109,0,MINA($C109*$E109,$C109-SUM($G109:BN109)))</f>
        <v>0</v>
      </c>
      <c r="BP109" s="43">
        <f>IF(BP$5&lt;$A109,0,MINA($C109*$E109,$C109-SUM($G109:BO109)))</f>
        <v>0</v>
      </c>
      <c r="BQ109" s="43">
        <f>IF(BQ$5&lt;$A109,0,MINA($C109*$E109,$C109-SUM($G109:BP109)))</f>
        <v>0</v>
      </c>
      <c r="BR109" s="43">
        <f>IF(BR$5&lt;$A109,0,MINA($C109*$E109,$C109-SUM($G109:BQ109)))</f>
        <v>0</v>
      </c>
      <c r="BS109" s="43">
        <f>IF(BS$5&lt;$A109,0,MINA($C109*$E109,$C109-SUM($G109:BR109)))</f>
        <v>0</v>
      </c>
      <c r="BT109" s="43">
        <f>IF(BT$5&lt;$A109,0,MINA($C109*$E109,$C109-SUM($G109:BS109)))</f>
        <v>0</v>
      </c>
      <c r="BU109" s="43">
        <f>IF(BU$5&lt;$A109,0,MINA($C109*$E109,$C109-SUM($G109:BT109)))</f>
        <v>0</v>
      </c>
      <c r="BV109" s="43">
        <f>IF(BV$5&lt;$A109,0,MINA($C109*$E109,$C109-SUM($G109:BU109)))</f>
        <v>0</v>
      </c>
      <c r="BW109" s="43">
        <f>IF(BW$5&lt;$A109,0,MINA($C109*$E109,$C109-SUM($G109:BV109)))</f>
        <v>0</v>
      </c>
      <c r="BX109" s="43">
        <f>IF(BX$5&lt;$A109,0,MINA($C109*$E109,$C109-SUM($G109:BW109)))</f>
        <v>0</v>
      </c>
      <c r="BY109" s="43">
        <f>IF(BY$5&lt;$A109,0,MINA($C109*$E109,$C109-SUM($G109:BX109)))</f>
        <v>0</v>
      </c>
      <c r="BZ109" s="43">
        <f>IF(BZ$5&lt;$A109,0,MINA($C109*$E109,$C109-SUM($G109:BY109)))</f>
        <v>0</v>
      </c>
      <c r="CA109" s="43">
        <f>IF(CA$5&lt;$A109,0,MINA($C109*$E109,$C109-SUM($G109:BZ109)))</f>
        <v>0</v>
      </c>
      <c r="CB109" s="43">
        <f>IF(CB$5&lt;$A109,0,MINA($C109*$E109,$C109-SUM($G109:CA109)))</f>
        <v>0</v>
      </c>
      <c r="CC109" s="43">
        <f>IF(CC$5&lt;$A109,0,MINA($C109*$E109,$C109-SUM($G109:CB109)))</f>
        <v>0</v>
      </c>
      <c r="CD109" s="43">
        <f>IF(CD$5&lt;$A109,0,MINA($C109*$E109,$C109-SUM($G109:CC109)))</f>
        <v>0</v>
      </c>
      <c r="CE109" s="43">
        <f>IF(CE$5&lt;$A109,0,MINA($C109*$E109,$C109-SUM($G109:CD109)))</f>
        <v>0</v>
      </c>
      <c r="CF109" s="43">
        <f>IF(CF$5&lt;$A109,0,MINA($C109*$E109,$C109-SUM($G109:CE109)))</f>
        <v>0</v>
      </c>
      <c r="CG109" s="43">
        <f>IF(CG$5&lt;$A109,0,MINA($C109*$E109,$C109-SUM($G109:CF109)))</f>
        <v>0</v>
      </c>
      <c r="CH109" s="43">
        <f>IF(CH$5&lt;$A109,0,MINA($C109*$E109,$C109-SUM($G109:CG109)))</f>
        <v>0</v>
      </c>
      <c r="CI109" s="43">
        <f>IF(CI$5&lt;$A109,0,MINA($C109*$E109,$C109-SUM($G109:CH109)))</f>
        <v>0</v>
      </c>
      <c r="CJ109" s="43">
        <f>IF(CJ$5&lt;$A109,0,MINA($C109*$E109,$C109-SUM($G109:CI109)))</f>
        <v>0</v>
      </c>
      <c r="CK109" s="43">
        <f>IF(CK$5&lt;$A109,0,MINA($C109*$E109,$C109-SUM($G109:CJ109)))</f>
        <v>0</v>
      </c>
      <c r="CL109" s="43">
        <f>IF(CL$5&lt;$A109,0,MINA($C109*$E109,$C109-SUM($G109:CK109)))</f>
        <v>0</v>
      </c>
      <c r="CM109" s="43">
        <f>IF(CM$5&lt;$A109,0,MINA($C109*$E109,$C109-SUM($G109:CL109)))</f>
        <v>0</v>
      </c>
      <c r="CN109" s="43">
        <f>IF(CN$5&lt;$A109,0,MINA($C109*$E109,$C109-SUM($G109:CM109)))</f>
        <v>0</v>
      </c>
      <c r="CO109" s="43">
        <f>IF(CO$5&lt;$A109,0,MINA($C109*$E109,$C109-SUM($G109:CN109)))</f>
        <v>0</v>
      </c>
      <c r="CP109" s="43">
        <f>IF(CP$5&lt;$A109,0,MINA($C109*$E109,$C109-SUM($G109:CO109)))</f>
        <v>0</v>
      </c>
      <c r="CQ109" s="43">
        <f>IF(CQ$5&lt;$A109,0,MINA($C109*$E109,$C109-SUM($G109:CP109)))</f>
        <v>0</v>
      </c>
      <c r="CR109" s="43">
        <f>IF(CR$5&lt;$A109,0,MINA($C109*$E109,$C109-SUM($G109:CQ109)))</f>
        <v>0</v>
      </c>
      <c r="CS109" s="43">
        <f>IF(CS$5&lt;$A109,0,MINA($C109*$E109,$C109-SUM($G109:CR109)))</f>
        <v>0</v>
      </c>
      <c r="CT109" s="43">
        <f>IF(CT$5&lt;$A109,0,MINA($C109*$E109,$C109-SUM($G109:CS109)))</f>
        <v>0</v>
      </c>
      <c r="CU109" s="43">
        <f>IF(CU$5&lt;$A109,0,MINA($C109*$E109,$C109-SUM($G109:CT109)))</f>
        <v>0</v>
      </c>
      <c r="CV109" s="43">
        <f>IF(CV$5&lt;$A109,0,MINA($C109*$E109,$C109-SUM($G109:CU109)))</f>
        <v>0</v>
      </c>
      <c r="CW109" s="43">
        <f>IF(CW$5&lt;$A109,0,MINA($C109*$E109,$C109-SUM($G109:CV109)))</f>
        <v>0</v>
      </c>
      <c r="CX109" s="43">
        <f>IF(CX$5&lt;$A109,0,MINA($C109*$E109,$C109-SUM($G109:CW109)))</f>
        <v>0</v>
      </c>
      <c r="CY109" s="43">
        <f>IF(CY$5&lt;$A109,0,MINA($C109*$E109,$C109-SUM($G109:CX109)))</f>
        <v>0</v>
      </c>
      <c r="CZ109" s="43">
        <f>IF(CZ$5&lt;$A109,0,MINA($C109*$E109,$C109-SUM($G109:CY109)))</f>
        <v>0</v>
      </c>
      <c r="DA109" s="43">
        <f>IF(DA$5&lt;$A109,0,MINA($C109*$E109,$C109-SUM($G109:CZ109)))</f>
        <v>0</v>
      </c>
      <c r="DB109" s="43">
        <f>IF(DB$5&lt;$A109,0,MINA($C109*$E109,$C109-SUM($G109:DA109)))</f>
        <v>0</v>
      </c>
      <c r="DC109" s="43">
        <f>IF(DC$5&lt;$A109,0,MINA($C109*$E109,$C109-SUM($G109:DB109)))</f>
        <v>0</v>
      </c>
      <c r="DD109" s="43">
        <f>IF(DD$5&lt;$A109,0,MINA($C109*$E109,$C109-SUM($G109:DC109)))</f>
        <v>0</v>
      </c>
      <c r="DE109" s="43">
        <f>IF(DE$5&lt;$A109,0,MINA($C109*$E109,$C109-SUM($G109:DD109)))</f>
        <v>0</v>
      </c>
      <c r="DF109" s="43">
        <f>IF(DF$5&lt;$A109,0,MINA($C109*$E109,$C109-SUM($G109:DE109)))</f>
        <v>0</v>
      </c>
      <c r="DG109" s="43">
        <f>IF(DG$5&lt;$A109,0,MINA($C109*$E109,$C109-SUM($G109:DF109)))</f>
        <v>0</v>
      </c>
      <c r="DH109" s="43">
        <f>IF(DH$5&lt;$A109,0,MINA($C109*$E109,$C109-SUM($G109:DG109)))</f>
        <v>0</v>
      </c>
      <c r="DI109" s="43">
        <f>IF(DI$5&lt;$A109,0,MINA($C109*$E109,$C109-SUM($G109:DH109)))</f>
        <v>0</v>
      </c>
      <c r="DJ109" s="43">
        <f>IF(DJ$5&lt;$A109,0,MINA($C109*$E109,$C109-SUM($G109:DI109)))</f>
        <v>0</v>
      </c>
      <c r="DK109" s="43">
        <f>IF(DK$5&lt;$A109,0,MINA($C109*$E109,$C109-SUM($G109:DJ109)))</f>
        <v>0</v>
      </c>
      <c r="DL109" s="43">
        <f>IF(DL$5&lt;$A109,0,MINA($C109*$E109,$C109-SUM($G109:DK109)))</f>
        <v>0</v>
      </c>
      <c r="DM109" s="43">
        <f>IF(DM$5&lt;$A109,0,MINA($C109*$E109,$C109-SUM($G109:DL109)))</f>
        <v>0</v>
      </c>
      <c r="DN109" s="43">
        <f>IF(DN$5&lt;$A109,0,MINA($C109*$E109,$C109-SUM($G109:DM109)))</f>
        <v>0</v>
      </c>
      <c r="DO109" s="43">
        <f>IF(DO$5&lt;$A109,0,MINA($C109*$E109,$C109-SUM($G109:DN109)))</f>
        <v>0</v>
      </c>
      <c r="DP109" s="43">
        <f>IF(DP$5&lt;$A109,0,MINA($C109*$E109,$C109-SUM($G109:DO109)))</f>
        <v>0</v>
      </c>
      <c r="DQ109" s="43">
        <f>IF(DQ$5&lt;$A109,0,MINA($C109*$E109,$C109-SUM($G109:DP109)))</f>
        <v>0</v>
      </c>
      <c r="DR109" s="43">
        <f>IF(DR$5&lt;$A109,0,MINA($C109*$E109,$C109-SUM($G109:DQ109)))</f>
        <v>0</v>
      </c>
      <c r="DS109" s="43">
        <f>IF(DS$5&lt;$A109,0,MINA($C109*$E109,$C109-SUM($G109:DR109)))</f>
        <v>0</v>
      </c>
      <c r="DT109" s="43">
        <f>IF(DT$5&lt;$A109,0,MINA($C109*$E109,$C109-SUM($G109:DS109)))</f>
        <v>0</v>
      </c>
      <c r="DU109" s="43">
        <f>IF(DU$5&lt;$A109,0,MINA($C109*$E109,$C109-SUM($G109:DT109)))</f>
        <v>0</v>
      </c>
      <c r="DV109" s="43">
        <f>IF(DV$5&lt;$A109,0,MINA($C109*$E109,$C109-SUM($G109:DU109)))</f>
        <v>0</v>
      </c>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row>
    <row r="110" spans="1:162" ht="18" customHeight="1" x14ac:dyDescent="0.2">
      <c r="A110" s="46">
        <f t="shared" si="34"/>
        <v>96</v>
      </c>
      <c r="B110" s="38"/>
      <c r="C110" s="45">
        <v>0</v>
      </c>
      <c r="D110" s="38"/>
      <c r="E110" s="44">
        <f t="shared" si="35"/>
        <v>0.04</v>
      </c>
      <c r="G110" s="43">
        <f t="shared" si="33"/>
        <v>0</v>
      </c>
      <c r="H110" s="43">
        <f>IF(H$5&lt;$A110,0,MINA($C110*$E110,$C110-SUM($G110:G110)))</f>
        <v>0</v>
      </c>
      <c r="I110" s="43">
        <f>IF(I$5&lt;$A110,0,MINA($C110*$E110,$C110-SUM($G110:H110)))</f>
        <v>0</v>
      </c>
      <c r="J110" s="43">
        <f>IF(J$5&lt;$A110,0,MINA($C110*$E110,$C110-SUM($G110:I110)))</f>
        <v>0</v>
      </c>
      <c r="K110" s="43">
        <f>IF(K$5&lt;$A110,0,MINA($C110*$E110,$C110-SUM($G110:J110)))</f>
        <v>0</v>
      </c>
      <c r="L110" s="43">
        <f>IF(L$5&lt;$A110,0,MINA($C110*$E110,$C110-SUM($G110:K110)))</f>
        <v>0</v>
      </c>
      <c r="M110" s="43">
        <f>IF(M$5&lt;$A110,0,MINA($C110*$E110,$C110-SUM($G110:L110)))</f>
        <v>0</v>
      </c>
      <c r="N110" s="43">
        <f>IF(N$5&lt;$A110,0,MINA($C110*$E110,$C110-SUM($G110:M110)))</f>
        <v>0</v>
      </c>
      <c r="O110" s="43">
        <f>IF(O$5&lt;$A110,0,MINA($C110*$E110,$C110-SUM($G110:N110)))</f>
        <v>0</v>
      </c>
      <c r="P110" s="43">
        <f>IF(P$5&lt;$A110,0,MINA($C110*$E110,$C110-SUM($G110:O110)))</f>
        <v>0</v>
      </c>
      <c r="Q110" s="43">
        <f>IF(Q$5&lt;$A110,0,MINA($C110*$E110,$C110-SUM($G110:P110)))</f>
        <v>0</v>
      </c>
      <c r="R110" s="43">
        <f>IF(R$5&lt;$A110,0,MINA($C110*$E110,$C110-SUM($G110:Q110)))</f>
        <v>0</v>
      </c>
      <c r="S110" s="43">
        <f>IF(S$5&lt;$A110,0,MINA($C110*$E110,$C110-SUM($G110:R110)))</f>
        <v>0</v>
      </c>
      <c r="T110" s="43">
        <f>IF(T$5&lt;$A110,0,MINA($C110*$E110,$C110-SUM($G110:S110)))</f>
        <v>0</v>
      </c>
      <c r="U110" s="43">
        <f>IF(U$5&lt;$A110,0,MINA($C110*$E110,$C110-SUM($G110:T110)))</f>
        <v>0</v>
      </c>
      <c r="V110" s="43">
        <f>IF(V$5&lt;$A110,0,MINA($C110*$E110,$C110-SUM($G110:U110)))</f>
        <v>0</v>
      </c>
      <c r="W110" s="43">
        <f>IF(W$5&lt;$A110,0,MINA($C110*$E110,$C110-SUM($G110:V110)))</f>
        <v>0</v>
      </c>
      <c r="X110" s="43">
        <f>IF(X$5&lt;$A110,0,MINA($C110*$E110,$C110-SUM($G110:W110)))</f>
        <v>0</v>
      </c>
      <c r="Y110" s="43">
        <f>IF(Y$5&lt;$A110,0,MINA($C110*$E110,$C110-SUM($G110:X110)))</f>
        <v>0</v>
      </c>
      <c r="Z110" s="43">
        <f>IF(Z$5&lt;$A110,0,MINA($C110*$E110,$C110-SUM($G110:Y110)))</f>
        <v>0</v>
      </c>
      <c r="AA110" s="43">
        <f>IF(AA$5&lt;$A110,0,MINA($C110*$E110,$C110-SUM($G110:Z110)))</f>
        <v>0</v>
      </c>
      <c r="AB110" s="43">
        <f>IF(AB$5&lt;$A110,0,MINA($C110*$E110,$C110-SUM($G110:AA110)))</f>
        <v>0</v>
      </c>
      <c r="AC110" s="43">
        <f>IF(AC$5&lt;$A110,0,MINA($C110*$E110,$C110-SUM($G110:AB110)))</f>
        <v>0</v>
      </c>
      <c r="AD110" s="43">
        <f>IF(AD$5&lt;$A110,0,MINA($C110*$E110,$C110-SUM($G110:AC110)))</f>
        <v>0</v>
      </c>
      <c r="AE110" s="43">
        <f>IF(AE$5&lt;$A110,0,MINA($C110*$E110,$C110-SUM($G110:AD110)))</f>
        <v>0</v>
      </c>
      <c r="AF110" s="43">
        <f>IF(AF$5&lt;$A110,0,MINA($C110*$E110,$C110-SUM($G110:AE110)))</f>
        <v>0</v>
      </c>
      <c r="AG110" s="43">
        <f>IF(AG$5&lt;$A110,0,MINA($C110*$E110,$C110-SUM($G110:AF110)))</f>
        <v>0</v>
      </c>
      <c r="AH110" s="43">
        <f>IF(AH$5&lt;$A110,0,MINA($C110*$E110,$C110-SUM($G110:AG110)))</f>
        <v>0</v>
      </c>
      <c r="AI110" s="43">
        <f>IF(AI$5&lt;$A110,0,MINA($C110*$E110,$C110-SUM($G110:AH110)))</f>
        <v>0</v>
      </c>
      <c r="AJ110" s="43">
        <f>IF(AJ$5&lt;$A110,0,MINA($C110*$E110,$C110-SUM($G110:AI110)))</f>
        <v>0</v>
      </c>
      <c r="AK110" s="43">
        <f>IF(AK$5&lt;$A110,0,MINA($C110*$E110,$C110-SUM($G110:AJ110)))</f>
        <v>0</v>
      </c>
      <c r="AL110" s="43">
        <f>IF(AL$5&lt;$A110,0,MINA($C110*$E110,$C110-SUM($G110:AK110)))</f>
        <v>0</v>
      </c>
      <c r="AM110" s="43">
        <f>IF(AM$5&lt;$A110,0,MINA($C110*$E110,$C110-SUM($G110:AL110)))</f>
        <v>0</v>
      </c>
      <c r="AN110" s="43">
        <f>IF(AN$5&lt;$A110,0,MINA($C110*$E110,$C110-SUM($G110:AM110)))</f>
        <v>0</v>
      </c>
      <c r="AO110" s="43">
        <f>IF(AO$5&lt;$A110,0,MINA($C110*$E110,$C110-SUM($G110:AN110)))</f>
        <v>0</v>
      </c>
      <c r="AP110" s="43">
        <f>IF(AP$5&lt;$A110,0,MINA($C110*$E110,$C110-SUM($G110:AO110)))</f>
        <v>0</v>
      </c>
      <c r="AQ110" s="43">
        <f>IF(AQ$5&lt;$A110,0,MINA($C110*$E110,$C110-SUM($G110:AP110)))</f>
        <v>0</v>
      </c>
      <c r="AR110" s="43">
        <f>IF(AR$5&lt;$A110,0,MINA($C110*$E110,$C110-SUM($G110:AQ110)))</f>
        <v>0</v>
      </c>
      <c r="AS110" s="43">
        <f>IF(AS$5&lt;$A110,0,MINA($C110*$E110,$C110-SUM($G110:AR110)))</f>
        <v>0</v>
      </c>
      <c r="AT110" s="43">
        <f>IF(AT$5&lt;$A110,0,MINA($C110*$E110,$C110-SUM($G110:AS110)))</f>
        <v>0</v>
      </c>
      <c r="AU110" s="43">
        <f>IF(AU$5&lt;$A110,0,MINA($C110*$E110,$C110-SUM($G110:AT110)))</f>
        <v>0</v>
      </c>
      <c r="AV110" s="43">
        <f>IF(AV$5&lt;$A110,0,MINA($C110*$E110,$C110-SUM($G110:AU110)))</f>
        <v>0</v>
      </c>
      <c r="AW110" s="43">
        <f>IF(AW$5&lt;$A110,0,MINA($C110*$E110,$C110-SUM($G110:AV110)))</f>
        <v>0</v>
      </c>
      <c r="AX110" s="43">
        <f>IF(AX$5&lt;$A110,0,MINA($C110*$E110,$C110-SUM($G110:AW110)))</f>
        <v>0</v>
      </c>
      <c r="AY110" s="43">
        <f>IF(AY$5&lt;$A110,0,MINA($C110*$E110,$C110-SUM($G110:AX110)))</f>
        <v>0</v>
      </c>
      <c r="AZ110" s="43">
        <f>IF(AZ$5&lt;$A110,0,MINA($C110*$E110,$C110-SUM($G110:AY110)))</f>
        <v>0</v>
      </c>
      <c r="BA110" s="43">
        <f>IF(BA$5&lt;$A110,0,MINA($C110*$E110,$C110-SUM($G110:AZ110)))</f>
        <v>0</v>
      </c>
      <c r="BB110" s="43">
        <f>IF(BB$5&lt;$A110,0,MINA($C110*$E110,$C110-SUM($G110:BA110)))</f>
        <v>0</v>
      </c>
      <c r="BC110" s="43">
        <f>IF(BC$5&lt;$A110,0,MINA($C110*$E110,$C110-SUM($G110:BB110)))</f>
        <v>0</v>
      </c>
      <c r="BD110" s="43">
        <f>IF(BD$5&lt;$A110,0,MINA($C110*$E110,$C110-SUM($G110:BC110)))</f>
        <v>0</v>
      </c>
      <c r="BE110" s="43">
        <f>IF(BE$5&lt;$A110,0,MINA($C110*$E110,$C110-SUM($G110:BD110)))</f>
        <v>0</v>
      </c>
      <c r="BF110" s="43">
        <f>IF(BF$5&lt;$A110,0,MINA($C110*$E110,$C110-SUM($G110:BE110)))</f>
        <v>0</v>
      </c>
      <c r="BG110" s="43">
        <f>IF(BG$5&lt;$A110,0,MINA($C110*$E110,$C110-SUM($G110:BF110)))</f>
        <v>0</v>
      </c>
      <c r="BH110" s="43">
        <f>IF(BH$5&lt;$A110,0,MINA($C110*$E110,$C110-SUM($G110:BG110)))</f>
        <v>0</v>
      </c>
      <c r="BI110" s="43">
        <f>IF(BI$5&lt;$A110,0,MINA($C110*$E110,$C110-SUM($G110:BH110)))</f>
        <v>0</v>
      </c>
      <c r="BJ110" s="43">
        <f>IF(BJ$5&lt;$A110,0,MINA($C110*$E110,$C110-SUM($G110:BI110)))</f>
        <v>0</v>
      </c>
      <c r="BK110" s="43">
        <f>IF(BK$5&lt;$A110,0,MINA($C110*$E110,$C110-SUM($G110:BJ110)))</f>
        <v>0</v>
      </c>
      <c r="BL110" s="43">
        <f>IF(BL$5&lt;$A110,0,MINA($C110*$E110,$C110-SUM($G110:BK110)))</f>
        <v>0</v>
      </c>
      <c r="BM110" s="43">
        <f>IF(BM$5&lt;$A110,0,MINA($C110*$E110,$C110-SUM($G110:BL110)))</f>
        <v>0</v>
      </c>
      <c r="BN110" s="43">
        <f>IF(BN$5&lt;$A110,0,MINA($C110*$E110,$C110-SUM($G110:BM110)))</f>
        <v>0</v>
      </c>
      <c r="BO110" s="43">
        <f>IF(BO$5&lt;$A110,0,MINA($C110*$E110,$C110-SUM($G110:BN110)))</f>
        <v>0</v>
      </c>
      <c r="BP110" s="43">
        <f>IF(BP$5&lt;$A110,0,MINA($C110*$E110,$C110-SUM($G110:BO110)))</f>
        <v>0</v>
      </c>
      <c r="BQ110" s="43">
        <f>IF(BQ$5&lt;$A110,0,MINA($C110*$E110,$C110-SUM($G110:BP110)))</f>
        <v>0</v>
      </c>
      <c r="BR110" s="43">
        <f>IF(BR$5&lt;$A110,0,MINA($C110*$E110,$C110-SUM($G110:BQ110)))</f>
        <v>0</v>
      </c>
      <c r="BS110" s="43">
        <f>IF(BS$5&lt;$A110,0,MINA($C110*$E110,$C110-SUM($G110:BR110)))</f>
        <v>0</v>
      </c>
      <c r="BT110" s="43">
        <f>IF(BT$5&lt;$A110,0,MINA($C110*$E110,$C110-SUM($G110:BS110)))</f>
        <v>0</v>
      </c>
      <c r="BU110" s="43">
        <f>IF(BU$5&lt;$A110,0,MINA($C110*$E110,$C110-SUM($G110:BT110)))</f>
        <v>0</v>
      </c>
      <c r="BV110" s="43">
        <f>IF(BV$5&lt;$A110,0,MINA($C110*$E110,$C110-SUM($G110:BU110)))</f>
        <v>0</v>
      </c>
      <c r="BW110" s="43">
        <f>IF(BW$5&lt;$A110,0,MINA($C110*$E110,$C110-SUM($G110:BV110)))</f>
        <v>0</v>
      </c>
      <c r="BX110" s="43">
        <f>IF(BX$5&lt;$A110,0,MINA($C110*$E110,$C110-SUM($G110:BW110)))</f>
        <v>0</v>
      </c>
      <c r="BY110" s="43">
        <f>IF(BY$5&lt;$A110,0,MINA($C110*$E110,$C110-SUM($G110:BX110)))</f>
        <v>0</v>
      </c>
      <c r="BZ110" s="43">
        <f>IF(BZ$5&lt;$A110,0,MINA($C110*$E110,$C110-SUM($G110:BY110)))</f>
        <v>0</v>
      </c>
      <c r="CA110" s="43">
        <f>IF(CA$5&lt;$A110,0,MINA($C110*$E110,$C110-SUM($G110:BZ110)))</f>
        <v>0</v>
      </c>
      <c r="CB110" s="43">
        <f>IF(CB$5&lt;$A110,0,MINA($C110*$E110,$C110-SUM($G110:CA110)))</f>
        <v>0</v>
      </c>
      <c r="CC110" s="43">
        <f>IF(CC$5&lt;$A110,0,MINA($C110*$E110,$C110-SUM($G110:CB110)))</f>
        <v>0</v>
      </c>
      <c r="CD110" s="43">
        <f>IF(CD$5&lt;$A110,0,MINA($C110*$E110,$C110-SUM($G110:CC110)))</f>
        <v>0</v>
      </c>
      <c r="CE110" s="43">
        <f>IF(CE$5&lt;$A110,0,MINA($C110*$E110,$C110-SUM($G110:CD110)))</f>
        <v>0</v>
      </c>
      <c r="CF110" s="43">
        <f>IF(CF$5&lt;$A110,0,MINA($C110*$E110,$C110-SUM($G110:CE110)))</f>
        <v>0</v>
      </c>
      <c r="CG110" s="43">
        <f>IF(CG$5&lt;$A110,0,MINA($C110*$E110,$C110-SUM($G110:CF110)))</f>
        <v>0</v>
      </c>
      <c r="CH110" s="43">
        <f>IF(CH$5&lt;$A110,0,MINA($C110*$E110,$C110-SUM($G110:CG110)))</f>
        <v>0</v>
      </c>
      <c r="CI110" s="43">
        <f>IF(CI$5&lt;$A110,0,MINA($C110*$E110,$C110-SUM($G110:CH110)))</f>
        <v>0</v>
      </c>
      <c r="CJ110" s="43">
        <f>IF(CJ$5&lt;$A110,0,MINA($C110*$E110,$C110-SUM($G110:CI110)))</f>
        <v>0</v>
      </c>
      <c r="CK110" s="43">
        <f>IF(CK$5&lt;$A110,0,MINA($C110*$E110,$C110-SUM($G110:CJ110)))</f>
        <v>0</v>
      </c>
      <c r="CL110" s="43">
        <f>IF(CL$5&lt;$A110,0,MINA($C110*$E110,$C110-SUM($G110:CK110)))</f>
        <v>0</v>
      </c>
      <c r="CM110" s="43">
        <f>IF(CM$5&lt;$A110,0,MINA($C110*$E110,$C110-SUM($G110:CL110)))</f>
        <v>0</v>
      </c>
      <c r="CN110" s="43">
        <f>IF(CN$5&lt;$A110,0,MINA($C110*$E110,$C110-SUM($G110:CM110)))</f>
        <v>0</v>
      </c>
      <c r="CO110" s="43">
        <f>IF(CO$5&lt;$A110,0,MINA($C110*$E110,$C110-SUM($G110:CN110)))</f>
        <v>0</v>
      </c>
      <c r="CP110" s="43">
        <f>IF(CP$5&lt;$A110,0,MINA($C110*$E110,$C110-SUM($G110:CO110)))</f>
        <v>0</v>
      </c>
      <c r="CQ110" s="43">
        <f>IF(CQ$5&lt;$A110,0,MINA($C110*$E110,$C110-SUM($G110:CP110)))</f>
        <v>0</v>
      </c>
      <c r="CR110" s="43">
        <f>IF(CR$5&lt;$A110,0,MINA($C110*$E110,$C110-SUM($G110:CQ110)))</f>
        <v>0</v>
      </c>
      <c r="CS110" s="43">
        <f>IF(CS$5&lt;$A110,0,MINA($C110*$E110,$C110-SUM($G110:CR110)))</f>
        <v>0</v>
      </c>
      <c r="CT110" s="43">
        <f>IF(CT$5&lt;$A110,0,MINA($C110*$E110,$C110-SUM($G110:CS110)))</f>
        <v>0</v>
      </c>
      <c r="CU110" s="43">
        <f>IF(CU$5&lt;$A110,0,MINA($C110*$E110,$C110-SUM($G110:CT110)))</f>
        <v>0</v>
      </c>
      <c r="CV110" s="43">
        <f>IF(CV$5&lt;$A110,0,MINA($C110*$E110,$C110-SUM($G110:CU110)))</f>
        <v>0</v>
      </c>
      <c r="CW110" s="43">
        <f>IF(CW$5&lt;$A110,0,MINA($C110*$E110,$C110-SUM($G110:CV110)))</f>
        <v>0</v>
      </c>
      <c r="CX110" s="43">
        <f>IF(CX$5&lt;$A110,0,MINA($C110*$E110,$C110-SUM($G110:CW110)))</f>
        <v>0</v>
      </c>
      <c r="CY110" s="43">
        <f>IF(CY$5&lt;$A110,0,MINA($C110*$E110,$C110-SUM($G110:CX110)))</f>
        <v>0</v>
      </c>
      <c r="CZ110" s="43">
        <f>IF(CZ$5&lt;$A110,0,MINA($C110*$E110,$C110-SUM($G110:CY110)))</f>
        <v>0</v>
      </c>
      <c r="DA110" s="43">
        <f>IF(DA$5&lt;$A110,0,MINA($C110*$E110,$C110-SUM($G110:CZ110)))</f>
        <v>0</v>
      </c>
      <c r="DB110" s="43">
        <f>IF(DB$5&lt;$A110,0,MINA($C110*$E110,$C110-SUM($G110:DA110)))</f>
        <v>0</v>
      </c>
      <c r="DC110" s="43">
        <f>IF(DC$5&lt;$A110,0,MINA($C110*$E110,$C110-SUM($G110:DB110)))</f>
        <v>0</v>
      </c>
      <c r="DD110" s="43">
        <f>IF(DD$5&lt;$A110,0,MINA($C110*$E110,$C110-SUM($G110:DC110)))</f>
        <v>0</v>
      </c>
      <c r="DE110" s="43">
        <f>IF(DE$5&lt;$A110,0,MINA($C110*$E110,$C110-SUM($G110:DD110)))</f>
        <v>0</v>
      </c>
      <c r="DF110" s="43">
        <f>IF(DF$5&lt;$A110,0,MINA($C110*$E110,$C110-SUM($G110:DE110)))</f>
        <v>0</v>
      </c>
      <c r="DG110" s="43">
        <f>IF(DG$5&lt;$A110,0,MINA($C110*$E110,$C110-SUM($G110:DF110)))</f>
        <v>0</v>
      </c>
      <c r="DH110" s="43">
        <f>IF(DH$5&lt;$A110,0,MINA($C110*$E110,$C110-SUM($G110:DG110)))</f>
        <v>0</v>
      </c>
      <c r="DI110" s="43">
        <f>IF(DI$5&lt;$A110,0,MINA($C110*$E110,$C110-SUM($G110:DH110)))</f>
        <v>0</v>
      </c>
      <c r="DJ110" s="43">
        <f>IF(DJ$5&lt;$A110,0,MINA($C110*$E110,$C110-SUM($G110:DI110)))</f>
        <v>0</v>
      </c>
      <c r="DK110" s="43">
        <f>IF(DK$5&lt;$A110,0,MINA($C110*$E110,$C110-SUM($G110:DJ110)))</f>
        <v>0</v>
      </c>
      <c r="DL110" s="43">
        <f>IF(DL$5&lt;$A110,0,MINA($C110*$E110,$C110-SUM($G110:DK110)))</f>
        <v>0</v>
      </c>
      <c r="DM110" s="43">
        <f>IF(DM$5&lt;$A110,0,MINA($C110*$E110,$C110-SUM($G110:DL110)))</f>
        <v>0</v>
      </c>
      <c r="DN110" s="43">
        <f>IF(DN$5&lt;$A110,0,MINA($C110*$E110,$C110-SUM($G110:DM110)))</f>
        <v>0</v>
      </c>
      <c r="DO110" s="43">
        <f>IF(DO$5&lt;$A110,0,MINA($C110*$E110,$C110-SUM($G110:DN110)))</f>
        <v>0</v>
      </c>
      <c r="DP110" s="43">
        <f>IF(DP$5&lt;$A110,0,MINA($C110*$E110,$C110-SUM($G110:DO110)))</f>
        <v>0</v>
      </c>
      <c r="DQ110" s="43">
        <f>IF(DQ$5&lt;$A110,0,MINA($C110*$E110,$C110-SUM($G110:DP110)))</f>
        <v>0</v>
      </c>
      <c r="DR110" s="43">
        <f>IF(DR$5&lt;$A110,0,MINA($C110*$E110,$C110-SUM($G110:DQ110)))</f>
        <v>0</v>
      </c>
      <c r="DS110" s="43">
        <f>IF(DS$5&lt;$A110,0,MINA($C110*$E110,$C110-SUM($G110:DR110)))</f>
        <v>0</v>
      </c>
      <c r="DT110" s="43">
        <f>IF(DT$5&lt;$A110,0,MINA($C110*$E110,$C110-SUM($G110:DS110)))</f>
        <v>0</v>
      </c>
      <c r="DU110" s="43">
        <f>IF(DU$5&lt;$A110,0,MINA($C110*$E110,$C110-SUM($G110:DT110)))</f>
        <v>0</v>
      </c>
      <c r="DV110" s="43">
        <f>IF(DV$5&lt;$A110,0,MINA($C110*$E110,$C110-SUM($G110:DU110)))</f>
        <v>0</v>
      </c>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row>
    <row r="111" spans="1:162" ht="18" customHeight="1" x14ac:dyDescent="0.2">
      <c r="A111" s="46">
        <f t="shared" si="34"/>
        <v>97</v>
      </c>
      <c r="B111" s="38"/>
      <c r="C111" s="45">
        <v>0</v>
      </c>
      <c r="D111" s="38"/>
      <c r="E111" s="44">
        <f t="shared" si="35"/>
        <v>4.1666666666666664E-2</v>
      </c>
      <c r="G111" s="43">
        <f t="shared" ref="G111:G134" si="36">IF(G$5&lt;$A111,0,MINA($C111*$E111,$C111))</f>
        <v>0</v>
      </c>
      <c r="H111" s="43">
        <f>IF(H$5&lt;$A111,0,MINA($C111*$E111,$C111-SUM($G111:G111)))</f>
        <v>0</v>
      </c>
      <c r="I111" s="43">
        <f>IF(I$5&lt;$A111,0,MINA($C111*$E111,$C111-SUM($G111:H111)))</f>
        <v>0</v>
      </c>
      <c r="J111" s="43">
        <f>IF(J$5&lt;$A111,0,MINA($C111*$E111,$C111-SUM($G111:I111)))</f>
        <v>0</v>
      </c>
      <c r="K111" s="43">
        <f>IF(K$5&lt;$A111,0,MINA($C111*$E111,$C111-SUM($G111:J111)))</f>
        <v>0</v>
      </c>
      <c r="L111" s="43">
        <f>IF(L$5&lt;$A111,0,MINA($C111*$E111,$C111-SUM($G111:K111)))</f>
        <v>0</v>
      </c>
      <c r="M111" s="43">
        <f>IF(M$5&lt;$A111,0,MINA($C111*$E111,$C111-SUM($G111:L111)))</f>
        <v>0</v>
      </c>
      <c r="N111" s="43">
        <f>IF(N$5&lt;$A111,0,MINA($C111*$E111,$C111-SUM($G111:M111)))</f>
        <v>0</v>
      </c>
      <c r="O111" s="43">
        <f>IF(O$5&lt;$A111,0,MINA($C111*$E111,$C111-SUM($G111:N111)))</f>
        <v>0</v>
      </c>
      <c r="P111" s="43">
        <f>IF(P$5&lt;$A111,0,MINA($C111*$E111,$C111-SUM($G111:O111)))</f>
        <v>0</v>
      </c>
      <c r="Q111" s="43">
        <f>IF(Q$5&lt;$A111,0,MINA($C111*$E111,$C111-SUM($G111:P111)))</f>
        <v>0</v>
      </c>
      <c r="R111" s="43">
        <f>IF(R$5&lt;$A111,0,MINA($C111*$E111,$C111-SUM($G111:Q111)))</f>
        <v>0</v>
      </c>
      <c r="S111" s="43">
        <f>IF(S$5&lt;$A111,0,MINA($C111*$E111,$C111-SUM($G111:R111)))</f>
        <v>0</v>
      </c>
      <c r="T111" s="43">
        <f>IF(T$5&lt;$A111,0,MINA($C111*$E111,$C111-SUM($G111:S111)))</f>
        <v>0</v>
      </c>
      <c r="U111" s="43">
        <f>IF(U$5&lt;$A111,0,MINA($C111*$E111,$C111-SUM($G111:T111)))</f>
        <v>0</v>
      </c>
      <c r="V111" s="43">
        <f>IF(V$5&lt;$A111,0,MINA($C111*$E111,$C111-SUM($G111:U111)))</f>
        <v>0</v>
      </c>
      <c r="W111" s="43">
        <f>IF(W$5&lt;$A111,0,MINA($C111*$E111,$C111-SUM($G111:V111)))</f>
        <v>0</v>
      </c>
      <c r="X111" s="43">
        <f>IF(X$5&lt;$A111,0,MINA($C111*$E111,$C111-SUM($G111:W111)))</f>
        <v>0</v>
      </c>
      <c r="Y111" s="43">
        <f>IF(Y$5&lt;$A111,0,MINA($C111*$E111,$C111-SUM($G111:X111)))</f>
        <v>0</v>
      </c>
      <c r="Z111" s="43">
        <f>IF(Z$5&lt;$A111,0,MINA($C111*$E111,$C111-SUM($G111:Y111)))</f>
        <v>0</v>
      </c>
      <c r="AA111" s="43">
        <f>IF(AA$5&lt;$A111,0,MINA($C111*$E111,$C111-SUM($G111:Z111)))</f>
        <v>0</v>
      </c>
      <c r="AB111" s="43">
        <f>IF(AB$5&lt;$A111,0,MINA($C111*$E111,$C111-SUM($G111:AA111)))</f>
        <v>0</v>
      </c>
      <c r="AC111" s="43">
        <f>IF(AC$5&lt;$A111,0,MINA($C111*$E111,$C111-SUM($G111:AB111)))</f>
        <v>0</v>
      </c>
      <c r="AD111" s="43">
        <f>IF(AD$5&lt;$A111,0,MINA($C111*$E111,$C111-SUM($G111:AC111)))</f>
        <v>0</v>
      </c>
      <c r="AE111" s="43">
        <f>IF(AE$5&lt;$A111,0,MINA($C111*$E111,$C111-SUM($G111:AD111)))</f>
        <v>0</v>
      </c>
      <c r="AF111" s="43">
        <f>IF(AF$5&lt;$A111,0,MINA($C111*$E111,$C111-SUM($G111:AE111)))</f>
        <v>0</v>
      </c>
      <c r="AG111" s="43">
        <f>IF(AG$5&lt;$A111,0,MINA($C111*$E111,$C111-SUM($G111:AF111)))</f>
        <v>0</v>
      </c>
      <c r="AH111" s="43">
        <f>IF(AH$5&lt;$A111,0,MINA($C111*$E111,$C111-SUM($G111:AG111)))</f>
        <v>0</v>
      </c>
      <c r="AI111" s="43">
        <f>IF(AI$5&lt;$A111,0,MINA($C111*$E111,$C111-SUM($G111:AH111)))</f>
        <v>0</v>
      </c>
      <c r="AJ111" s="43">
        <f>IF(AJ$5&lt;$A111,0,MINA($C111*$E111,$C111-SUM($G111:AI111)))</f>
        <v>0</v>
      </c>
      <c r="AK111" s="43">
        <f>IF(AK$5&lt;$A111,0,MINA($C111*$E111,$C111-SUM($G111:AJ111)))</f>
        <v>0</v>
      </c>
      <c r="AL111" s="43">
        <f>IF(AL$5&lt;$A111,0,MINA($C111*$E111,$C111-SUM($G111:AK111)))</f>
        <v>0</v>
      </c>
      <c r="AM111" s="43">
        <f>IF(AM$5&lt;$A111,0,MINA($C111*$E111,$C111-SUM($G111:AL111)))</f>
        <v>0</v>
      </c>
      <c r="AN111" s="43">
        <f>IF(AN$5&lt;$A111,0,MINA($C111*$E111,$C111-SUM($G111:AM111)))</f>
        <v>0</v>
      </c>
      <c r="AO111" s="43">
        <f>IF(AO$5&lt;$A111,0,MINA($C111*$E111,$C111-SUM($G111:AN111)))</f>
        <v>0</v>
      </c>
      <c r="AP111" s="43">
        <f>IF(AP$5&lt;$A111,0,MINA($C111*$E111,$C111-SUM($G111:AO111)))</f>
        <v>0</v>
      </c>
      <c r="AQ111" s="43">
        <f>IF(AQ$5&lt;$A111,0,MINA($C111*$E111,$C111-SUM($G111:AP111)))</f>
        <v>0</v>
      </c>
      <c r="AR111" s="43">
        <f>IF(AR$5&lt;$A111,0,MINA($C111*$E111,$C111-SUM($G111:AQ111)))</f>
        <v>0</v>
      </c>
      <c r="AS111" s="43">
        <f>IF(AS$5&lt;$A111,0,MINA($C111*$E111,$C111-SUM($G111:AR111)))</f>
        <v>0</v>
      </c>
      <c r="AT111" s="43">
        <f>IF(AT$5&lt;$A111,0,MINA($C111*$E111,$C111-SUM($G111:AS111)))</f>
        <v>0</v>
      </c>
      <c r="AU111" s="43">
        <f>IF(AU$5&lt;$A111,0,MINA($C111*$E111,$C111-SUM($G111:AT111)))</f>
        <v>0</v>
      </c>
      <c r="AV111" s="43">
        <f>IF(AV$5&lt;$A111,0,MINA($C111*$E111,$C111-SUM($G111:AU111)))</f>
        <v>0</v>
      </c>
      <c r="AW111" s="43">
        <f>IF(AW$5&lt;$A111,0,MINA($C111*$E111,$C111-SUM($G111:AV111)))</f>
        <v>0</v>
      </c>
      <c r="AX111" s="43">
        <f>IF(AX$5&lt;$A111,0,MINA($C111*$E111,$C111-SUM($G111:AW111)))</f>
        <v>0</v>
      </c>
      <c r="AY111" s="43">
        <f>IF(AY$5&lt;$A111,0,MINA($C111*$E111,$C111-SUM($G111:AX111)))</f>
        <v>0</v>
      </c>
      <c r="AZ111" s="43">
        <f>IF(AZ$5&lt;$A111,0,MINA($C111*$E111,$C111-SUM($G111:AY111)))</f>
        <v>0</v>
      </c>
      <c r="BA111" s="43">
        <f>IF(BA$5&lt;$A111,0,MINA($C111*$E111,$C111-SUM($G111:AZ111)))</f>
        <v>0</v>
      </c>
      <c r="BB111" s="43">
        <f>IF(BB$5&lt;$A111,0,MINA($C111*$E111,$C111-SUM($G111:BA111)))</f>
        <v>0</v>
      </c>
      <c r="BC111" s="43">
        <f>IF(BC$5&lt;$A111,0,MINA($C111*$E111,$C111-SUM($G111:BB111)))</f>
        <v>0</v>
      </c>
      <c r="BD111" s="43">
        <f>IF(BD$5&lt;$A111,0,MINA($C111*$E111,$C111-SUM($G111:BC111)))</f>
        <v>0</v>
      </c>
      <c r="BE111" s="43">
        <f>IF(BE$5&lt;$A111,0,MINA($C111*$E111,$C111-SUM($G111:BD111)))</f>
        <v>0</v>
      </c>
      <c r="BF111" s="43">
        <f>IF(BF$5&lt;$A111,0,MINA($C111*$E111,$C111-SUM($G111:BE111)))</f>
        <v>0</v>
      </c>
      <c r="BG111" s="43">
        <f>IF(BG$5&lt;$A111,0,MINA($C111*$E111,$C111-SUM($G111:BF111)))</f>
        <v>0</v>
      </c>
      <c r="BH111" s="43">
        <f>IF(BH$5&lt;$A111,0,MINA($C111*$E111,$C111-SUM($G111:BG111)))</f>
        <v>0</v>
      </c>
      <c r="BI111" s="43">
        <f>IF(BI$5&lt;$A111,0,MINA($C111*$E111,$C111-SUM($G111:BH111)))</f>
        <v>0</v>
      </c>
      <c r="BJ111" s="43">
        <f>IF(BJ$5&lt;$A111,0,MINA($C111*$E111,$C111-SUM($G111:BI111)))</f>
        <v>0</v>
      </c>
      <c r="BK111" s="43">
        <f>IF(BK$5&lt;$A111,0,MINA($C111*$E111,$C111-SUM($G111:BJ111)))</f>
        <v>0</v>
      </c>
      <c r="BL111" s="43">
        <f>IF(BL$5&lt;$A111,0,MINA($C111*$E111,$C111-SUM($G111:BK111)))</f>
        <v>0</v>
      </c>
      <c r="BM111" s="43">
        <f>IF(BM$5&lt;$A111,0,MINA($C111*$E111,$C111-SUM($G111:BL111)))</f>
        <v>0</v>
      </c>
      <c r="BN111" s="43">
        <f>IF(BN$5&lt;$A111,0,MINA($C111*$E111,$C111-SUM($G111:BM111)))</f>
        <v>0</v>
      </c>
      <c r="BO111" s="43">
        <f>IF(BO$5&lt;$A111,0,MINA($C111*$E111,$C111-SUM($G111:BN111)))</f>
        <v>0</v>
      </c>
      <c r="BP111" s="43">
        <f>IF(BP$5&lt;$A111,0,MINA($C111*$E111,$C111-SUM($G111:BO111)))</f>
        <v>0</v>
      </c>
      <c r="BQ111" s="43">
        <f>IF(BQ$5&lt;$A111,0,MINA($C111*$E111,$C111-SUM($G111:BP111)))</f>
        <v>0</v>
      </c>
      <c r="BR111" s="43">
        <f>IF(BR$5&lt;$A111,0,MINA($C111*$E111,$C111-SUM($G111:BQ111)))</f>
        <v>0</v>
      </c>
      <c r="BS111" s="43">
        <f>IF(BS$5&lt;$A111,0,MINA($C111*$E111,$C111-SUM($G111:BR111)))</f>
        <v>0</v>
      </c>
      <c r="BT111" s="43">
        <f>IF(BT$5&lt;$A111,0,MINA($C111*$E111,$C111-SUM($G111:BS111)))</f>
        <v>0</v>
      </c>
      <c r="BU111" s="43">
        <f>IF(BU$5&lt;$A111,0,MINA($C111*$E111,$C111-SUM($G111:BT111)))</f>
        <v>0</v>
      </c>
      <c r="BV111" s="43">
        <f>IF(BV$5&lt;$A111,0,MINA($C111*$E111,$C111-SUM($G111:BU111)))</f>
        <v>0</v>
      </c>
      <c r="BW111" s="43">
        <f>IF(BW$5&lt;$A111,0,MINA($C111*$E111,$C111-SUM($G111:BV111)))</f>
        <v>0</v>
      </c>
      <c r="BX111" s="43">
        <f>IF(BX$5&lt;$A111,0,MINA($C111*$E111,$C111-SUM($G111:BW111)))</f>
        <v>0</v>
      </c>
      <c r="BY111" s="43">
        <f>IF(BY$5&lt;$A111,0,MINA($C111*$E111,$C111-SUM($G111:BX111)))</f>
        <v>0</v>
      </c>
      <c r="BZ111" s="43">
        <f>IF(BZ$5&lt;$A111,0,MINA($C111*$E111,$C111-SUM($G111:BY111)))</f>
        <v>0</v>
      </c>
      <c r="CA111" s="43">
        <f>IF(CA$5&lt;$A111,0,MINA($C111*$E111,$C111-SUM($G111:BZ111)))</f>
        <v>0</v>
      </c>
      <c r="CB111" s="43">
        <f>IF(CB$5&lt;$A111,0,MINA($C111*$E111,$C111-SUM($G111:CA111)))</f>
        <v>0</v>
      </c>
      <c r="CC111" s="43">
        <f>IF(CC$5&lt;$A111,0,MINA($C111*$E111,$C111-SUM($G111:CB111)))</f>
        <v>0</v>
      </c>
      <c r="CD111" s="43">
        <f>IF(CD$5&lt;$A111,0,MINA($C111*$E111,$C111-SUM($G111:CC111)))</f>
        <v>0</v>
      </c>
      <c r="CE111" s="43">
        <f>IF(CE$5&lt;$A111,0,MINA($C111*$E111,$C111-SUM($G111:CD111)))</f>
        <v>0</v>
      </c>
      <c r="CF111" s="43">
        <f>IF(CF$5&lt;$A111,0,MINA($C111*$E111,$C111-SUM($G111:CE111)))</f>
        <v>0</v>
      </c>
      <c r="CG111" s="43">
        <f>IF(CG$5&lt;$A111,0,MINA($C111*$E111,$C111-SUM($G111:CF111)))</f>
        <v>0</v>
      </c>
      <c r="CH111" s="43">
        <f>IF(CH$5&lt;$A111,0,MINA($C111*$E111,$C111-SUM($G111:CG111)))</f>
        <v>0</v>
      </c>
      <c r="CI111" s="43">
        <f>IF(CI$5&lt;$A111,0,MINA($C111*$E111,$C111-SUM($G111:CH111)))</f>
        <v>0</v>
      </c>
      <c r="CJ111" s="43">
        <f>IF(CJ$5&lt;$A111,0,MINA($C111*$E111,$C111-SUM($G111:CI111)))</f>
        <v>0</v>
      </c>
      <c r="CK111" s="43">
        <f>IF(CK$5&lt;$A111,0,MINA($C111*$E111,$C111-SUM($G111:CJ111)))</f>
        <v>0</v>
      </c>
      <c r="CL111" s="43">
        <f>IF(CL$5&lt;$A111,0,MINA($C111*$E111,$C111-SUM($G111:CK111)))</f>
        <v>0</v>
      </c>
      <c r="CM111" s="43">
        <f>IF(CM$5&lt;$A111,0,MINA($C111*$E111,$C111-SUM($G111:CL111)))</f>
        <v>0</v>
      </c>
      <c r="CN111" s="43">
        <f>IF(CN$5&lt;$A111,0,MINA($C111*$E111,$C111-SUM($G111:CM111)))</f>
        <v>0</v>
      </c>
      <c r="CO111" s="43">
        <f>IF(CO$5&lt;$A111,0,MINA($C111*$E111,$C111-SUM($G111:CN111)))</f>
        <v>0</v>
      </c>
      <c r="CP111" s="43">
        <f>IF(CP$5&lt;$A111,0,MINA($C111*$E111,$C111-SUM($G111:CO111)))</f>
        <v>0</v>
      </c>
      <c r="CQ111" s="43">
        <f>IF(CQ$5&lt;$A111,0,MINA($C111*$E111,$C111-SUM($G111:CP111)))</f>
        <v>0</v>
      </c>
      <c r="CR111" s="43">
        <f>IF(CR$5&lt;$A111,0,MINA($C111*$E111,$C111-SUM($G111:CQ111)))</f>
        <v>0</v>
      </c>
      <c r="CS111" s="43">
        <f>IF(CS$5&lt;$A111,0,MINA($C111*$E111,$C111-SUM($G111:CR111)))</f>
        <v>0</v>
      </c>
      <c r="CT111" s="43">
        <f>IF(CT$5&lt;$A111,0,MINA($C111*$E111,$C111-SUM($G111:CS111)))</f>
        <v>0</v>
      </c>
      <c r="CU111" s="43">
        <f>IF(CU$5&lt;$A111,0,MINA($C111*$E111,$C111-SUM($G111:CT111)))</f>
        <v>0</v>
      </c>
      <c r="CV111" s="43">
        <f>IF(CV$5&lt;$A111,0,MINA($C111*$E111,$C111-SUM($G111:CU111)))</f>
        <v>0</v>
      </c>
      <c r="CW111" s="43">
        <f>IF(CW$5&lt;$A111,0,MINA($C111*$E111,$C111-SUM($G111:CV111)))</f>
        <v>0</v>
      </c>
      <c r="CX111" s="43">
        <f>IF(CX$5&lt;$A111,0,MINA($C111*$E111,$C111-SUM($G111:CW111)))</f>
        <v>0</v>
      </c>
      <c r="CY111" s="43">
        <f>IF(CY$5&lt;$A111,0,MINA($C111*$E111,$C111-SUM($G111:CX111)))</f>
        <v>0</v>
      </c>
      <c r="CZ111" s="43">
        <f>IF(CZ$5&lt;$A111,0,MINA($C111*$E111,$C111-SUM($G111:CY111)))</f>
        <v>0</v>
      </c>
      <c r="DA111" s="43">
        <f>IF(DA$5&lt;$A111,0,MINA($C111*$E111,$C111-SUM($G111:CZ111)))</f>
        <v>0</v>
      </c>
      <c r="DB111" s="43">
        <f>IF(DB$5&lt;$A111,0,MINA($C111*$E111,$C111-SUM($G111:DA111)))</f>
        <v>0</v>
      </c>
      <c r="DC111" s="43">
        <f>IF(DC$5&lt;$A111,0,MINA($C111*$E111,$C111-SUM($G111:DB111)))</f>
        <v>0</v>
      </c>
      <c r="DD111" s="43">
        <f>IF(DD$5&lt;$A111,0,MINA($C111*$E111,$C111-SUM($G111:DC111)))</f>
        <v>0</v>
      </c>
      <c r="DE111" s="43">
        <f>IF(DE$5&lt;$A111,0,MINA($C111*$E111,$C111-SUM($G111:DD111)))</f>
        <v>0</v>
      </c>
      <c r="DF111" s="43">
        <f>IF(DF$5&lt;$A111,0,MINA($C111*$E111,$C111-SUM($G111:DE111)))</f>
        <v>0</v>
      </c>
      <c r="DG111" s="43">
        <f>IF(DG$5&lt;$A111,0,MINA($C111*$E111,$C111-SUM($G111:DF111)))</f>
        <v>0</v>
      </c>
      <c r="DH111" s="43">
        <f>IF(DH$5&lt;$A111,0,MINA($C111*$E111,$C111-SUM($G111:DG111)))</f>
        <v>0</v>
      </c>
      <c r="DI111" s="43">
        <f>IF(DI$5&lt;$A111,0,MINA($C111*$E111,$C111-SUM($G111:DH111)))</f>
        <v>0</v>
      </c>
      <c r="DJ111" s="43">
        <f>IF(DJ$5&lt;$A111,0,MINA($C111*$E111,$C111-SUM($G111:DI111)))</f>
        <v>0</v>
      </c>
      <c r="DK111" s="43">
        <f>IF(DK$5&lt;$A111,0,MINA($C111*$E111,$C111-SUM($G111:DJ111)))</f>
        <v>0</v>
      </c>
      <c r="DL111" s="43">
        <f>IF(DL$5&lt;$A111,0,MINA($C111*$E111,$C111-SUM($G111:DK111)))</f>
        <v>0</v>
      </c>
      <c r="DM111" s="43">
        <f>IF(DM$5&lt;$A111,0,MINA($C111*$E111,$C111-SUM($G111:DL111)))</f>
        <v>0</v>
      </c>
      <c r="DN111" s="43">
        <f>IF(DN$5&lt;$A111,0,MINA($C111*$E111,$C111-SUM($G111:DM111)))</f>
        <v>0</v>
      </c>
      <c r="DO111" s="43">
        <f>IF(DO$5&lt;$A111,0,MINA($C111*$E111,$C111-SUM($G111:DN111)))</f>
        <v>0</v>
      </c>
      <c r="DP111" s="43">
        <f>IF(DP$5&lt;$A111,0,MINA($C111*$E111,$C111-SUM($G111:DO111)))</f>
        <v>0</v>
      </c>
      <c r="DQ111" s="43">
        <f>IF(DQ$5&lt;$A111,0,MINA($C111*$E111,$C111-SUM($G111:DP111)))</f>
        <v>0</v>
      </c>
      <c r="DR111" s="43">
        <f>IF(DR$5&lt;$A111,0,MINA($C111*$E111,$C111-SUM($G111:DQ111)))</f>
        <v>0</v>
      </c>
      <c r="DS111" s="43">
        <f>IF(DS$5&lt;$A111,0,MINA($C111*$E111,$C111-SUM($G111:DR111)))</f>
        <v>0</v>
      </c>
      <c r="DT111" s="43">
        <f>IF(DT$5&lt;$A111,0,MINA($C111*$E111,$C111-SUM($G111:DS111)))</f>
        <v>0</v>
      </c>
      <c r="DU111" s="43">
        <f>IF(DU$5&lt;$A111,0,MINA($C111*$E111,$C111-SUM($G111:DT111)))</f>
        <v>0</v>
      </c>
      <c r="DV111" s="43">
        <f>IF(DV$5&lt;$A111,0,MINA($C111*$E111,$C111-SUM($G111:DU111)))</f>
        <v>0</v>
      </c>
      <c r="DW111" s="43"/>
      <c r="DX111" s="43"/>
      <c r="DY111" s="43"/>
      <c r="DZ111" s="43"/>
      <c r="EA111" s="43"/>
      <c r="EB111" s="43"/>
      <c r="EC111" s="43"/>
      <c r="ED111" s="43"/>
      <c r="EE111" s="43"/>
      <c r="EF111" s="43"/>
      <c r="EG111" s="43"/>
      <c r="EH111" s="43"/>
      <c r="EI111" s="43"/>
      <c r="EJ111" s="43"/>
      <c r="EK111" s="43"/>
      <c r="EL111" s="43"/>
      <c r="EM111" s="43"/>
      <c r="EN111" s="43"/>
      <c r="EO111" s="43"/>
      <c r="EP111" s="43"/>
      <c r="EQ111" s="43"/>
      <c r="ER111" s="43"/>
      <c r="ES111" s="43"/>
      <c r="ET111" s="43"/>
      <c r="EU111" s="43"/>
      <c r="EV111" s="43"/>
      <c r="EW111" s="43"/>
      <c r="EX111" s="43"/>
      <c r="EY111" s="43"/>
      <c r="EZ111" s="43"/>
      <c r="FA111" s="43"/>
      <c r="FB111" s="43"/>
      <c r="FC111" s="43"/>
      <c r="FD111" s="43"/>
      <c r="FE111" s="43"/>
      <c r="FF111" s="43"/>
    </row>
    <row r="112" spans="1:162" ht="18" customHeight="1" x14ac:dyDescent="0.2">
      <c r="A112" s="46">
        <f t="shared" ref="A112:A134" si="37">A111+1</f>
        <v>98</v>
      </c>
      <c r="B112" s="38"/>
      <c r="C112" s="45">
        <v>0</v>
      </c>
      <c r="D112" s="38"/>
      <c r="E112" s="44">
        <f t="shared" si="35"/>
        <v>4.3478260869565216E-2</v>
      </c>
      <c r="G112" s="43">
        <f t="shared" si="36"/>
        <v>0</v>
      </c>
      <c r="H112" s="43">
        <f>IF(H$5&lt;$A112,0,MINA($C112*$E112,$C112-SUM($G112:G112)))</f>
        <v>0</v>
      </c>
      <c r="I112" s="43">
        <f>IF(I$5&lt;$A112,0,MINA($C112*$E112,$C112-SUM($G112:H112)))</f>
        <v>0</v>
      </c>
      <c r="J112" s="43">
        <f>IF(J$5&lt;$A112,0,MINA($C112*$E112,$C112-SUM($G112:I112)))</f>
        <v>0</v>
      </c>
      <c r="K112" s="43">
        <f>IF(K$5&lt;$A112,0,MINA($C112*$E112,$C112-SUM($G112:J112)))</f>
        <v>0</v>
      </c>
      <c r="L112" s="43">
        <f>IF(L$5&lt;$A112,0,MINA($C112*$E112,$C112-SUM($G112:K112)))</f>
        <v>0</v>
      </c>
      <c r="M112" s="43">
        <f>IF(M$5&lt;$A112,0,MINA($C112*$E112,$C112-SUM($G112:L112)))</f>
        <v>0</v>
      </c>
      <c r="N112" s="43">
        <f>IF(N$5&lt;$A112,0,MINA($C112*$E112,$C112-SUM($G112:M112)))</f>
        <v>0</v>
      </c>
      <c r="O112" s="43">
        <f>IF(O$5&lt;$A112,0,MINA($C112*$E112,$C112-SUM($G112:N112)))</f>
        <v>0</v>
      </c>
      <c r="P112" s="43">
        <f>IF(P$5&lt;$A112,0,MINA($C112*$E112,$C112-SUM($G112:O112)))</f>
        <v>0</v>
      </c>
      <c r="Q112" s="43">
        <f>IF(Q$5&lt;$A112,0,MINA($C112*$E112,$C112-SUM($G112:P112)))</f>
        <v>0</v>
      </c>
      <c r="R112" s="43">
        <f>IF(R$5&lt;$A112,0,MINA($C112*$E112,$C112-SUM($G112:Q112)))</f>
        <v>0</v>
      </c>
      <c r="S112" s="43">
        <f>IF(S$5&lt;$A112,0,MINA($C112*$E112,$C112-SUM($G112:R112)))</f>
        <v>0</v>
      </c>
      <c r="T112" s="43">
        <f>IF(T$5&lt;$A112,0,MINA($C112*$E112,$C112-SUM($G112:S112)))</f>
        <v>0</v>
      </c>
      <c r="U112" s="43">
        <f>IF(U$5&lt;$A112,0,MINA($C112*$E112,$C112-SUM($G112:T112)))</f>
        <v>0</v>
      </c>
      <c r="V112" s="43">
        <f>IF(V$5&lt;$A112,0,MINA($C112*$E112,$C112-SUM($G112:U112)))</f>
        <v>0</v>
      </c>
      <c r="W112" s="43">
        <f>IF(W$5&lt;$A112,0,MINA($C112*$E112,$C112-SUM($G112:V112)))</f>
        <v>0</v>
      </c>
      <c r="X112" s="43">
        <f>IF(X$5&lt;$A112,0,MINA($C112*$E112,$C112-SUM($G112:W112)))</f>
        <v>0</v>
      </c>
      <c r="Y112" s="43">
        <f>IF(Y$5&lt;$A112,0,MINA($C112*$E112,$C112-SUM($G112:X112)))</f>
        <v>0</v>
      </c>
      <c r="Z112" s="43">
        <f>IF(Z$5&lt;$A112,0,MINA($C112*$E112,$C112-SUM($G112:Y112)))</f>
        <v>0</v>
      </c>
      <c r="AA112" s="43">
        <f>IF(AA$5&lt;$A112,0,MINA($C112*$E112,$C112-SUM($G112:Z112)))</f>
        <v>0</v>
      </c>
      <c r="AB112" s="43">
        <f>IF(AB$5&lt;$A112,0,MINA($C112*$E112,$C112-SUM($G112:AA112)))</f>
        <v>0</v>
      </c>
      <c r="AC112" s="43">
        <f>IF(AC$5&lt;$A112,0,MINA($C112*$E112,$C112-SUM($G112:AB112)))</f>
        <v>0</v>
      </c>
      <c r="AD112" s="43">
        <f>IF(AD$5&lt;$A112,0,MINA($C112*$E112,$C112-SUM($G112:AC112)))</f>
        <v>0</v>
      </c>
      <c r="AE112" s="43">
        <f>IF(AE$5&lt;$A112,0,MINA($C112*$E112,$C112-SUM($G112:AD112)))</f>
        <v>0</v>
      </c>
      <c r="AF112" s="43">
        <f>IF(AF$5&lt;$A112,0,MINA($C112*$E112,$C112-SUM($G112:AE112)))</f>
        <v>0</v>
      </c>
      <c r="AG112" s="43">
        <f>IF(AG$5&lt;$A112,0,MINA($C112*$E112,$C112-SUM($G112:AF112)))</f>
        <v>0</v>
      </c>
      <c r="AH112" s="43">
        <f>IF(AH$5&lt;$A112,0,MINA($C112*$E112,$C112-SUM($G112:AG112)))</f>
        <v>0</v>
      </c>
      <c r="AI112" s="43">
        <f>IF(AI$5&lt;$A112,0,MINA($C112*$E112,$C112-SUM($G112:AH112)))</f>
        <v>0</v>
      </c>
      <c r="AJ112" s="43">
        <f>IF(AJ$5&lt;$A112,0,MINA($C112*$E112,$C112-SUM($G112:AI112)))</f>
        <v>0</v>
      </c>
      <c r="AK112" s="43">
        <f>IF(AK$5&lt;$A112,0,MINA($C112*$E112,$C112-SUM($G112:AJ112)))</f>
        <v>0</v>
      </c>
      <c r="AL112" s="43">
        <f>IF(AL$5&lt;$A112,0,MINA($C112*$E112,$C112-SUM($G112:AK112)))</f>
        <v>0</v>
      </c>
      <c r="AM112" s="43">
        <f>IF(AM$5&lt;$A112,0,MINA($C112*$E112,$C112-SUM($G112:AL112)))</f>
        <v>0</v>
      </c>
      <c r="AN112" s="43">
        <f>IF(AN$5&lt;$A112,0,MINA($C112*$E112,$C112-SUM($G112:AM112)))</f>
        <v>0</v>
      </c>
      <c r="AO112" s="43">
        <f>IF(AO$5&lt;$A112,0,MINA($C112*$E112,$C112-SUM($G112:AN112)))</f>
        <v>0</v>
      </c>
      <c r="AP112" s="43">
        <f>IF(AP$5&lt;$A112,0,MINA($C112*$E112,$C112-SUM($G112:AO112)))</f>
        <v>0</v>
      </c>
      <c r="AQ112" s="43">
        <f>IF(AQ$5&lt;$A112,0,MINA($C112*$E112,$C112-SUM($G112:AP112)))</f>
        <v>0</v>
      </c>
      <c r="AR112" s="43">
        <f>IF(AR$5&lt;$A112,0,MINA($C112*$E112,$C112-SUM($G112:AQ112)))</f>
        <v>0</v>
      </c>
      <c r="AS112" s="43">
        <f>IF(AS$5&lt;$A112,0,MINA($C112*$E112,$C112-SUM($G112:AR112)))</f>
        <v>0</v>
      </c>
      <c r="AT112" s="43">
        <f>IF(AT$5&lt;$A112,0,MINA($C112*$E112,$C112-SUM($G112:AS112)))</f>
        <v>0</v>
      </c>
      <c r="AU112" s="43">
        <f>IF(AU$5&lt;$A112,0,MINA($C112*$E112,$C112-SUM($G112:AT112)))</f>
        <v>0</v>
      </c>
      <c r="AV112" s="43">
        <f>IF(AV$5&lt;$A112,0,MINA($C112*$E112,$C112-SUM($G112:AU112)))</f>
        <v>0</v>
      </c>
      <c r="AW112" s="43">
        <f>IF(AW$5&lt;$A112,0,MINA($C112*$E112,$C112-SUM($G112:AV112)))</f>
        <v>0</v>
      </c>
      <c r="AX112" s="43">
        <f>IF(AX$5&lt;$A112,0,MINA($C112*$E112,$C112-SUM($G112:AW112)))</f>
        <v>0</v>
      </c>
      <c r="AY112" s="43">
        <f>IF(AY$5&lt;$A112,0,MINA($C112*$E112,$C112-SUM($G112:AX112)))</f>
        <v>0</v>
      </c>
      <c r="AZ112" s="43">
        <f>IF(AZ$5&lt;$A112,0,MINA($C112*$E112,$C112-SUM($G112:AY112)))</f>
        <v>0</v>
      </c>
      <c r="BA112" s="43">
        <f>IF(BA$5&lt;$A112,0,MINA($C112*$E112,$C112-SUM($G112:AZ112)))</f>
        <v>0</v>
      </c>
      <c r="BB112" s="43">
        <f>IF(BB$5&lt;$A112,0,MINA($C112*$E112,$C112-SUM($G112:BA112)))</f>
        <v>0</v>
      </c>
      <c r="BC112" s="43">
        <f>IF(BC$5&lt;$A112,0,MINA($C112*$E112,$C112-SUM($G112:BB112)))</f>
        <v>0</v>
      </c>
      <c r="BD112" s="43">
        <f>IF(BD$5&lt;$A112,0,MINA($C112*$E112,$C112-SUM($G112:BC112)))</f>
        <v>0</v>
      </c>
      <c r="BE112" s="43">
        <f>IF(BE$5&lt;$A112,0,MINA($C112*$E112,$C112-SUM($G112:BD112)))</f>
        <v>0</v>
      </c>
      <c r="BF112" s="43">
        <f>IF(BF$5&lt;$A112,0,MINA($C112*$E112,$C112-SUM($G112:BE112)))</f>
        <v>0</v>
      </c>
      <c r="BG112" s="43">
        <f>IF(BG$5&lt;$A112,0,MINA($C112*$E112,$C112-SUM($G112:BF112)))</f>
        <v>0</v>
      </c>
      <c r="BH112" s="43">
        <f>IF(BH$5&lt;$A112,0,MINA($C112*$E112,$C112-SUM($G112:BG112)))</f>
        <v>0</v>
      </c>
      <c r="BI112" s="43">
        <f>IF(BI$5&lt;$A112,0,MINA($C112*$E112,$C112-SUM($G112:BH112)))</f>
        <v>0</v>
      </c>
      <c r="BJ112" s="43">
        <f>IF(BJ$5&lt;$A112,0,MINA($C112*$E112,$C112-SUM($G112:BI112)))</f>
        <v>0</v>
      </c>
      <c r="BK112" s="43">
        <f>IF(BK$5&lt;$A112,0,MINA($C112*$E112,$C112-SUM($G112:BJ112)))</f>
        <v>0</v>
      </c>
      <c r="BL112" s="43">
        <f>IF(BL$5&lt;$A112,0,MINA($C112*$E112,$C112-SUM($G112:BK112)))</f>
        <v>0</v>
      </c>
      <c r="BM112" s="43">
        <f>IF(BM$5&lt;$A112,0,MINA($C112*$E112,$C112-SUM($G112:BL112)))</f>
        <v>0</v>
      </c>
      <c r="BN112" s="43">
        <f>IF(BN$5&lt;$A112,0,MINA($C112*$E112,$C112-SUM($G112:BM112)))</f>
        <v>0</v>
      </c>
      <c r="BO112" s="43">
        <f>IF(BO$5&lt;$A112,0,MINA($C112*$E112,$C112-SUM($G112:BN112)))</f>
        <v>0</v>
      </c>
      <c r="BP112" s="43">
        <f>IF(BP$5&lt;$A112,0,MINA($C112*$E112,$C112-SUM($G112:BO112)))</f>
        <v>0</v>
      </c>
      <c r="BQ112" s="43">
        <f>IF(BQ$5&lt;$A112,0,MINA($C112*$E112,$C112-SUM($G112:BP112)))</f>
        <v>0</v>
      </c>
      <c r="BR112" s="43">
        <f>IF(BR$5&lt;$A112,0,MINA($C112*$E112,$C112-SUM($G112:BQ112)))</f>
        <v>0</v>
      </c>
      <c r="BS112" s="43">
        <f>IF(BS$5&lt;$A112,0,MINA($C112*$E112,$C112-SUM($G112:BR112)))</f>
        <v>0</v>
      </c>
      <c r="BT112" s="43">
        <f>IF(BT$5&lt;$A112,0,MINA($C112*$E112,$C112-SUM($G112:BS112)))</f>
        <v>0</v>
      </c>
      <c r="BU112" s="43">
        <f>IF(BU$5&lt;$A112,0,MINA($C112*$E112,$C112-SUM($G112:BT112)))</f>
        <v>0</v>
      </c>
      <c r="BV112" s="43">
        <f>IF(BV$5&lt;$A112,0,MINA($C112*$E112,$C112-SUM($G112:BU112)))</f>
        <v>0</v>
      </c>
      <c r="BW112" s="43">
        <f>IF(BW$5&lt;$A112,0,MINA($C112*$E112,$C112-SUM($G112:BV112)))</f>
        <v>0</v>
      </c>
      <c r="BX112" s="43">
        <f>IF(BX$5&lt;$A112,0,MINA($C112*$E112,$C112-SUM($G112:BW112)))</f>
        <v>0</v>
      </c>
      <c r="BY112" s="43">
        <f>IF(BY$5&lt;$A112,0,MINA($C112*$E112,$C112-SUM($G112:BX112)))</f>
        <v>0</v>
      </c>
      <c r="BZ112" s="43">
        <f>IF(BZ$5&lt;$A112,0,MINA($C112*$E112,$C112-SUM($G112:BY112)))</f>
        <v>0</v>
      </c>
      <c r="CA112" s="43">
        <f>IF(CA$5&lt;$A112,0,MINA($C112*$E112,$C112-SUM($G112:BZ112)))</f>
        <v>0</v>
      </c>
      <c r="CB112" s="43">
        <f>IF(CB$5&lt;$A112,0,MINA($C112*$E112,$C112-SUM($G112:CA112)))</f>
        <v>0</v>
      </c>
      <c r="CC112" s="43">
        <f>IF(CC$5&lt;$A112,0,MINA($C112*$E112,$C112-SUM($G112:CB112)))</f>
        <v>0</v>
      </c>
      <c r="CD112" s="43">
        <f>IF(CD$5&lt;$A112,0,MINA($C112*$E112,$C112-SUM($G112:CC112)))</f>
        <v>0</v>
      </c>
      <c r="CE112" s="43">
        <f>IF(CE$5&lt;$A112,0,MINA($C112*$E112,$C112-SUM($G112:CD112)))</f>
        <v>0</v>
      </c>
      <c r="CF112" s="43">
        <f>IF(CF$5&lt;$A112,0,MINA($C112*$E112,$C112-SUM($G112:CE112)))</f>
        <v>0</v>
      </c>
      <c r="CG112" s="43">
        <f>IF(CG$5&lt;$A112,0,MINA($C112*$E112,$C112-SUM($G112:CF112)))</f>
        <v>0</v>
      </c>
      <c r="CH112" s="43">
        <f>IF(CH$5&lt;$A112,0,MINA($C112*$E112,$C112-SUM($G112:CG112)))</f>
        <v>0</v>
      </c>
      <c r="CI112" s="43">
        <f>IF(CI$5&lt;$A112,0,MINA($C112*$E112,$C112-SUM($G112:CH112)))</f>
        <v>0</v>
      </c>
      <c r="CJ112" s="43">
        <f>IF(CJ$5&lt;$A112,0,MINA($C112*$E112,$C112-SUM($G112:CI112)))</f>
        <v>0</v>
      </c>
      <c r="CK112" s="43">
        <f>IF(CK$5&lt;$A112,0,MINA($C112*$E112,$C112-SUM($G112:CJ112)))</f>
        <v>0</v>
      </c>
      <c r="CL112" s="43">
        <f>IF(CL$5&lt;$A112,0,MINA($C112*$E112,$C112-SUM($G112:CK112)))</f>
        <v>0</v>
      </c>
      <c r="CM112" s="43">
        <f>IF(CM$5&lt;$A112,0,MINA($C112*$E112,$C112-SUM($G112:CL112)))</f>
        <v>0</v>
      </c>
      <c r="CN112" s="43">
        <f>IF(CN$5&lt;$A112,0,MINA($C112*$E112,$C112-SUM($G112:CM112)))</f>
        <v>0</v>
      </c>
      <c r="CO112" s="43">
        <f>IF(CO$5&lt;$A112,0,MINA($C112*$E112,$C112-SUM($G112:CN112)))</f>
        <v>0</v>
      </c>
      <c r="CP112" s="43">
        <f>IF(CP$5&lt;$A112,0,MINA($C112*$E112,$C112-SUM($G112:CO112)))</f>
        <v>0</v>
      </c>
      <c r="CQ112" s="43">
        <f>IF(CQ$5&lt;$A112,0,MINA($C112*$E112,$C112-SUM($G112:CP112)))</f>
        <v>0</v>
      </c>
      <c r="CR112" s="43">
        <f>IF(CR$5&lt;$A112,0,MINA($C112*$E112,$C112-SUM($G112:CQ112)))</f>
        <v>0</v>
      </c>
      <c r="CS112" s="43">
        <f>IF(CS$5&lt;$A112,0,MINA($C112*$E112,$C112-SUM($G112:CR112)))</f>
        <v>0</v>
      </c>
      <c r="CT112" s="43">
        <f>IF(CT$5&lt;$A112,0,MINA($C112*$E112,$C112-SUM($G112:CS112)))</f>
        <v>0</v>
      </c>
      <c r="CU112" s="43">
        <f>IF(CU$5&lt;$A112,0,MINA($C112*$E112,$C112-SUM($G112:CT112)))</f>
        <v>0</v>
      </c>
      <c r="CV112" s="43">
        <f>IF(CV$5&lt;$A112,0,MINA($C112*$E112,$C112-SUM($G112:CU112)))</f>
        <v>0</v>
      </c>
      <c r="CW112" s="43">
        <f>IF(CW$5&lt;$A112,0,MINA($C112*$E112,$C112-SUM($G112:CV112)))</f>
        <v>0</v>
      </c>
      <c r="CX112" s="43">
        <f>IF(CX$5&lt;$A112,0,MINA($C112*$E112,$C112-SUM($G112:CW112)))</f>
        <v>0</v>
      </c>
      <c r="CY112" s="43">
        <f>IF(CY$5&lt;$A112,0,MINA($C112*$E112,$C112-SUM($G112:CX112)))</f>
        <v>0</v>
      </c>
      <c r="CZ112" s="43">
        <f>IF(CZ$5&lt;$A112,0,MINA($C112*$E112,$C112-SUM($G112:CY112)))</f>
        <v>0</v>
      </c>
      <c r="DA112" s="43">
        <f>IF(DA$5&lt;$A112,0,MINA($C112*$E112,$C112-SUM($G112:CZ112)))</f>
        <v>0</v>
      </c>
      <c r="DB112" s="43">
        <f>IF(DB$5&lt;$A112,0,MINA($C112*$E112,$C112-SUM($G112:DA112)))</f>
        <v>0</v>
      </c>
      <c r="DC112" s="43">
        <f>IF(DC$5&lt;$A112,0,MINA($C112*$E112,$C112-SUM($G112:DB112)))</f>
        <v>0</v>
      </c>
      <c r="DD112" s="43">
        <f>IF(DD$5&lt;$A112,0,MINA($C112*$E112,$C112-SUM($G112:DC112)))</f>
        <v>0</v>
      </c>
      <c r="DE112" s="43">
        <f>IF(DE$5&lt;$A112,0,MINA($C112*$E112,$C112-SUM($G112:DD112)))</f>
        <v>0</v>
      </c>
      <c r="DF112" s="43">
        <f>IF(DF$5&lt;$A112,0,MINA($C112*$E112,$C112-SUM($G112:DE112)))</f>
        <v>0</v>
      </c>
      <c r="DG112" s="43">
        <f>IF(DG$5&lt;$A112,0,MINA($C112*$E112,$C112-SUM($G112:DF112)))</f>
        <v>0</v>
      </c>
      <c r="DH112" s="43">
        <f>IF(DH$5&lt;$A112,0,MINA($C112*$E112,$C112-SUM($G112:DG112)))</f>
        <v>0</v>
      </c>
      <c r="DI112" s="43">
        <f>IF(DI$5&lt;$A112,0,MINA($C112*$E112,$C112-SUM($G112:DH112)))</f>
        <v>0</v>
      </c>
      <c r="DJ112" s="43">
        <f>IF(DJ$5&lt;$A112,0,MINA($C112*$E112,$C112-SUM($G112:DI112)))</f>
        <v>0</v>
      </c>
      <c r="DK112" s="43">
        <f>IF(DK$5&lt;$A112,0,MINA($C112*$E112,$C112-SUM($G112:DJ112)))</f>
        <v>0</v>
      </c>
      <c r="DL112" s="43">
        <f>IF(DL$5&lt;$A112,0,MINA($C112*$E112,$C112-SUM($G112:DK112)))</f>
        <v>0</v>
      </c>
      <c r="DM112" s="43">
        <f>IF(DM$5&lt;$A112,0,MINA($C112*$E112,$C112-SUM($G112:DL112)))</f>
        <v>0</v>
      </c>
      <c r="DN112" s="43">
        <f>IF(DN$5&lt;$A112,0,MINA($C112*$E112,$C112-SUM($G112:DM112)))</f>
        <v>0</v>
      </c>
      <c r="DO112" s="43">
        <f>IF(DO$5&lt;$A112,0,MINA($C112*$E112,$C112-SUM($G112:DN112)))</f>
        <v>0</v>
      </c>
      <c r="DP112" s="43">
        <f>IF(DP$5&lt;$A112,0,MINA($C112*$E112,$C112-SUM($G112:DO112)))</f>
        <v>0</v>
      </c>
      <c r="DQ112" s="43">
        <f>IF(DQ$5&lt;$A112,0,MINA($C112*$E112,$C112-SUM($G112:DP112)))</f>
        <v>0</v>
      </c>
      <c r="DR112" s="43">
        <f>IF(DR$5&lt;$A112,0,MINA($C112*$E112,$C112-SUM($G112:DQ112)))</f>
        <v>0</v>
      </c>
      <c r="DS112" s="43">
        <f>IF(DS$5&lt;$A112,0,MINA($C112*$E112,$C112-SUM($G112:DR112)))</f>
        <v>0</v>
      </c>
      <c r="DT112" s="43">
        <f>IF(DT$5&lt;$A112,0,MINA($C112*$E112,$C112-SUM($G112:DS112)))</f>
        <v>0</v>
      </c>
      <c r="DU112" s="43">
        <f>IF(DU$5&lt;$A112,0,MINA($C112*$E112,$C112-SUM($G112:DT112)))</f>
        <v>0</v>
      </c>
      <c r="DV112" s="43">
        <f>IF(DV$5&lt;$A112,0,MINA($C112*$E112,$C112-SUM($G112:DU112)))</f>
        <v>0</v>
      </c>
      <c r="DW112" s="43"/>
      <c r="DX112" s="43"/>
      <c r="DY112" s="43"/>
      <c r="DZ112" s="43"/>
      <c r="EA112" s="43"/>
      <c r="EB112" s="43"/>
      <c r="EC112" s="43"/>
      <c r="ED112" s="43"/>
      <c r="EE112" s="43"/>
      <c r="EF112" s="43"/>
      <c r="EG112" s="43"/>
      <c r="EH112" s="43"/>
      <c r="EI112" s="43"/>
      <c r="EJ112" s="43"/>
      <c r="EK112" s="43"/>
      <c r="EL112" s="43"/>
      <c r="EM112" s="43"/>
      <c r="EN112" s="43"/>
      <c r="EO112" s="43"/>
      <c r="EP112" s="43"/>
      <c r="EQ112" s="43"/>
      <c r="ER112" s="43"/>
      <c r="ES112" s="43"/>
      <c r="ET112" s="43"/>
      <c r="EU112" s="43"/>
      <c r="EV112" s="43"/>
      <c r="EW112" s="43"/>
      <c r="EX112" s="43"/>
      <c r="EY112" s="43"/>
      <c r="EZ112" s="43"/>
      <c r="FA112" s="43"/>
      <c r="FB112" s="43"/>
      <c r="FC112" s="43"/>
      <c r="FD112" s="43"/>
      <c r="FE112" s="43"/>
      <c r="FF112" s="43"/>
    </row>
    <row r="113" spans="1:162" ht="18" customHeight="1" x14ac:dyDescent="0.2">
      <c r="A113" s="46">
        <f t="shared" si="37"/>
        <v>99</v>
      </c>
      <c r="B113" s="38"/>
      <c r="C113" s="45">
        <v>0</v>
      </c>
      <c r="D113" s="38"/>
      <c r="E113" s="44">
        <f t="shared" si="35"/>
        <v>4.5454545454545456E-2</v>
      </c>
      <c r="G113" s="43">
        <f t="shared" si="36"/>
        <v>0</v>
      </c>
      <c r="H113" s="43">
        <f>IF(H$5&lt;$A113,0,MINA($C113*$E113,$C113-SUM($G113:G113)))</f>
        <v>0</v>
      </c>
      <c r="I113" s="43">
        <f>IF(I$5&lt;$A113,0,MINA($C113*$E113,$C113-SUM($G113:H113)))</f>
        <v>0</v>
      </c>
      <c r="J113" s="43">
        <f>IF(J$5&lt;$A113,0,MINA($C113*$E113,$C113-SUM($G113:I113)))</f>
        <v>0</v>
      </c>
      <c r="K113" s="43">
        <f>IF(K$5&lt;$A113,0,MINA($C113*$E113,$C113-SUM($G113:J113)))</f>
        <v>0</v>
      </c>
      <c r="L113" s="43">
        <f>IF(L$5&lt;$A113,0,MINA($C113*$E113,$C113-SUM($G113:K113)))</f>
        <v>0</v>
      </c>
      <c r="M113" s="43">
        <f>IF(M$5&lt;$A113,0,MINA($C113*$E113,$C113-SUM($G113:L113)))</f>
        <v>0</v>
      </c>
      <c r="N113" s="43">
        <f>IF(N$5&lt;$A113,0,MINA($C113*$E113,$C113-SUM($G113:M113)))</f>
        <v>0</v>
      </c>
      <c r="O113" s="43">
        <f>IF(O$5&lt;$A113,0,MINA($C113*$E113,$C113-SUM($G113:N113)))</f>
        <v>0</v>
      </c>
      <c r="P113" s="43">
        <f>IF(P$5&lt;$A113,0,MINA($C113*$E113,$C113-SUM($G113:O113)))</f>
        <v>0</v>
      </c>
      <c r="Q113" s="43">
        <f>IF(Q$5&lt;$A113,0,MINA($C113*$E113,$C113-SUM($G113:P113)))</f>
        <v>0</v>
      </c>
      <c r="R113" s="43">
        <f>IF(R$5&lt;$A113,0,MINA($C113*$E113,$C113-SUM($G113:Q113)))</f>
        <v>0</v>
      </c>
      <c r="S113" s="43">
        <f>IF(S$5&lt;$A113,0,MINA($C113*$E113,$C113-SUM($G113:R113)))</f>
        <v>0</v>
      </c>
      <c r="T113" s="43">
        <f>IF(T$5&lt;$A113,0,MINA($C113*$E113,$C113-SUM($G113:S113)))</f>
        <v>0</v>
      </c>
      <c r="U113" s="43">
        <f>IF(U$5&lt;$A113,0,MINA($C113*$E113,$C113-SUM($G113:T113)))</f>
        <v>0</v>
      </c>
      <c r="V113" s="43">
        <f>IF(V$5&lt;$A113,0,MINA($C113*$E113,$C113-SUM($G113:U113)))</f>
        <v>0</v>
      </c>
      <c r="W113" s="43">
        <f>IF(W$5&lt;$A113,0,MINA($C113*$E113,$C113-SUM($G113:V113)))</f>
        <v>0</v>
      </c>
      <c r="X113" s="43">
        <f>IF(X$5&lt;$A113,0,MINA($C113*$E113,$C113-SUM($G113:W113)))</f>
        <v>0</v>
      </c>
      <c r="Y113" s="43">
        <f>IF(Y$5&lt;$A113,0,MINA($C113*$E113,$C113-SUM($G113:X113)))</f>
        <v>0</v>
      </c>
      <c r="Z113" s="43">
        <f>IF(Z$5&lt;$A113,0,MINA($C113*$E113,$C113-SUM($G113:Y113)))</f>
        <v>0</v>
      </c>
      <c r="AA113" s="43">
        <f>IF(AA$5&lt;$A113,0,MINA($C113*$E113,$C113-SUM($G113:Z113)))</f>
        <v>0</v>
      </c>
      <c r="AB113" s="43">
        <f>IF(AB$5&lt;$A113,0,MINA($C113*$E113,$C113-SUM($G113:AA113)))</f>
        <v>0</v>
      </c>
      <c r="AC113" s="43">
        <f>IF(AC$5&lt;$A113,0,MINA($C113*$E113,$C113-SUM($G113:AB113)))</f>
        <v>0</v>
      </c>
      <c r="AD113" s="43">
        <f>IF(AD$5&lt;$A113,0,MINA($C113*$E113,$C113-SUM($G113:AC113)))</f>
        <v>0</v>
      </c>
      <c r="AE113" s="43">
        <f>IF(AE$5&lt;$A113,0,MINA($C113*$E113,$C113-SUM($G113:AD113)))</f>
        <v>0</v>
      </c>
      <c r="AF113" s="43">
        <f>IF(AF$5&lt;$A113,0,MINA($C113*$E113,$C113-SUM($G113:AE113)))</f>
        <v>0</v>
      </c>
      <c r="AG113" s="43">
        <f>IF(AG$5&lt;$A113,0,MINA($C113*$E113,$C113-SUM($G113:AF113)))</f>
        <v>0</v>
      </c>
      <c r="AH113" s="43">
        <f>IF(AH$5&lt;$A113,0,MINA($C113*$E113,$C113-SUM($G113:AG113)))</f>
        <v>0</v>
      </c>
      <c r="AI113" s="43">
        <f>IF(AI$5&lt;$A113,0,MINA($C113*$E113,$C113-SUM($G113:AH113)))</f>
        <v>0</v>
      </c>
      <c r="AJ113" s="43">
        <f>IF(AJ$5&lt;$A113,0,MINA($C113*$E113,$C113-SUM($G113:AI113)))</f>
        <v>0</v>
      </c>
      <c r="AK113" s="43">
        <f>IF(AK$5&lt;$A113,0,MINA($C113*$E113,$C113-SUM($G113:AJ113)))</f>
        <v>0</v>
      </c>
      <c r="AL113" s="43">
        <f>IF(AL$5&lt;$A113,0,MINA($C113*$E113,$C113-SUM($G113:AK113)))</f>
        <v>0</v>
      </c>
      <c r="AM113" s="43">
        <f>IF(AM$5&lt;$A113,0,MINA($C113*$E113,$C113-SUM($G113:AL113)))</f>
        <v>0</v>
      </c>
      <c r="AN113" s="43">
        <f>IF(AN$5&lt;$A113,0,MINA($C113*$E113,$C113-SUM($G113:AM113)))</f>
        <v>0</v>
      </c>
      <c r="AO113" s="43">
        <f>IF(AO$5&lt;$A113,0,MINA($C113*$E113,$C113-SUM($G113:AN113)))</f>
        <v>0</v>
      </c>
      <c r="AP113" s="43">
        <f>IF(AP$5&lt;$A113,0,MINA($C113*$E113,$C113-SUM($G113:AO113)))</f>
        <v>0</v>
      </c>
      <c r="AQ113" s="43">
        <f>IF(AQ$5&lt;$A113,0,MINA($C113*$E113,$C113-SUM($G113:AP113)))</f>
        <v>0</v>
      </c>
      <c r="AR113" s="43">
        <f>IF(AR$5&lt;$A113,0,MINA($C113*$E113,$C113-SUM($G113:AQ113)))</f>
        <v>0</v>
      </c>
      <c r="AS113" s="43">
        <f>IF(AS$5&lt;$A113,0,MINA($C113*$E113,$C113-SUM($G113:AR113)))</f>
        <v>0</v>
      </c>
      <c r="AT113" s="43">
        <f>IF(AT$5&lt;$A113,0,MINA($C113*$E113,$C113-SUM($G113:AS113)))</f>
        <v>0</v>
      </c>
      <c r="AU113" s="43">
        <f>IF(AU$5&lt;$A113,0,MINA($C113*$E113,$C113-SUM($G113:AT113)))</f>
        <v>0</v>
      </c>
      <c r="AV113" s="43">
        <f>IF(AV$5&lt;$A113,0,MINA($C113*$E113,$C113-SUM($G113:AU113)))</f>
        <v>0</v>
      </c>
      <c r="AW113" s="43">
        <f>IF(AW$5&lt;$A113,0,MINA($C113*$E113,$C113-SUM($G113:AV113)))</f>
        <v>0</v>
      </c>
      <c r="AX113" s="43">
        <f>IF(AX$5&lt;$A113,0,MINA($C113*$E113,$C113-SUM($G113:AW113)))</f>
        <v>0</v>
      </c>
      <c r="AY113" s="43">
        <f>IF(AY$5&lt;$A113,0,MINA($C113*$E113,$C113-SUM($G113:AX113)))</f>
        <v>0</v>
      </c>
      <c r="AZ113" s="43">
        <f>IF(AZ$5&lt;$A113,0,MINA($C113*$E113,$C113-SUM($G113:AY113)))</f>
        <v>0</v>
      </c>
      <c r="BA113" s="43">
        <f>IF(BA$5&lt;$A113,0,MINA($C113*$E113,$C113-SUM($G113:AZ113)))</f>
        <v>0</v>
      </c>
      <c r="BB113" s="43">
        <f>IF(BB$5&lt;$A113,0,MINA($C113*$E113,$C113-SUM($G113:BA113)))</f>
        <v>0</v>
      </c>
      <c r="BC113" s="43">
        <f>IF(BC$5&lt;$A113,0,MINA($C113*$E113,$C113-SUM($G113:BB113)))</f>
        <v>0</v>
      </c>
      <c r="BD113" s="43">
        <f>IF(BD$5&lt;$A113,0,MINA($C113*$E113,$C113-SUM($G113:BC113)))</f>
        <v>0</v>
      </c>
      <c r="BE113" s="43">
        <f>IF(BE$5&lt;$A113,0,MINA($C113*$E113,$C113-SUM($G113:BD113)))</f>
        <v>0</v>
      </c>
      <c r="BF113" s="43">
        <f>IF(BF$5&lt;$A113,0,MINA($C113*$E113,$C113-SUM($G113:BE113)))</f>
        <v>0</v>
      </c>
      <c r="BG113" s="43">
        <f>IF(BG$5&lt;$A113,0,MINA($C113*$E113,$C113-SUM($G113:BF113)))</f>
        <v>0</v>
      </c>
      <c r="BH113" s="43">
        <f>IF(BH$5&lt;$A113,0,MINA($C113*$E113,$C113-SUM($G113:BG113)))</f>
        <v>0</v>
      </c>
      <c r="BI113" s="43">
        <f>IF(BI$5&lt;$A113,0,MINA($C113*$E113,$C113-SUM($G113:BH113)))</f>
        <v>0</v>
      </c>
      <c r="BJ113" s="43">
        <f>IF(BJ$5&lt;$A113,0,MINA($C113*$E113,$C113-SUM($G113:BI113)))</f>
        <v>0</v>
      </c>
      <c r="BK113" s="43">
        <f>IF(BK$5&lt;$A113,0,MINA($C113*$E113,$C113-SUM($G113:BJ113)))</f>
        <v>0</v>
      </c>
      <c r="BL113" s="43">
        <f>IF(BL$5&lt;$A113,0,MINA($C113*$E113,$C113-SUM($G113:BK113)))</f>
        <v>0</v>
      </c>
      <c r="BM113" s="43">
        <f>IF(BM$5&lt;$A113,0,MINA($C113*$E113,$C113-SUM($G113:BL113)))</f>
        <v>0</v>
      </c>
      <c r="BN113" s="43">
        <f>IF(BN$5&lt;$A113,0,MINA($C113*$E113,$C113-SUM($G113:BM113)))</f>
        <v>0</v>
      </c>
      <c r="BO113" s="43">
        <f>IF(BO$5&lt;$A113,0,MINA($C113*$E113,$C113-SUM($G113:BN113)))</f>
        <v>0</v>
      </c>
      <c r="BP113" s="43">
        <f>IF(BP$5&lt;$A113,0,MINA($C113*$E113,$C113-SUM($G113:BO113)))</f>
        <v>0</v>
      </c>
      <c r="BQ113" s="43">
        <f>IF(BQ$5&lt;$A113,0,MINA($C113*$E113,$C113-SUM($G113:BP113)))</f>
        <v>0</v>
      </c>
      <c r="BR113" s="43">
        <f>IF(BR$5&lt;$A113,0,MINA($C113*$E113,$C113-SUM($G113:BQ113)))</f>
        <v>0</v>
      </c>
      <c r="BS113" s="43">
        <f>IF(BS$5&lt;$A113,0,MINA($C113*$E113,$C113-SUM($G113:BR113)))</f>
        <v>0</v>
      </c>
      <c r="BT113" s="43">
        <f>IF(BT$5&lt;$A113,0,MINA($C113*$E113,$C113-SUM($G113:BS113)))</f>
        <v>0</v>
      </c>
      <c r="BU113" s="43">
        <f>IF(BU$5&lt;$A113,0,MINA($C113*$E113,$C113-SUM($G113:BT113)))</f>
        <v>0</v>
      </c>
      <c r="BV113" s="43">
        <f>IF(BV$5&lt;$A113,0,MINA($C113*$E113,$C113-SUM($G113:BU113)))</f>
        <v>0</v>
      </c>
      <c r="BW113" s="43">
        <f>IF(BW$5&lt;$A113,0,MINA($C113*$E113,$C113-SUM($G113:BV113)))</f>
        <v>0</v>
      </c>
      <c r="BX113" s="43">
        <f>IF(BX$5&lt;$A113,0,MINA($C113*$E113,$C113-SUM($G113:BW113)))</f>
        <v>0</v>
      </c>
      <c r="BY113" s="43">
        <f>IF(BY$5&lt;$A113,0,MINA($C113*$E113,$C113-SUM($G113:BX113)))</f>
        <v>0</v>
      </c>
      <c r="BZ113" s="43">
        <f>IF(BZ$5&lt;$A113,0,MINA($C113*$E113,$C113-SUM($G113:BY113)))</f>
        <v>0</v>
      </c>
      <c r="CA113" s="43">
        <f>IF(CA$5&lt;$A113,0,MINA($C113*$E113,$C113-SUM($G113:BZ113)))</f>
        <v>0</v>
      </c>
      <c r="CB113" s="43">
        <f>IF(CB$5&lt;$A113,0,MINA($C113*$E113,$C113-SUM($G113:CA113)))</f>
        <v>0</v>
      </c>
      <c r="CC113" s="43">
        <f>IF(CC$5&lt;$A113,0,MINA($C113*$E113,$C113-SUM($G113:CB113)))</f>
        <v>0</v>
      </c>
      <c r="CD113" s="43">
        <f>IF(CD$5&lt;$A113,0,MINA($C113*$E113,$C113-SUM($G113:CC113)))</f>
        <v>0</v>
      </c>
      <c r="CE113" s="43">
        <f>IF(CE$5&lt;$A113,0,MINA($C113*$E113,$C113-SUM($G113:CD113)))</f>
        <v>0</v>
      </c>
      <c r="CF113" s="43">
        <f>IF(CF$5&lt;$A113,0,MINA($C113*$E113,$C113-SUM($G113:CE113)))</f>
        <v>0</v>
      </c>
      <c r="CG113" s="43">
        <f>IF(CG$5&lt;$A113,0,MINA($C113*$E113,$C113-SUM($G113:CF113)))</f>
        <v>0</v>
      </c>
      <c r="CH113" s="43">
        <f>IF(CH$5&lt;$A113,0,MINA($C113*$E113,$C113-SUM($G113:CG113)))</f>
        <v>0</v>
      </c>
      <c r="CI113" s="43">
        <f>IF(CI$5&lt;$A113,0,MINA($C113*$E113,$C113-SUM($G113:CH113)))</f>
        <v>0</v>
      </c>
      <c r="CJ113" s="43">
        <f>IF(CJ$5&lt;$A113,0,MINA($C113*$E113,$C113-SUM($G113:CI113)))</f>
        <v>0</v>
      </c>
      <c r="CK113" s="43">
        <f>IF(CK$5&lt;$A113,0,MINA($C113*$E113,$C113-SUM($G113:CJ113)))</f>
        <v>0</v>
      </c>
      <c r="CL113" s="43">
        <f>IF(CL$5&lt;$A113,0,MINA($C113*$E113,$C113-SUM($G113:CK113)))</f>
        <v>0</v>
      </c>
      <c r="CM113" s="43">
        <f>IF(CM$5&lt;$A113,0,MINA($C113*$E113,$C113-SUM($G113:CL113)))</f>
        <v>0</v>
      </c>
      <c r="CN113" s="43">
        <f>IF(CN$5&lt;$A113,0,MINA($C113*$E113,$C113-SUM($G113:CM113)))</f>
        <v>0</v>
      </c>
      <c r="CO113" s="43">
        <f>IF(CO$5&lt;$A113,0,MINA($C113*$E113,$C113-SUM($G113:CN113)))</f>
        <v>0</v>
      </c>
      <c r="CP113" s="43">
        <f>IF(CP$5&lt;$A113,0,MINA($C113*$E113,$C113-SUM($G113:CO113)))</f>
        <v>0</v>
      </c>
      <c r="CQ113" s="43">
        <f>IF(CQ$5&lt;$A113,0,MINA($C113*$E113,$C113-SUM($G113:CP113)))</f>
        <v>0</v>
      </c>
      <c r="CR113" s="43">
        <f>IF(CR$5&lt;$A113,0,MINA($C113*$E113,$C113-SUM($G113:CQ113)))</f>
        <v>0</v>
      </c>
      <c r="CS113" s="43">
        <f>IF(CS$5&lt;$A113,0,MINA($C113*$E113,$C113-SUM($G113:CR113)))</f>
        <v>0</v>
      </c>
      <c r="CT113" s="43">
        <f>IF(CT$5&lt;$A113,0,MINA($C113*$E113,$C113-SUM($G113:CS113)))</f>
        <v>0</v>
      </c>
      <c r="CU113" s="43">
        <f>IF(CU$5&lt;$A113,0,MINA($C113*$E113,$C113-SUM($G113:CT113)))</f>
        <v>0</v>
      </c>
      <c r="CV113" s="43">
        <f>IF(CV$5&lt;$A113,0,MINA($C113*$E113,$C113-SUM($G113:CU113)))</f>
        <v>0</v>
      </c>
      <c r="CW113" s="43">
        <f>IF(CW$5&lt;$A113,0,MINA($C113*$E113,$C113-SUM($G113:CV113)))</f>
        <v>0</v>
      </c>
      <c r="CX113" s="43">
        <f>IF(CX$5&lt;$A113,0,MINA($C113*$E113,$C113-SUM($G113:CW113)))</f>
        <v>0</v>
      </c>
      <c r="CY113" s="43">
        <f>IF(CY$5&lt;$A113,0,MINA($C113*$E113,$C113-SUM($G113:CX113)))</f>
        <v>0</v>
      </c>
      <c r="CZ113" s="43">
        <f>IF(CZ$5&lt;$A113,0,MINA($C113*$E113,$C113-SUM($G113:CY113)))</f>
        <v>0</v>
      </c>
      <c r="DA113" s="43">
        <f>IF(DA$5&lt;$A113,0,MINA($C113*$E113,$C113-SUM($G113:CZ113)))</f>
        <v>0</v>
      </c>
      <c r="DB113" s="43">
        <f>IF(DB$5&lt;$A113,0,MINA($C113*$E113,$C113-SUM($G113:DA113)))</f>
        <v>0</v>
      </c>
      <c r="DC113" s="43">
        <f>IF(DC$5&lt;$A113,0,MINA($C113*$E113,$C113-SUM($G113:DB113)))</f>
        <v>0</v>
      </c>
      <c r="DD113" s="43">
        <f>IF(DD$5&lt;$A113,0,MINA($C113*$E113,$C113-SUM($G113:DC113)))</f>
        <v>0</v>
      </c>
      <c r="DE113" s="43">
        <f>IF(DE$5&lt;$A113,0,MINA($C113*$E113,$C113-SUM($G113:DD113)))</f>
        <v>0</v>
      </c>
      <c r="DF113" s="43">
        <f>IF(DF$5&lt;$A113,0,MINA($C113*$E113,$C113-SUM($G113:DE113)))</f>
        <v>0</v>
      </c>
      <c r="DG113" s="43">
        <f>IF(DG$5&lt;$A113,0,MINA($C113*$E113,$C113-SUM($G113:DF113)))</f>
        <v>0</v>
      </c>
      <c r="DH113" s="43">
        <f>IF(DH$5&lt;$A113,0,MINA($C113*$E113,$C113-SUM($G113:DG113)))</f>
        <v>0</v>
      </c>
      <c r="DI113" s="43">
        <f>IF(DI$5&lt;$A113,0,MINA($C113*$E113,$C113-SUM($G113:DH113)))</f>
        <v>0</v>
      </c>
      <c r="DJ113" s="43">
        <f>IF(DJ$5&lt;$A113,0,MINA($C113*$E113,$C113-SUM($G113:DI113)))</f>
        <v>0</v>
      </c>
      <c r="DK113" s="43">
        <f>IF(DK$5&lt;$A113,0,MINA($C113*$E113,$C113-SUM($G113:DJ113)))</f>
        <v>0</v>
      </c>
      <c r="DL113" s="43">
        <f>IF(DL$5&lt;$A113,0,MINA($C113*$E113,$C113-SUM($G113:DK113)))</f>
        <v>0</v>
      </c>
      <c r="DM113" s="43">
        <f>IF(DM$5&lt;$A113,0,MINA($C113*$E113,$C113-SUM($G113:DL113)))</f>
        <v>0</v>
      </c>
      <c r="DN113" s="43">
        <f>IF(DN$5&lt;$A113,0,MINA($C113*$E113,$C113-SUM($G113:DM113)))</f>
        <v>0</v>
      </c>
      <c r="DO113" s="43">
        <f>IF(DO$5&lt;$A113,0,MINA($C113*$E113,$C113-SUM($G113:DN113)))</f>
        <v>0</v>
      </c>
      <c r="DP113" s="43">
        <f>IF(DP$5&lt;$A113,0,MINA($C113*$E113,$C113-SUM($G113:DO113)))</f>
        <v>0</v>
      </c>
      <c r="DQ113" s="43">
        <f>IF(DQ$5&lt;$A113,0,MINA($C113*$E113,$C113-SUM($G113:DP113)))</f>
        <v>0</v>
      </c>
      <c r="DR113" s="43">
        <f>IF(DR$5&lt;$A113,0,MINA($C113*$E113,$C113-SUM($G113:DQ113)))</f>
        <v>0</v>
      </c>
      <c r="DS113" s="43">
        <f>IF(DS$5&lt;$A113,0,MINA($C113*$E113,$C113-SUM($G113:DR113)))</f>
        <v>0</v>
      </c>
      <c r="DT113" s="43">
        <f>IF(DT$5&lt;$A113,0,MINA($C113*$E113,$C113-SUM($G113:DS113)))</f>
        <v>0</v>
      </c>
      <c r="DU113" s="43">
        <f>IF(DU$5&lt;$A113,0,MINA($C113*$E113,$C113-SUM($G113:DT113)))</f>
        <v>0</v>
      </c>
      <c r="DV113" s="43">
        <f>IF(DV$5&lt;$A113,0,MINA($C113*$E113,$C113-SUM($G113:DU113)))</f>
        <v>0</v>
      </c>
      <c r="DW113" s="43"/>
      <c r="DX113" s="43"/>
      <c r="DY113" s="43"/>
      <c r="DZ113" s="43"/>
      <c r="EA113" s="43"/>
      <c r="EB113" s="43"/>
      <c r="EC113" s="43"/>
      <c r="ED113" s="43"/>
      <c r="EE113" s="43"/>
      <c r="EF113" s="43"/>
      <c r="EG113" s="43"/>
      <c r="EH113" s="43"/>
      <c r="EI113" s="43"/>
      <c r="EJ113" s="43"/>
      <c r="EK113" s="43"/>
      <c r="EL113" s="43"/>
      <c r="EM113" s="43"/>
      <c r="EN113" s="43"/>
      <c r="EO113" s="43"/>
      <c r="EP113" s="43"/>
      <c r="EQ113" s="43"/>
      <c r="ER113" s="43"/>
      <c r="ES113" s="43"/>
      <c r="ET113" s="43"/>
      <c r="EU113" s="43"/>
      <c r="EV113" s="43"/>
      <c r="EW113" s="43"/>
      <c r="EX113" s="43"/>
      <c r="EY113" s="43"/>
      <c r="EZ113" s="43"/>
      <c r="FA113" s="43"/>
      <c r="FB113" s="43"/>
      <c r="FC113" s="43"/>
      <c r="FD113" s="43"/>
      <c r="FE113" s="43"/>
      <c r="FF113" s="43"/>
    </row>
    <row r="114" spans="1:162" ht="18" customHeight="1" x14ac:dyDescent="0.2">
      <c r="A114" s="46">
        <f t="shared" si="37"/>
        <v>100</v>
      </c>
      <c r="B114" s="38"/>
      <c r="C114" s="45">
        <v>0</v>
      </c>
      <c r="D114" s="38"/>
      <c r="E114" s="44">
        <f t="shared" si="35"/>
        <v>4.7619047619047616E-2</v>
      </c>
      <c r="G114" s="43">
        <f t="shared" si="36"/>
        <v>0</v>
      </c>
      <c r="H114" s="43">
        <f>IF(H$5&lt;$A114,0,MINA($C114*$E114,$C114-SUM($G114:G114)))</f>
        <v>0</v>
      </c>
      <c r="I114" s="43">
        <f>IF(I$5&lt;$A114,0,MINA($C114*$E114,$C114-SUM($G114:H114)))</f>
        <v>0</v>
      </c>
      <c r="J114" s="43">
        <f>IF(J$5&lt;$A114,0,MINA($C114*$E114,$C114-SUM($G114:I114)))</f>
        <v>0</v>
      </c>
      <c r="K114" s="43">
        <f>IF(K$5&lt;$A114,0,MINA($C114*$E114,$C114-SUM($G114:J114)))</f>
        <v>0</v>
      </c>
      <c r="L114" s="43">
        <f>IF(L$5&lt;$A114,0,MINA($C114*$E114,$C114-SUM($G114:K114)))</f>
        <v>0</v>
      </c>
      <c r="M114" s="43">
        <f>IF(M$5&lt;$A114,0,MINA($C114*$E114,$C114-SUM($G114:L114)))</f>
        <v>0</v>
      </c>
      <c r="N114" s="43">
        <f>IF(N$5&lt;$A114,0,MINA($C114*$E114,$C114-SUM($G114:M114)))</f>
        <v>0</v>
      </c>
      <c r="O114" s="43">
        <f>IF(O$5&lt;$A114,0,MINA($C114*$E114,$C114-SUM($G114:N114)))</f>
        <v>0</v>
      </c>
      <c r="P114" s="43">
        <f>IF(P$5&lt;$A114,0,MINA($C114*$E114,$C114-SUM($G114:O114)))</f>
        <v>0</v>
      </c>
      <c r="Q114" s="43">
        <f>IF(Q$5&lt;$A114,0,MINA($C114*$E114,$C114-SUM($G114:P114)))</f>
        <v>0</v>
      </c>
      <c r="R114" s="43">
        <f>IF(R$5&lt;$A114,0,MINA($C114*$E114,$C114-SUM($G114:Q114)))</f>
        <v>0</v>
      </c>
      <c r="S114" s="43">
        <f>IF(S$5&lt;$A114,0,MINA($C114*$E114,$C114-SUM($G114:R114)))</f>
        <v>0</v>
      </c>
      <c r="T114" s="43">
        <f>IF(T$5&lt;$A114,0,MINA($C114*$E114,$C114-SUM($G114:S114)))</f>
        <v>0</v>
      </c>
      <c r="U114" s="43">
        <f>IF(U$5&lt;$A114,0,MINA($C114*$E114,$C114-SUM($G114:T114)))</f>
        <v>0</v>
      </c>
      <c r="V114" s="43">
        <f>IF(V$5&lt;$A114,0,MINA($C114*$E114,$C114-SUM($G114:U114)))</f>
        <v>0</v>
      </c>
      <c r="W114" s="43">
        <f>IF(W$5&lt;$A114,0,MINA($C114*$E114,$C114-SUM($G114:V114)))</f>
        <v>0</v>
      </c>
      <c r="X114" s="43">
        <f>IF(X$5&lt;$A114,0,MINA($C114*$E114,$C114-SUM($G114:W114)))</f>
        <v>0</v>
      </c>
      <c r="Y114" s="43">
        <f>IF(Y$5&lt;$A114,0,MINA($C114*$E114,$C114-SUM($G114:X114)))</f>
        <v>0</v>
      </c>
      <c r="Z114" s="43">
        <f>IF(Z$5&lt;$A114,0,MINA($C114*$E114,$C114-SUM($G114:Y114)))</f>
        <v>0</v>
      </c>
      <c r="AA114" s="43">
        <f>IF(AA$5&lt;$A114,0,MINA($C114*$E114,$C114-SUM($G114:Z114)))</f>
        <v>0</v>
      </c>
      <c r="AB114" s="43">
        <f>IF(AB$5&lt;$A114,0,MINA($C114*$E114,$C114-SUM($G114:AA114)))</f>
        <v>0</v>
      </c>
      <c r="AC114" s="43">
        <f>IF(AC$5&lt;$A114,0,MINA($C114*$E114,$C114-SUM($G114:AB114)))</f>
        <v>0</v>
      </c>
      <c r="AD114" s="43">
        <f>IF(AD$5&lt;$A114,0,MINA($C114*$E114,$C114-SUM($G114:AC114)))</f>
        <v>0</v>
      </c>
      <c r="AE114" s="43">
        <f>IF(AE$5&lt;$A114,0,MINA($C114*$E114,$C114-SUM($G114:AD114)))</f>
        <v>0</v>
      </c>
      <c r="AF114" s="43">
        <f>IF(AF$5&lt;$A114,0,MINA($C114*$E114,$C114-SUM($G114:AE114)))</f>
        <v>0</v>
      </c>
      <c r="AG114" s="43">
        <f>IF(AG$5&lt;$A114,0,MINA($C114*$E114,$C114-SUM($G114:AF114)))</f>
        <v>0</v>
      </c>
      <c r="AH114" s="43">
        <f>IF(AH$5&lt;$A114,0,MINA($C114*$E114,$C114-SUM($G114:AG114)))</f>
        <v>0</v>
      </c>
      <c r="AI114" s="43">
        <f>IF(AI$5&lt;$A114,0,MINA($C114*$E114,$C114-SUM($G114:AH114)))</f>
        <v>0</v>
      </c>
      <c r="AJ114" s="43">
        <f>IF(AJ$5&lt;$A114,0,MINA($C114*$E114,$C114-SUM($G114:AI114)))</f>
        <v>0</v>
      </c>
      <c r="AK114" s="43">
        <f>IF(AK$5&lt;$A114,0,MINA($C114*$E114,$C114-SUM($G114:AJ114)))</f>
        <v>0</v>
      </c>
      <c r="AL114" s="43">
        <f>IF(AL$5&lt;$A114,0,MINA($C114*$E114,$C114-SUM($G114:AK114)))</f>
        <v>0</v>
      </c>
      <c r="AM114" s="43">
        <f>IF(AM$5&lt;$A114,0,MINA($C114*$E114,$C114-SUM($G114:AL114)))</f>
        <v>0</v>
      </c>
      <c r="AN114" s="43">
        <f>IF(AN$5&lt;$A114,0,MINA($C114*$E114,$C114-SUM($G114:AM114)))</f>
        <v>0</v>
      </c>
      <c r="AO114" s="43">
        <f>IF(AO$5&lt;$A114,0,MINA($C114*$E114,$C114-SUM($G114:AN114)))</f>
        <v>0</v>
      </c>
      <c r="AP114" s="43">
        <f>IF(AP$5&lt;$A114,0,MINA($C114*$E114,$C114-SUM($G114:AO114)))</f>
        <v>0</v>
      </c>
      <c r="AQ114" s="43">
        <f>IF(AQ$5&lt;$A114,0,MINA($C114*$E114,$C114-SUM($G114:AP114)))</f>
        <v>0</v>
      </c>
      <c r="AR114" s="43">
        <f>IF(AR$5&lt;$A114,0,MINA($C114*$E114,$C114-SUM($G114:AQ114)))</f>
        <v>0</v>
      </c>
      <c r="AS114" s="43">
        <f>IF(AS$5&lt;$A114,0,MINA($C114*$E114,$C114-SUM($G114:AR114)))</f>
        <v>0</v>
      </c>
      <c r="AT114" s="43">
        <f>IF(AT$5&lt;$A114,0,MINA($C114*$E114,$C114-SUM($G114:AS114)))</f>
        <v>0</v>
      </c>
      <c r="AU114" s="43">
        <f>IF(AU$5&lt;$A114,0,MINA($C114*$E114,$C114-SUM($G114:AT114)))</f>
        <v>0</v>
      </c>
      <c r="AV114" s="43">
        <f>IF(AV$5&lt;$A114,0,MINA($C114*$E114,$C114-SUM($G114:AU114)))</f>
        <v>0</v>
      </c>
      <c r="AW114" s="43">
        <f>IF(AW$5&lt;$A114,0,MINA($C114*$E114,$C114-SUM($G114:AV114)))</f>
        <v>0</v>
      </c>
      <c r="AX114" s="43">
        <f>IF(AX$5&lt;$A114,0,MINA($C114*$E114,$C114-SUM($G114:AW114)))</f>
        <v>0</v>
      </c>
      <c r="AY114" s="43">
        <f>IF(AY$5&lt;$A114,0,MINA($C114*$E114,$C114-SUM($G114:AX114)))</f>
        <v>0</v>
      </c>
      <c r="AZ114" s="43">
        <f>IF(AZ$5&lt;$A114,0,MINA($C114*$E114,$C114-SUM($G114:AY114)))</f>
        <v>0</v>
      </c>
      <c r="BA114" s="43">
        <f>IF(BA$5&lt;$A114,0,MINA($C114*$E114,$C114-SUM($G114:AZ114)))</f>
        <v>0</v>
      </c>
      <c r="BB114" s="43">
        <f>IF(BB$5&lt;$A114,0,MINA($C114*$E114,$C114-SUM($G114:BA114)))</f>
        <v>0</v>
      </c>
      <c r="BC114" s="43">
        <f>IF(BC$5&lt;$A114,0,MINA($C114*$E114,$C114-SUM($G114:BB114)))</f>
        <v>0</v>
      </c>
      <c r="BD114" s="43">
        <f>IF(BD$5&lt;$A114,0,MINA($C114*$E114,$C114-SUM($G114:BC114)))</f>
        <v>0</v>
      </c>
      <c r="BE114" s="43">
        <f>IF(BE$5&lt;$A114,0,MINA($C114*$E114,$C114-SUM($G114:BD114)))</f>
        <v>0</v>
      </c>
      <c r="BF114" s="43">
        <f>IF(BF$5&lt;$A114,0,MINA($C114*$E114,$C114-SUM($G114:BE114)))</f>
        <v>0</v>
      </c>
      <c r="BG114" s="43">
        <f>IF(BG$5&lt;$A114,0,MINA($C114*$E114,$C114-SUM($G114:BF114)))</f>
        <v>0</v>
      </c>
      <c r="BH114" s="43">
        <f>IF(BH$5&lt;$A114,0,MINA($C114*$E114,$C114-SUM($G114:BG114)))</f>
        <v>0</v>
      </c>
      <c r="BI114" s="43">
        <f>IF(BI$5&lt;$A114,0,MINA($C114*$E114,$C114-SUM($G114:BH114)))</f>
        <v>0</v>
      </c>
      <c r="BJ114" s="43">
        <f>IF(BJ$5&lt;$A114,0,MINA($C114*$E114,$C114-SUM($G114:BI114)))</f>
        <v>0</v>
      </c>
      <c r="BK114" s="43">
        <f>IF(BK$5&lt;$A114,0,MINA($C114*$E114,$C114-SUM($G114:BJ114)))</f>
        <v>0</v>
      </c>
      <c r="BL114" s="43">
        <f>IF(BL$5&lt;$A114,0,MINA($C114*$E114,$C114-SUM($G114:BK114)))</f>
        <v>0</v>
      </c>
      <c r="BM114" s="43">
        <f>IF(BM$5&lt;$A114,0,MINA($C114*$E114,$C114-SUM($G114:BL114)))</f>
        <v>0</v>
      </c>
      <c r="BN114" s="43">
        <f>IF(BN$5&lt;$A114,0,MINA($C114*$E114,$C114-SUM($G114:BM114)))</f>
        <v>0</v>
      </c>
      <c r="BO114" s="43">
        <f>IF(BO$5&lt;$A114,0,MINA($C114*$E114,$C114-SUM($G114:BN114)))</f>
        <v>0</v>
      </c>
      <c r="BP114" s="43">
        <f>IF(BP$5&lt;$A114,0,MINA($C114*$E114,$C114-SUM($G114:BO114)))</f>
        <v>0</v>
      </c>
      <c r="BQ114" s="43">
        <f>IF(BQ$5&lt;$A114,0,MINA($C114*$E114,$C114-SUM($G114:BP114)))</f>
        <v>0</v>
      </c>
      <c r="BR114" s="43">
        <f>IF(BR$5&lt;$A114,0,MINA($C114*$E114,$C114-SUM($G114:BQ114)))</f>
        <v>0</v>
      </c>
      <c r="BS114" s="43">
        <f>IF(BS$5&lt;$A114,0,MINA($C114*$E114,$C114-SUM($G114:BR114)))</f>
        <v>0</v>
      </c>
      <c r="BT114" s="43">
        <f>IF(BT$5&lt;$A114,0,MINA($C114*$E114,$C114-SUM($G114:BS114)))</f>
        <v>0</v>
      </c>
      <c r="BU114" s="43">
        <f>IF(BU$5&lt;$A114,0,MINA($C114*$E114,$C114-SUM($G114:BT114)))</f>
        <v>0</v>
      </c>
      <c r="BV114" s="43">
        <f>IF(BV$5&lt;$A114,0,MINA($C114*$E114,$C114-SUM($G114:BU114)))</f>
        <v>0</v>
      </c>
      <c r="BW114" s="43">
        <f>IF(BW$5&lt;$A114,0,MINA($C114*$E114,$C114-SUM($G114:BV114)))</f>
        <v>0</v>
      </c>
      <c r="BX114" s="43">
        <f>IF(BX$5&lt;$A114,0,MINA($C114*$E114,$C114-SUM($G114:BW114)))</f>
        <v>0</v>
      </c>
      <c r="BY114" s="43">
        <f>IF(BY$5&lt;$A114,0,MINA($C114*$E114,$C114-SUM($G114:BX114)))</f>
        <v>0</v>
      </c>
      <c r="BZ114" s="43">
        <f>IF(BZ$5&lt;$A114,0,MINA($C114*$E114,$C114-SUM($G114:BY114)))</f>
        <v>0</v>
      </c>
      <c r="CA114" s="43">
        <f>IF(CA$5&lt;$A114,0,MINA($C114*$E114,$C114-SUM($G114:BZ114)))</f>
        <v>0</v>
      </c>
      <c r="CB114" s="43">
        <f>IF(CB$5&lt;$A114,0,MINA($C114*$E114,$C114-SUM($G114:CA114)))</f>
        <v>0</v>
      </c>
      <c r="CC114" s="43">
        <f>IF(CC$5&lt;$A114,0,MINA($C114*$E114,$C114-SUM($G114:CB114)))</f>
        <v>0</v>
      </c>
      <c r="CD114" s="43">
        <f>IF(CD$5&lt;$A114,0,MINA($C114*$E114,$C114-SUM($G114:CC114)))</f>
        <v>0</v>
      </c>
      <c r="CE114" s="43">
        <f>IF(CE$5&lt;$A114,0,MINA($C114*$E114,$C114-SUM($G114:CD114)))</f>
        <v>0</v>
      </c>
      <c r="CF114" s="43">
        <f>IF(CF$5&lt;$A114,0,MINA($C114*$E114,$C114-SUM($G114:CE114)))</f>
        <v>0</v>
      </c>
      <c r="CG114" s="43">
        <f>IF(CG$5&lt;$A114,0,MINA($C114*$E114,$C114-SUM($G114:CF114)))</f>
        <v>0</v>
      </c>
      <c r="CH114" s="43">
        <f>IF(CH$5&lt;$A114,0,MINA($C114*$E114,$C114-SUM($G114:CG114)))</f>
        <v>0</v>
      </c>
      <c r="CI114" s="43">
        <f>IF(CI$5&lt;$A114,0,MINA($C114*$E114,$C114-SUM($G114:CH114)))</f>
        <v>0</v>
      </c>
      <c r="CJ114" s="43">
        <f>IF(CJ$5&lt;$A114,0,MINA($C114*$E114,$C114-SUM($G114:CI114)))</f>
        <v>0</v>
      </c>
      <c r="CK114" s="43">
        <f>IF(CK$5&lt;$A114,0,MINA($C114*$E114,$C114-SUM($G114:CJ114)))</f>
        <v>0</v>
      </c>
      <c r="CL114" s="43">
        <f>IF(CL$5&lt;$A114,0,MINA($C114*$E114,$C114-SUM($G114:CK114)))</f>
        <v>0</v>
      </c>
      <c r="CM114" s="43">
        <f>IF(CM$5&lt;$A114,0,MINA($C114*$E114,$C114-SUM($G114:CL114)))</f>
        <v>0</v>
      </c>
      <c r="CN114" s="43">
        <f>IF(CN$5&lt;$A114,0,MINA($C114*$E114,$C114-SUM($G114:CM114)))</f>
        <v>0</v>
      </c>
      <c r="CO114" s="43">
        <f>IF(CO$5&lt;$A114,0,MINA($C114*$E114,$C114-SUM($G114:CN114)))</f>
        <v>0</v>
      </c>
      <c r="CP114" s="43">
        <f>IF(CP$5&lt;$A114,0,MINA($C114*$E114,$C114-SUM($G114:CO114)))</f>
        <v>0</v>
      </c>
      <c r="CQ114" s="43">
        <f>IF(CQ$5&lt;$A114,0,MINA($C114*$E114,$C114-SUM($G114:CP114)))</f>
        <v>0</v>
      </c>
      <c r="CR114" s="43">
        <f>IF(CR$5&lt;$A114,0,MINA($C114*$E114,$C114-SUM($G114:CQ114)))</f>
        <v>0</v>
      </c>
      <c r="CS114" s="43">
        <f>IF(CS$5&lt;$A114,0,MINA($C114*$E114,$C114-SUM($G114:CR114)))</f>
        <v>0</v>
      </c>
      <c r="CT114" s="43">
        <f>IF(CT$5&lt;$A114,0,MINA($C114*$E114,$C114-SUM($G114:CS114)))</f>
        <v>0</v>
      </c>
      <c r="CU114" s="43">
        <f>IF(CU$5&lt;$A114,0,MINA($C114*$E114,$C114-SUM($G114:CT114)))</f>
        <v>0</v>
      </c>
      <c r="CV114" s="43">
        <f>IF(CV$5&lt;$A114,0,MINA($C114*$E114,$C114-SUM($G114:CU114)))</f>
        <v>0</v>
      </c>
      <c r="CW114" s="43">
        <f>IF(CW$5&lt;$A114,0,MINA($C114*$E114,$C114-SUM($G114:CV114)))</f>
        <v>0</v>
      </c>
      <c r="CX114" s="43">
        <f>IF(CX$5&lt;$A114,0,MINA($C114*$E114,$C114-SUM($G114:CW114)))</f>
        <v>0</v>
      </c>
      <c r="CY114" s="43">
        <f>IF(CY$5&lt;$A114,0,MINA($C114*$E114,$C114-SUM($G114:CX114)))</f>
        <v>0</v>
      </c>
      <c r="CZ114" s="43">
        <f>IF(CZ$5&lt;$A114,0,MINA($C114*$E114,$C114-SUM($G114:CY114)))</f>
        <v>0</v>
      </c>
      <c r="DA114" s="43">
        <f>IF(DA$5&lt;$A114,0,MINA($C114*$E114,$C114-SUM($G114:CZ114)))</f>
        <v>0</v>
      </c>
      <c r="DB114" s="43">
        <f>IF(DB$5&lt;$A114,0,MINA($C114*$E114,$C114-SUM($G114:DA114)))</f>
        <v>0</v>
      </c>
      <c r="DC114" s="43">
        <f>IF(DC$5&lt;$A114,0,MINA($C114*$E114,$C114-SUM($G114:DB114)))</f>
        <v>0</v>
      </c>
      <c r="DD114" s="43">
        <f>IF(DD$5&lt;$A114,0,MINA($C114*$E114,$C114-SUM($G114:DC114)))</f>
        <v>0</v>
      </c>
      <c r="DE114" s="43">
        <f>IF(DE$5&lt;$A114,0,MINA($C114*$E114,$C114-SUM($G114:DD114)))</f>
        <v>0</v>
      </c>
      <c r="DF114" s="43">
        <f>IF(DF$5&lt;$A114,0,MINA($C114*$E114,$C114-SUM($G114:DE114)))</f>
        <v>0</v>
      </c>
      <c r="DG114" s="43">
        <f>IF(DG$5&lt;$A114,0,MINA($C114*$E114,$C114-SUM($G114:DF114)))</f>
        <v>0</v>
      </c>
      <c r="DH114" s="43">
        <f>IF(DH$5&lt;$A114,0,MINA($C114*$E114,$C114-SUM($G114:DG114)))</f>
        <v>0</v>
      </c>
      <c r="DI114" s="43">
        <f>IF(DI$5&lt;$A114,0,MINA($C114*$E114,$C114-SUM($G114:DH114)))</f>
        <v>0</v>
      </c>
      <c r="DJ114" s="43">
        <f>IF(DJ$5&lt;$A114,0,MINA($C114*$E114,$C114-SUM($G114:DI114)))</f>
        <v>0</v>
      </c>
      <c r="DK114" s="43">
        <f>IF(DK$5&lt;$A114,0,MINA($C114*$E114,$C114-SUM($G114:DJ114)))</f>
        <v>0</v>
      </c>
      <c r="DL114" s="43">
        <f>IF(DL$5&lt;$A114,0,MINA($C114*$E114,$C114-SUM($G114:DK114)))</f>
        <v>0</v>
      </c>
      <c r="DM114" s="43">
        <f>IF(DM$5&lt;$A114,0,MINA($C114*$E114,$C114-SUM($G114:DL114)))</f>
        <v>0</v>
      </c>
      <c r="DN114" s="43">
        <f>IF(DN$5&lt;$A114,0,MINA($C114*$E114,$C114-SUM($G114:DM114)))</f>
        <v>0</v>
      </c>
      <c r="DO114" s="43">
        <f>IF(DO$5&lt;$A114,0,MINA($C114*$E114,$C114-SUM($G114:DN114)))</f>
        <v>0</v>
      </c>
      <c r="DP114" s="43">
        <f>IF(DP$5&lt;$A114,0,MINA($C114*$E114,$C114-SUM($G114:DO114)))</f>
        <v>0</v>
      </c>
      <c r="DQ114" s="43">
        <f>IF(DQ$5&lt;$A114,0,MINA($C114*$E114,$C114-SUM($G114:DP114)))</f>
        <v>0</v>
      </c>
      <c r="DR114" s="43">
        <f>IF(DR$5&lt;$A114,0,MINA($C114*$E114,$C114-SUM($G114:DQ114)))</f>
        <v>0</v>
      </c>
      <c r="DS114" s="43">
        <f>IF(DS$5&lt;$A114,0,MINA($C114*$E114,$C114-SUM($G114:DR114)))</f>
        <v>0</v>
      </c>
      <c r="DT114" s="43">
        <f>IF(DT$5&lt;$A114,0,MINA($C114*$E114,$C114-SUM($G114:DS114)))</f>
        <v>0</v>
      </c>
      <c r="DU114" s="43">
        <f>IF(DU$5&lt;$A114,0,MINA($C114*$E114,$C114-SUM($G114:DT114)))</f>
        <v>0</v>
      </c>
      <c r="DV114" s="43">
        <f>IF(DV$5&lt;$A114,0,MINA($C114*$E114,$C114-SUM($G114:DU114)))</f>
        <v>0</v>
      </c>
      <c r="DW114" s="43"/>
      <c r="DX114" s="43"/>
      <c r="DY114" s="43"/>
      <c r="DZ114" s="43"/>
      <c r="EA114" s="43"/>
      <c r="EB114" s="43"/>
      <c r="EC114" s="43"/>
      <c r="ED114" s="43"/>
      <c r="EE114" s="43"/>
      <c r="EF114" s="43"/>
      <c r="EG114" s="43"/>
      <c r="EH114" s="43"/>
      <c r="EI114" s="43"/>
      <c r="EJ114" s="43"/>
      <c r="EK114" s="43"/>
      <c r="EL114" s="43"/>
      <c r="EM114" s="43"/>
      <c r="EN114" s="43"/>
      <c r="EO114" s="43"/>
      <c r="EP114" s="43"/>
      <c r="EQ114" s="43"/>
      <c r="ER114" s="43"/>
      <c r="ES114" s="43"/>
      <c r="ET114" s="43"/>
      <c r="EU114" s="43"/>
      <c r="EV114" s="43"/>
      <c r="EW114" s="43"/>
      <c r="EX114" s="43"/>
      <c r="EY114" s="43"/>
      <c r="EZ114" s="43"/>
      <c r="FA114" s="43"/>
      <c r="FB114" s="43"/>
      <c r="FC114" s="43"/>
      <c r="FD114" s="43"/>
      <c r="FE114" s="43"/>
      <c r="FF114" s="43"/>
    </row>
    <row r="115" spans="1:162" ht="18" customHeight="1" x14ac:dyDescent="0.2">
      <c r="A115" s="46">
        <f t="shared" si="37"/>
        <v>101</v>
      </c>
      <c r="B115" s="38"/>
      <c r="C115" s="45">
        <v>0</v>
      </c>
      <c r="D115" s="38"/>
      <c r="E115" s="44">
        <f t="shared" si="35"/>
        <v>0.05</v>
      </c>
      <c r="G115" s="43">
        <f t="shared" si="36"/>
        <v>0</v>
      </c>
      <c r="H115" s="43">
        <f>IF(H$5&lt;$A115,0,MINA($C115*$E115,$C115-SUM($G115:G115)))</f>
        <v>0</v>
      </c>
      <c r="I115" s="43">
        <f>IF(I$5&lt;$A115,0,MINA($C115*$E115,$C115-SUM($G115:H115)))</f>
        <v>0</v>
      </c>
      <c r="J115" s="43">
        <f>IF(J$5&lt;$A115,0,MINA($C115*$E115,$C115-SUM($G115:I115)))</f>
        <v>0</v>
      </c>
      <c r="K115" s="43">
        <f>IF(K$5&lt;$A115,0,MINA($C115*$E115,$C115-SUM($G115:J115)))</f>
        <v>0</v>
      </c>
      <c r="L115" s="43">
        <f>IF(L$5&lt;$A115,0,MINA($C115*$E115,$C115-SUM($G115:K115)))</f>
        <v>0</v>
      </c>
      <c r="M115" s="43">
        <f>IF(M$5&lt;$A115,0,MINA($C115*$E115,$C115-SUM($G115:L115)))</f>
        <v>0</v>
      </c>
      <c r="N115" s="43">
        <f>IF(N$5&lt;$A115,0,MINA($C115*$E115,$C115-SUM($G115:M115)))</f>
        <v>0</v>
      </c>
      <c r="O115" s="43">
        <f>IF(O$5&lt;$A115,0,MINA($C115*$E115,$C115-SUM($G115:N115)))</f>
        <v>0</v>
      </c>
      <c r="P115" s="43">
        <f>IF(P$5&lt;$A115,0,MINA($C115*$E115,$C115-SUM($G115:O115)))</f>
        <v>0</v>
      </c>
      <c r="Q115" s="43">
        <f>IF(Q$5&lt;$A115,0,MINA($C115*$E115,$C115-SUM($G115:P115)))</f>
        <v>0</v>
      </c>
      <c r="R115" s="43">
        <f>IF(R$5&lt;$A115,0,MINA($C115*$E115,$C115-SUM($G115:Q115)))</f>
        <v>0</v>
      </c>
      <c r="S115" s="43">
        <f>IF(S$5&lt;$A115,0,MINA($C115*$E115,$C115-SUM($G115:R115)))</f>
        <v>0</v>
      </c>
      <c r="T115" s="43">
        <f>IF(T$5&lt;$A115,0,MINA($C115*$E115,$C115-SUM($G115:S115)))</f>
        <v>0</v>
      </c>
      <c r="U115" s="43">
        <f>IF(U$5&lt;$A115,0,MINA($C115*$E115,$C115-SUM($G115:T115)))</f>
        <v>0</v>
      </c>
      <c r="V115" s="43">
        <f>IF(V$5&lt;$A115,0,MINA($C115*$E115,$C115-SUM($G115:U115)))</f>
        <v>0</v>
      </c>
      <c r="W115" s="43">
        <f>IF(W$5&lt;$A115,0,MINA($C115*$E115,$C115-SUM($G115:V115)))</f>
        <v>0</v>
      </c>
      <c r="X115" s="43">
        <f>IF(X$5&lt;$A115,0,MINA($C115*$E115,$C115-SUM($G115:W115)))</f>
        <v>0</v>
      </c>
      <c r="Y115" s="43">
        <f>IF(Y$5&lt;$A115,0,MINA($C115*$E115,$C115-SUM($G115:X115)))</f>
        <v>0</v>
      </c>
      <c r="Z115" s="43">
        <f>IF(Z$5&lt;$A115,0,MINA($C115*$E115,$C115-SUM($G115:Y115)))</f>
        <v>0</v>
      </c>
      <c r="AA115" s="43">
        <f>IF(AA$5&lt;$A115,0,MINA($C115*$E115,$C115-SUM($G115:Z115)))</f>
        <v>0</v>
      </c>
      <c r="AB115" s="43">
        <f>IF(AB$5&lt;$A115,0,MINA($C115*$E115,$C115-SUM($G115:AA115)))</f>
        <v>0</v>
      </c>
      <c r="AC115" s="43">
        <f>IF(AC$5&lt;$A115,0,MINA($C115*$E115,$C115-SUM($G115:AB115)))</f>
        <v>0</v>
      </c>
      <c r="AD115" s="43">
        <f>IF(AD$5&lt;$A115,0,MINA($C115*$E115,$C115-SUM($G115:AC115)))</f>
        <v>0</v>
      </c>
      <c r="AE115" s="43">
        <f>IF(AE$5&lt;$A115,0,MINA($C115*$E115,$C115-SUM($G115:AD115)))</f>
        <v>0</v>
      </c>
      <c r="AF115" s="43">
        <f>IF(AF$5&lt;$A115,0,MINA($C115*$E115,$C115-SUM($G115:AE115)))</f>
        <v>0</v>
      </c>
      <c r="AG115" s="43">
        <f>IF(AG$5&lt;$A115,0,MINA($C115*$E115,$C115-SUM($G115:AF115)))</f>
        <v>0</v>
      </c>
      <c r="AH115" s="43">
        <f>IF(AH$5&lt;$A115,0,MINA($C115*$E115,$C115-SUM($G115:AG115)))</f>
        <v>0</v>
      </c>
      <c r="AI115" s="43">
        <f>IF(AI$5&lt;$A115,0,MINA($C115*$E115,$C115-SUM($G115:AH115)))</f>
        <v>0</v>
      </c>
      <c r="AJ115" s="43">
        <f>IF(AJ$5&lt;$A115,0,MINA($C115*$E115,$C115-SUM($G115:AI115)))</f>
        <v>0</v>
      </c>
      <c r="AK115" s="43">
        <f>IF(AK$5&lt;$A115,0,MINA($C115*$E115,$C115-SUM($G115:AJ115)))</f>
        <v>0</v>
      </c>
      <c r="AL115" s="43">
        <f>IF(AL$5&lt;$A115,0,MINA($C115*$E115,$C115-SUM($G115:AK115)))</f>
        <v>0</v>
      </c>
      <c r="AM115" s="43">
        <f>IF(AM$5&lt;$A115,0,MINA($C115*$E115,$C115-SUM($G115:AL115)))</f>
        <v>0</v>
      </c>
      <c r="AN115" s="43">
        <f>IF(AN$5&lt;$A115,0,MINA($C115*$E115,$C115-SUM($G115:AM115)))</f>
        <v>0</v>
      </c>
      <c r="AO115" s="43">
        <f>IF(AO$5&lt;$A115,0,MINA($C115*$E115,$C115-SUM($G115:AN115)))</f>
        <v>0</v>
      </c>
      <c r="AP115" s="43">
        <f>IF(AP$5&lt;$A115,0,MINA($C115*$E115,$C115-SUM($G115:AO115)))</f>
        <v>0</v>
      </c>
      <c r="AQ115" s="43">
        <f>IF(AQ$5&lt;$A115,0,MINA($C115*$E115,$C115-SUM($G115:AP115)))</f>
        <v>0</v>
      </c>
      <c r="AR115" s="43">
        <f>IF(AR$5&lt;$A115,0,MINA($C115*$E115,$C115-SUM($G115:AQ115)))</f>
        <v>0</v>
      </c>
      <c r="AS115" s="43">
        <f>IF(AS$5&lt;$A115,0,MINA($C115*$E115,$C115-SUM($G115:AR115)))</f>
        <v>0</v>
      </c>
      <c r="AT115" s="43">
        <f>IF(AT$5&lt;$A115,0,MINA($C115*$E115,$C115-SUM($G115:AS115)))</f>
        <v>0</v>
      </c>
      <c r="AU115" s="43">
        <f>IF(AU$5&lt;$A115,0,MINA($C115*$E115,$C115-SUM($G115:AT115)))</f>
        <v>0</v>
      </c>
      <c r="AV115" s="43">
        <f>IF(AV$5&lt;$A115,0,MINA($C115*$E115,$C115-SUM($G115:AU115)))</f>
        <v>0</v>
      </c>
      <c r="AW115" s="43">
        <f>IF(AW$5&lt;$A115,0,MINA($C115*$E115,$C115-SUM($G115:AV115)))</f>
        <v>0</v>
      </c>
      <c r="AX115" s="43">
        <f>IF(AX$5&lt;$A115,0,MINA($C115*$E115,$C115-SUM($G115:AW115)))</f>
        <v>0</v>
      </c>
      <c r="AY115" s="43">
        <f>IF(AY$5&lt;$A115,0,MINA($C115*$E115,$C115-SUM($G115:AX115)))</f>
        <v>0</v>
      </c>
      <c r="AZ115" s="43">
        <f>IF(AZ$5&lt;$A115,0,MINA($C115*$E115,$C115-SUM($G115:AY115)))</f>
        <v>0</v>
      </c>
      <c r="BA115" s="43">
        <f>IF(BA$5&lt;$A115,0,MINA($C115*$E115,$C115-SUM($G115:AZ115)))</f>
        <v>0</v>
      </c>
      <c r="BB115" s="43">
        <f>IF(BB$5&lt;$A115,0,MINA($C115*$E115,$C115-SUM($G115:BA115)))</f>
        <v>0</v>
      </c>
      <c r="BC115" s="43">
        <f>IF(BC$5&lt;$A115,0,MINA($C115*$E115,$C115-SUM($G115:BB115)))</f>
        <v>0</v>
      </c>
      <c r="BD115" s="43">
        <f>IF(BD$5&lt;$A115,0,MINA($C115*$E115,$C115-SUM($G115:BC115)))</f>
        <v>0</v>
      </c>
      <c r="BE115" s="43">
        <f>IF(BE$5&lt;$A115,0,MINA($C115*$E115,$C115-SUM($G115:BD115)))</f>
        <v>0</v>
      </c>
      <c r="BF115" s="43">
        <f>IF(BF$5&lt;$A115,0,MINA($C115*$E115,$C115-SUM($G115:BE115)))</f>
        <v>0</v>
      </c>
      <c r="BG115" s="43">
        <f>IF(BG$5&lt;$A115,0,MINA($C115*$E115,$C115-SUM($G115:BF115)))</f>
        <v>0</v>
      </c>
      <c r="BH115" s="43">
        <f>IF(BH$5&lt;$A115,0,MINA($C115*$E115,$C115-SUM($G115:BG115)))</f>
        <v>0</v>
      </c>
      <c r="BI115" s="43">
        <f>IF(BI$5&lt;$A115,0,MINA($C115*$E115,$C115-SUM($G115:BH115)))</f>
        <v>0</v>
      </c>
      <c r="BJ115" s="43">
        <f>IF(BJ$5&lt;$A115,0,MINA($C115*$E115,$C115-SUM($G115:BI115)))</f>
        <v>0</v>
      </c>
      <c r="BK115" s="43">
        <f>IF(BK$5&lt;$A115,0,MINA($C115*$E115,$C115-SUM($G115:BJ115)))</f>
        <v>0</v>
      </c>
      <c r="BL115" s="43">
        <f>IF(BL$5&lt;$A115,0,MINA($C115*$E115,$C115-SUM($G115:BK115)))</f>
        <v>0</v>
      </c>
      <c r="BM115" s="43">
        <f>IF(BM$5&lt;$A115,0,MINA($C115*$E115,$C115-SUM($G115:BL115)))</f>
        <v>0</v>
      </c>
      <c r="BN115" s="43">
        <f>IF(BN$5&lt;$A115,0,MINA($C115*$E115,$C115-SUM($G115:BM115)))</f>
        <v>0</v>
      </c>
      <c r="BO115" s="43">
        <f>IF(BO$5&lt;$A115,0,MINA($C115*$E115,$C115-SUM($G115:BN115)))</f>
        <v>0</v>
      </c>
      <c r="BP115" s="43">
        <f>IF(BP$5&lt;$A115,0,MINA($C115*$E115,$C115-SUM($G115:BO115)))</f>
        <v>0</v>
      </c>
      <c r="BQ115" s="43">
        <f>IF(BQ$5&lt;$A115,0,MINA($C115*$E115,$C115-SUM($G115:BP115)))</f>
        <v>0</v>
      </c>
      <c r="BR115" s="43">
        <f>IF(BR$5&lt;$A115,0,MINA($C115*$E115,$C115-SUM($G115:BQ115)))</f>
        <v>0</v>
      </c>
      <c r="BS115" s="43">
        <f>IF(BS$5&lt;$A115,0,MINA($C115*$E115,$C115-SUM($G115:BR115)))</f>
        <v>0</v>
      </c>
      <c r="BT115" s="43">
        <f>IF(BT$5&lt;$A115,0,MINA($C115*$E115,$C115-SUM($G115:BS115)))</f>
        <v>0</v>
      </c>
      <c r="BU115" s="43">
        <f>IF(BU$5&lt;$A115,0,MINA($C115*$E115,$C115-SUM($G115:BT115)))</f>
        <v>0</v>
      </c>
      <c r="BV115" s="43">
        <f>IF(BV$5&lt;$A115,0,MINA($C115*$E115,$C115-SUM($G115:BU115)))</f>
        <v>0</v>
      </c>
      <c r="BW115" s="43">
        <f>IF(BW$5&lt;$A115,0,MINA($C115*$E115,$C115-SUM($G115:BV115)))</f>
        <v>0</v>
      </c>
      <c r="BX115" s="43">
        <f>IF(BX$5&lt;$A115,0,MINA($C115*$E115,$C115-SUM($G115:BW115)))</f>
        <v>0</v>
      </c>
      <c r="BY115" s="43">
        <f>IF(BY$5&lt;$A115,0,MINA($C115*$E115,$C115-SUM($G115:BX115)))</f>
        <v>0</v>
      </c>
      <c r="BZ115" s="43">
        <f>IF(BZ$5&lt;$A115,0,MINA($C115*$E115,$C115-SUM($G115:BY115)))</f>
        <v>0</v>
      </c>
      <c r="CA115" s="43">
        <f>IF(CA$5&lt;$A115,0,MINA($C115*$E115,$C115-SUM($G115:BZ115)))</f>
        <v>0</v>
      </c>
      <c r="CB115" s="43">
        <f>IF(CB$5&lt;$A115,0,MINA($C115*$E115,$C115-SUM($G115:CA115)))</f>
        <v>0</v>
      </c>
      <c r="CC115" s="43">
        <f>IF(CC$5&lt;$A115,0,MINA($C115*$E115,$C115-SUM($G115:CB115)))</f>
        <v>0</v>
      </c>
      <c r="CD115" s="43">
        <f>IF(CD$5&lt;$A115,0,MINA($C115*$E115,$C115-SUM($G115:CC115)))</f>
        <v>0</v>
      </c>
      <c r="CE115" s="43">
        <f>IF(CE$5&lt;$A115,0,MINA($C115*$E115,$C115-SUM($G115:CD115)))</f>
        <v>0</v>
      </c>
      <c r="CF115" s="43">
        <f>IF(CF$5&lt;$A115,0,MINA($C115*$E115,$C115-SUM($G115:CE115)))</f>
        <v>0</v>
      </c>
      <c r="CG115" s="43">
        <f>IF(CG$5&lt;$A115,0,MINA($C115*$E115,$C115-SUM($G115:CF115)))</f>
        <v>0</v>
      </c>
      <c r="CH115" s="43">
        <f>IF(CH$5&lt;$A115,0,MINA($C115*$E115,$C115-SUM($G115:CG115)))</f>
        <v>0</v>
      </c>
      <c r="CI115" s="43">
        <f>IF(CI$5&lt;$A115,0,MINA($C115*$E115,$C115-SUM($G115:CH115)))</f>
        <v>0</v>
      </c>
      <c r="CJ115" s="43">
        <f>IF(CJ$5&lt;$A115,0,MINA($C115*$E115,$C115-SUM($G115:CI115)))</f>
        <v>0</v>
      </c>
      <c r="CK115" s="43">
        <f>IF(CK$5&lt;$A115,0,MINA($C115*$E115,$C115-SUM($G115:CJ115)))</f>
        <v>0</v>
      </c>
      <c r="CL115" s="43">
        <f>IF(CL$5&lt;$A115,0,MINA($C115*$E115,$C115-SUM($G115:CK115)))</f>
        <v>0</v>
      </c>
      <c r="CM115" s="43">
        <f>IF(CM$5&lt;$A115,0,MINA($C115*$E115,$C115-SUM($G115:CL115)))</f>
        <v>0</v>
      </c>
      <c r="CN115" s="43">
        <f>IF(CN$5&lt;$A115,0,MINA($C115*$E115,$C115-SUM($G115:CM115)))</f>
        <v>0</v>
      </c>
      <c r="CO115" s="43">
        <f>IF(CO$5&lt;$A115,0,MINA($C115*$E115,$C115-SUM($G115:CN115)))</f>
        <v>0</v>
      </c>
      <c r="CP115" s="43">
        <f>IF(CP$5&lt;$A115,0,MINA($C115*$E115,$C115-SUM($G115:CO115)))</f>
        <v>0</v>
      </c>
      <c r="CQ115" s="43">
        <f>IF(CQ$5&lt;$A115,0,MINA($C115*$E115,$C115-SUM($G115:CP115)))</f>
        <v>0</v>
      </c>
      <c r="CR115" s="43">
        <f>IF(CR$5&lt;$A115,0,MINA($C115*$E115,$C115-SUM($G115:CQ115)))</f>
        <v>0</v>
      </c>
      <c r="CS115" s="43">
        <f>IF(CS$5&lt;$A115,0,MINA($C115*$E115,$C115-SUM($G115:CR115)))</f>
        <v>0</v>
      </c>
      <c r="CT115" s="43">
        <f>IF(CT$5&lt;$A115,0,MINA($C115*$E115,$C115-SUM($G115:CS115)))</f>
        <v>0</v>
      </c>
      <c r="CU115" s="43">
        <f>IF(CU$5&lt;$A115,0,MINA($C115*$E115,$C115-SUM($G115:CT115)))</f>
        <v>0</v>
      </c>
      <c r="CV115" s="43">
        <f>IF(CV$5&lt;$A115,0,MINA($C115*$E115,$C115-SUM($G115:CU115)))</f>
        <v>0</v>
      </c>
      <c r="CW115" s="43">
        <f>IF(CW$5&lt;$A115,0,MINA($C115*$E115,$C115-SUM($G115:CV115)))</f>
        <v>0</v>
      </c>
      <c r="CX115" s="43">
        <f>IF(CX$5&lt;$A115,0,MINA($C115*$E115,$C115-SUM($G115:CW115)))</f>
        <v>0</v>
      </c>
      <c r="CY115" s="43">
        <f>IF(CY$5&lt;$A115,0,MINA($C115*$E115,$C115-SUM($G115:CX115)))</f>
        <v>0</v>
      </c>
      <c r="CZ115" s="43">
        <f>IF(CZ$5&lt;$A115,0,MINA($C115*$E115,$C115-SUM($G115:CY115)))</f>
        <v>0</v>
      </c>
      <c r="DA115" s="43">
        <f>IF(DA$5&lt;$A115,0,MINA($C115*$E115,$C115-SUM($G115:CZ115)))</f>
        <v>0</v>
      </c>
      <c r="DB115" s="43">
        <f>IF(DB$5&lt;$A115,0,MINA($C115*$E115,$C115-SUM($G115:DA115)))</f>
        <v>0</v>
      </c>
      <c r="DC115" s="43">
        <f>IF(DC$5&lt;$A115,0,MINA($C115*$E115,$C115-SUM($G115:DB115)))</f>
        <v>0</v>
      </c>
      <c r="DD115" s="43">
        <f>IF(DD$5&lt;$A115,0,MINA($C115*$E115,$C115-SUM($G115:DC115)))</f>
        <v>0</v>
      </c>
      <c r="DE115" s="43">
        <f>IF(DE$5&lt;$A115,0,MINA($C115*$E115,$C115-SUM($G115:DD115)))</f>
        <v>0</v>
      </c>
      <c r="DF115" s="43">
        <f>IF(DF$5&lt;$A115,0,MINA($C115*$E115,$C115-SUM($G115:DE115)))</f>
        <v>0</v>
      </c>
      <c r="DG115" s="43">
        <f>IF(DG$5&lt;$A115,0,MINA($C115*$E115,$C115-SUM($G115:DF115)))</f>
        <v>0</v>
      </c>
      <c r="DH115" s="43">
        <f>IF(DH$5&lt;$A115,0,MINA($C115*$E115,$C115-SUM($G115:DG115)))</f>
        <v>0</v>
      </c>
      <c r="DI115" s="43">
        <f>IF(DI$5&lt;$A115,0,MINA($C115*$E115,$C115-SUM($G115:DH115)))</f>
        <v>0</v>
      </c>
      <c r="DJ115" s="43">
        <f>IF(DJ$5&lt;$A115,0,MINA($C115*$E115,$C115-SUM($G115:DI115)))</f>
        <v>0</v>
      </c>
      <c r="DK115" s="43">
        <f>IF(DK$5&lt;$A115,0,MINA($C115*$E115,$C115-SUM($G115:DJ115)))</f>
        <v>0</v>
      </c>
      <c r="DL115" s="43">
        <f>IF(DL$5&lt;$A115,0,MINA($C115*$E115,$C115-SUM($G115:DK115)))</f>
        <v>0</v>
      </c>
      <c r="DM115" s="43">
        <f>IF(DM$5&lt;$A115,0,MINA($C115*$E115,$C115-SUM($G115:DL115)))</f>
        <v>0</v>
      </c>
      <c r="DN115" s="43">
        <f>IF(DN$5&lt;$A115,0,MINA($C115*$E115,$C115-SUM($G115:DM115)))</f>
        <v>0</v>
      </c>
      <c r="DO115" s="43">
        <f>IF(DO$5&lt;$A115,0,MINA($C115*$E115,$C115-SUM($G115:DN115)))</f>
        <v>0</v>
      </c>
      <c r="DP115" s="43">
        <f>IF(DP$5&lt;$A115,0,MINA($C115*$E115,$C115-SUM($G115:DO115)))</f>
        <v>0</v>
      </c>
      <c r="DQ115" s="43">
        <f>IF(DQ$5&lt;$A115,0,MINA($C115*$E115,$C115-SUM($G115:DP115)))</f>
        <v>0</v>
      </c>
      <c r="DR115" s="43">
        <f>IF(DR$5&lt;$A115,0,MINA($C115*$E115,$C115-SUM($G115:DQ115)))</f>
        <v>0</v>
      </c>
      <c r="DS115" s="43">
        <f>IF(DS$5&lt;$A115,0,MINA($C115*$E115,$C115-SUM($G115:DR115)))</f>
        <v>0</v>
      </c>
      <c r="DT115" s="43">
        <f>IF(DT$5&lt;$A115,0,MINA($C115*$E115,$C115-SUM($G115:DS115)))</f>
        <v>0</v>
      </c>
      <c r="DU115" s="43">
        <f>IF(DU$5&lt;$A115,0,MINA($C115*$E115,$C115-SUM($G115:DT115)))</f>
        <v>0</v>
      </c>
      <c r="DV115" s="43">
        <f>IF(DV$5&lt;$A115,0,MINA($C115*$E115,$C115-SUM($G115:DU115)))</f>
        <v>0</v>
      </c>
      <c r="DW115" s="43"/>
      <c r="DX115" s="43"/>
      <c r="DY115" s="43"/>
      <c r="DZ115" s="43"/>
      <c r="EA115" s="43"/>
      <c r="EB115" s="43"/>
      <c r="EC115" s="43"/>
      <c r="ED115" s="43"/>
      <c r="EE115" s="43"/>
      <c r="EF115" s="43"/>
      <c r="EG115" s="43"/>
      <c r="EH115" s="43"/>
      <c r="EI115" s="43"/>
      <c r="EJ115" s="43"/>
      <c r="EK115" s="43"/>
      <c r="EL115" s="43"/>
      <c r="EM115" s="43"/>
      <c r="EN115" s="43"/>
      <c r="EO115" s="43"/>
      <c r="EP115" s="43"/>
      <c r="EQ115" s="43"/>
      <c r="ER115" s="43"/>
      <c r="ES115" s="43"/>
      <c r="ET115" s="43"/>
      <c r="EU115" s="43"/>
      <c r="EV115" s="43"/>
      <c r="EW115" s="43"/>
      <c r="EX115" s="43"/>
      <c r="EY115" s="43"/>
      <c r="EZ115" s="43"/>
      <c r="FA115" s="43"/>
      <c r="FB115" s="43"/>
      <c r="FC115" s="43"/>
      <c r="FD115" s="43"/>
      <c r="FE115" s="43"/>
      <c r="FF115" s="43"/>
    </row>
    <row r="116" spans="1:162" ht="18" customHeight="1" x14ac:dyDescent="0.2">
      <c r="A116" s="46">
        <f t="shared" si="37"/>
        <v>102</v>
      </c>
      <c r="B116" s="38"/>
      <c r="C116" s="45">
        <v>0</v>
      </c>
      <c r="D116" s="38"/>
      <c r="E116" s="44">
        <f t="shared" si="35"/>
        <v>5.2631578947368418E-2</v>
      </c>
      <c r="G116" s="43">
        <f t="shared" si="36"/>
        <v>0</v>
      </c>
      <c r="H116" s="43">
        <f>IF(H$5&lt;$A116,0,MINA($C116*$E116,$C116-SUM($G116:G116)))</f>
        <v>0</v>
      </c>
      <c r="I116" s="43">
        <f>IF(I$5&lt;$A116,0,MINA($C116*$E116,$C116-SUM($G116:H116)))</f>
        <v>0</v>
      </c>
      <c r="J116" s="43">
        <f>IF(J$5&lt;$A116,0,MINA($C116*$E116,$C116-SUM($G116:I116)))</f>
        <v>0</v>
      </c>
      <c r="K116" s="43">
        <f>IF(K$5&lt;$A116,0,MINA($C116*$E116,$C116-SUM($G116:J116)))</f>
        <v>0</v>
      </c>
      <c r="L116" s="43">
        <f>IF(L$5&lt;$A116,0,MINA($C116*$E116,$C116-SUM($G116:K116)))</f>
        <v>0</v>
      </c>
      <c r="M116" s="43">
        <f>IF(M$5&lt;$A116,0,MINA($C116*$E116,$C116-SUM($G116:L116)))</f>
        <v>0</v>
      </c>
      <c r="N116" s="43">
        <f>IF(N$5&lt;$A116,0,MINA($C116*$E116,$C116-SUM($G116:M116)))</f>
        <v>0</v>
      </c>
      <c r="O116" s="43">
        <f>IF(O$5&lt;$A116,0,MINA($C116*$E116,$C116-SUM($G116:N116)))</f>
        <v>0</v>
      </c>
      <c r="P116" s="43">
        <f>IF(P$5&lt;$A116,0,MINA($C116*$E116,$C116-SUM($G116:O116)))</f>
        <v>0</v>
      </c>
      <c r="Q116" s="43">
        <f>IF(Q$5&lt;$A116,0,MINA($C116*$E116,$C116-SUM($G116:P116)))</f>
        <v>0</v>
      </c>
      <c r="R116" s="43">
        <f>IF(R$5&lt;$A116,0,MINA($C116*$E116,$C116-SUM($G116:Q116)))</f>
        <v>0</v>
      </c>
      <c r="S116" s="43">
        <f>IF(S$5&lt;$A116,0,MINA($C116*$E116,$C116-SUM($G116:R116)))</f>
        <v>0</v>
      </c>
      <c r="T116" s="43">
        <f>IF(T$5&lt;$A116,0,MINA($C116*$E116,$C116-SUM($G116:S116)))</f>
        <v>0</v>
      </c>
      <c r="U116" s="43">
        <f>IF(U$5&lt;$A116,0,MINA($C116*$E116,$C116-SUM($G116:T116)))</f>
        <v>0</v>
      </c>
      <c r="V116" s="43">
        <f>IF(V$5&lt;$A116,0,MINA($C116*$E116,$C116-SUM($G116:U116)))</f>
        <v>0</v>
      </c>
      <c r="W116" s="43">
        <f>IF(W$5&lt;$A116,0,MINA($C116*$E116,$C116-SUM($G116:V116)))</f>
        <v>0</v>
      </c>
      <c r="X116" s="43">
        <f>IF(X$5&lt;$A116,0,MINA($C116*$E116,$C116-SUM($G116:W116)))</f>
        <v>0</v>
      </c>
      <c r="Y116" s="43">
        <f>IF(Y$5&lt;$A116,0,MINA($C116*$E116,$C116-SUM($G116:X116)))</f>
        <v>0</v>
      </c>
      <c r="Z116" s="43">
        <f>IF(Z$5&lt;$A116,0,MINA($C116*$E116,$C116-SUM($G116:Y116)))</f>
        <v>0</v>
      </c>
      <c r="AA116" s="43">
        <f>IF(AA$5&lt;$A116,0,MINA($C116*$E116,$C116-SUM($G116:Z116)))</f>
        <v>0</v>
      </c>
      <c r="AB116" s="43">
        <f>IF(AB$5&lt;$A116,0,MINA($C116*$E116,$C116-SUM($G116:AA116)))</f>
        <v>0</v>
      </c>
      <c r="AC116" s="43">
        <f>IF(AC$5&lt;$A116,0,MINA($C116*$E116,$C116-SUM($G116:AB116)))</f>
        <v>0</v>
      </c>
      <c r="AD116" s="43">
        <f>IF(AD$5&lt;$A116,0,MINA($C116*$E116,$C116-SUM($G116:AC116)))</f>
        <v>0</v>
      </c>
      <c r="AE116" s="43">
        <f>IF(AE$5&lt;$A116,0,MINA($C116*$E116,$C116-SUM($G116:AD116)))</f>
        <v>0</v>
      </c>
      <c r="AF116" s="43">
        <f>IF(AF$5&lt;$A116,0,MINA($C116*$E116,$C116-SUM($G116:AE116)))</f>
        <v>0</v>
      </c>
      <c r="AG116" s="43">
        <f>IF(AG$5&lt;$A116,0,MINA($C116*$E116,$C116-SUM($G116:AF116)))</f>
        <v>0</v>
      </c>
      <c r="AH116" s="43">
        <f>IF(AH$5&lt;$A116,0,MINA($C116*$E116,$C116-SUM($G116:AG116)))</f>
        <v>0</v>
      </c>
      <c r="AI116" s="43">
        <f>IF(AI$5&lt;$A116,0,MINA($C116*$E116,$C116-SUM($G116:AH116)))</f>
        <v>0</v>
      </c>
      <c r="AJ116" s="43">
        <f>IF(AJ$5&lt;$A116,0,MINA($C116*$E116,$C116-SUM($G116:AI116)))</f>
        <v>0</v>
      </c>
      <c r="AK116" s="43">
        <f>IF(AK$5&lt;$A116,0,MINA($C116*$E116,$C116-SUM($G116:AJ116)))</f>
        <v>0</v>
      </c>
      <c r="AL116" s="43">
        <f>IF(AL$5&lt;$A116,0,MINA($C116*$E116,$C116-SUM($G116:AK116)))</f>
        <v>0</v>
      </c>
      <c r="AM116" s="43">
        <f>IF(AM$5&lt;$A116,0,MINA($C116*$E116,$C116-SUM($G116:AL116)))</f>
        <v>0</v>
      </c>
      <c r="AN116" s="43">
        <f>IF(AN$5&lt;$A116,0,MINA($C116*$E116,$C116-SUM($G116:AM116)))</f>
        <v>0</v>
      </c>
      <c r="AO116" s="43">
        <f>IF(AO$5&lt;$A116,0,MINA($C116*$E116,$C116-SUM($G116:AN116)))</f>
        <v>0</v>
      </c>
      <c r="AP116" s="43">
        <f>IF(AP$5&lt;$A116,0,MINA($C116*$E116,$C116-SUM($G116:AO116)))</f>
        <v>0</v>
      </c>
      <c r="AQ116" s="43">
        <f>IF(AQ$5&lt;$A116,0,MINA($C116*$E116,$C116-SUM($G116:AP116)))</f>
        <v>0</v>
      </c>
      <c r="AR116" s="43">
        <f>IF(AR$5&lt;$A116,0,MINA($C116*$E116,$C116-SUM($G116:AQ116)))</f>
        <v>0</v>
      </c>
      <c r="AS116" s="43">
        <f>IF(AS$5&lt;$A116,0,MINA($C116*$E116,$C116-SUM($G116:AR116)))</f>
        <v>0</v>
      </c>
      <c r="AT116" s="43">
        <f>IF(AT$5&lt;$A116,0,MINA($C116*$E116,$C116-SUM($G116:AS116)))</f>
        <v>0</v>
      </c>
      <c r="AU116" s="43">
        <f>IF(AU$5&lt;$A116,0,MINA($C116*$E116,$C116-SUM($G116:AT116)))</f>
        <v>0</v>
      </c>
      <c r="AV116" s="43">
        <f>IF(AV$5&lt;$A116,0,MINA($C116*$E116,$C116-SUM($G116:AU116)))</f>
        <v>0</v>
      </c>
      <c r="AW116" s="43">
        <f>IF(AW$5&lt;$A116,0,MINA($C116*$E116,$C116-SUM($G116:AV116)))</f>
        <v>0</v>
      </c>
      <c r="AX116" s="43">
        <f>IF(AX$5&lt;$A116,0,MINA($C116*$E116,$C116-SUM($G116:AW116)))</f>
        <v>0</v>
      </c>
      <c r="AY116" s="43">
        <f>IF(AY$5&lt;$A116,0,MINA($C116*$E116,$C116-SUM($G116:AX116)))</f>
        <v>0</v>
      </c>
      <c r="AZ116" s="43">
        <f>IF(AZ$5&lt;$A116,0,MINA($C116*$E116,$C116-SUM($G116:AY116)))</f>
        <v>0</v>
      </c>
      <c r="BA116" s="43">
        <f>IF(BA$5&lt;$A116,0,MINA($C116*$E116,$C116-SUM($G116:AZ116)))</f>
        <v>0</v>
      </c>
      <c r="BB116" s="43">
        <f>IF(BB$5&lt;$A116,0,MINA($C116*$E116,$C116-SUM($G116:BA116)))</f>
        <v>0</v>
      </c>
      <c r="BC116" s="43">
        <f>IF(BC$5&lt;$A116,0,MINA($C116*$E116,$C116-SUM($G116:BB116)))</f>
        <v>0</v>
      </c>
      <c r="BD116" s="43">
        <f>IF(BD$5&lt;$A116,0,MINA($C116*$E116,$C116-SUM($G116:BC116)))</f>
        <v>0</v>
      </c>
      <c r="BE116" s="43">
        <f>IF(BE$5&lt;$A116,0,MINA($C116*$E116,$C116-SUM($G116:BD116)))</f>
        <v>0</v>
      </c>
      <c r="BF116" s="43">
        <f>IF(BF$5&lt;$A116,0,MINA($C116*$E116,$C116-SUM($G116:BE116)))</f>
        <v>0</v>
      </c>
      <c r="BG116" s="43">
        <f>IF(BG$5&lt;$A116,0,MINA($C116*$E116,$C116-SUM($G116:BF116)))</f>
        <v>0</v>
      </c>
      <c r="BH116" s="43">
        <f>IF(BH$5&lt;$A116,0,MINA($C116*$E116,$C116-SUM($G116:BG116)))</f>
        <v>0</v>
      </c>
      <c r="BI116" s="43">
        <f>IF(BI$5&lt;$A116,0,MINA($C116*$E116,$C116-SUM($G116:BH116)))</f>
        <v>0</v>
      </c>
      <c r="BJ116" s="43">
        <f>IF(BJ$5&lt;$A116,0,MINA($C116*$E116,$C116-SUM($G116:BI116)))</f>
        <v>0</v>
      </c>
      <c r="BK116" s="43">
        <f>IF(BK$5&lt;$A116,0,MINA($C116*$E116,$C116-SUM($G116:BJ116)))</f>
        <v>0</v>
      </c>
      <c r="BL116" s="43">
        <f>IF(BL$5&lt;$A116,0,MINA($C116*$E116,$C116-SUM($G116:BK116)))</f>
        <v>0</v>
      </c>
      <c r="BM116" s="43">
        <f>IF(BM$5&lt;$A116,0,MINA($C116*$E116,$C116-SUM($G116:BL116)))</f>
        <v>0</v>
      </c>
      <c r="BN116" s="43">
        <f>IF(BN$5&lt;$A116,0,MINA($C116*$E116,$C116-SUM($G116:BM116)))</f>
        <v>0</v>
      </c>
      <c r="BO116" s="43">
        <f>IF(BO$5&lt;$A116,0,MINA($C116*$E116,$C116-SUM($G116:BN116)))</f>
        <v>0</v>
      </c>
      <c r="BP116" s="43">
        <f>IF(BP$5&lt;$A116,0,MINA($C116*$E116,$C116-SUM($G116:BO116)))</f>
        <v>0</v>
      </c>
      <c r="BQ116" s="43">
        <f>IF(BQ$5&lt;$A116,0,MINA($C116*$E116,$C116-SUM($G116:BP116)))</f>
        <v>0</v>
      </c>
      <c r="BR116" s="43">
        <f>IF(BR$5&lt;$A116,0,MINA($C116*$E116,$C116-SUM($G116:BQ116)))</f>
        <v>0</v>
      </c>
      <c r="BS116" s="43">
        <f>IF(BS$5&lt;$A116,0,MINA($C116*$E116,$C116-SUM($G116:BR116)))</f>
        <v>0</v>
      </c>
      <c r="BT116" s="43">
        <f>IF(BT$5&lt;$A116,0,MINA($C116*$E116,$C116-SUM($G116:BS116)))</f>
        <v>0</v>
      </c>
      <c r="BU116" s="43">
        <f>IF(BU$5&lt;$A116,0,MINA($C116*$E116,$C116-SUM($G116:BT116)))</f>
        <v>0</v>
      </c>
      <c r="BV116" s="43">
        <f>IF(BV$5&lt;$A116,0,MINA($C116*$E116,$C116-SUM($G116:BU116)))</f>
        <v>0</v>
      </c>
      <c r="BW116" s="43">
        <f>IF(BW$5&lt;$A116,0,MINA($C116*$E116,$C116-SUM($G116:BV116)))</f>
        <v>0</v>
      </c>
      <c r="BX116" s="43">
        <f>IF(BX$5&lt;$A116,0,MINA($C116*$E116,$C116-SUM($G116:BW116)))</f>
        <v>0</v>
      </c>
      <c r="BY116" s="43">
        <f>IF(BY$5&lt;$A116,0,MINA($C116*$E116,$C116-SUM($G116:BX116)))</f>
        <v>0</v>
      </c>
      <c r="BZ116" s="43">
        <f>IF(BZ$5&lt;$A116,0,MINA($C116*$E116,$C116-SUM($G116:BY116)))</f>
        <v>0</v>
      </c>
      <c r="CA116" s="43">
        <f>IF(CA$5&lt;$A116,0,MINA($C116*$E116,$C116-SUM($G116:BZ116)))</f>
        <v>0</v>
      </c>
      <c r="CB116" s="43">
        <f>IF(CB$5&lt;$A116,0,MINA($C116*$E116,$C116-SUM($G116:CA116)))</f>
        <v>0</v>
      </c>
      <c r="CC116" s="43">
        <f>IF(CC$5&lt;$A116,0,MINA($C116*$E116,$C116-SUM($G116:CB116)))</f>
        <v>0</v>
      </c>
      <c r="CD116" s="43">
        <f>IF(CD$5&lt;$A116,0,MINA($C116*$E116,$C116-SUM($G116:CC116)))</f>
        <v>0</v>
      </c>
      <c r="CE116" s="43">
        <f>IF(CE$5&lt;$A116,0,MINA($C116*$E116,$C116-SUM($G116:CD116)))</f>
        <v>0</v>
      </c>
      <c r="CF116" s="43">
        <f>IF(CF$5&lt;$A116,0,MINA($C116*$E116,$C116-SUM($G116:CE116)))</f>
        <v>0</v>
      </c>
      <c r="CG116" s="43">
        <f>IF(CG$5&lt;$A116,0,MINA($C116*$E116,$C116-SUM($G116:CF116)))</f>
        <v>0</v>
      </c>
      <c r="CH116" s="43">
        <f>IF(CH$5&lt;$A116,0,MINA($C116*$E116,$C116-SUM($G116:CG116)))</f>
        <v>0</v>
      </c>
      <c r="CI116" s="43">
        <f>IF(CI$5&lt;$A116,0,MINA($C116*$E116,$C116-SUM($G116:CH116)))</f>
        <v>0</v>
      </c>
      <c r="CJ116" s="43">
        <f>IF(CJ$5&lt;$A116,0,MINA($C116*$E116,$C116-SUM($G116:CI116)))</f>
        <v>0</v>
      </c>
      <c r="CK116" s="43">
        <f>IF(CK$5&lt;$A116,0,MINA($C116*$E116,$C116-SUM($G116:CJ116)))</f>
        <v>0</v>
      </c>
      <c r="CL116" s="43">
        <f>IF(CL$5&lt;$A116,0,MINA($C116*$E116,$C116-SUM($G116:CK116)))</f>
        <v>0</v>
      </c>
      <c r="CM116" s="43">
        <f>IF(CM$5&lt;$A116,0,MINA($C116*$E116,$C116-SUM($G116:CL116)))</f>
        <v>0</v>
      </c>
      <c r="CN116" s="43">
        <f>IF(CN$5&lt;$A116,0,MINA($C116*$E116,$C116-SUM($G116:CM116)))</f>
        <v>0</v>
      </c>
      <c r="CO116" s="43">
        <f>IF(CO$5&lt;$A116,0,MINA($C116*$E116,$C116-SUM($G116:CN116)))</f>
        <v>0</v>
      </c>
      <c r="CP116" s="43">
        <f>IF(CP$5&lt;$A116,0,MINA($C116*$E116,$C116-SUM($G116:CO116)))</f>
        <v>0</v>
      </c>
      <c r="CQ116" s="43">
        <f>IF(CQ$5&lt;$A116,0,MINA($C116*$E116,$C116-SUM($G116:CP116)))</f>
        <v>0</v>
      </c>
      <c r="CR116" s="43">
        <f>IF(CR$5&lt;$A116,0,MINA($C116*$E116,$C116-SUM($G116:CQ116)))</f>
        <v>0</v>
      </c>
      <c r="CS116" s="43">
        <f>IF(CS$5&lt;$A116,0,MINA($C116*$E116,$C116-SUM($G116:CR116)))</f>
        <v>0</v>
      </c>
      <c r="CT116" s="43">
        <f>IF(CT$5&lt;$A116,0,MINA($C116*$E116,$C116-SUM($G116:CS116)))</f>
        <v>0</v>
      </c>
      <c r="CU116" s="43">
        <f>IF(CU$5&lt;$A116,0,MINA($C116*$E116,$C116-SUM($G116:CT116)))</f>
        <v>0</v>
      </c>
      <c r="CV116" s="43">
        <f>IF(CV$5&lt;$A116,0,MINA($C116*$E116,$C116-SUM($G116:CU116)))</f>
        <v>0</v>
      </c>
      <c r="CW116" s="43">
        <f>IF(CW$5&lt;$A116,0,MINA($C116*$E116,$C116-SUM($G116:CV116)))</f>
        <v>0</v>
      </c>
      <c r="CX116" s="43">
        <f>IF(CX$5&lt;$A116,0,MINA($C116*$E116,$C116-SUM($G116:CW116)))</f>
        <v>0</v>
      </c>
      <c r="CY116" s="43">
        <f>IF(CY$5&lt;$A116,0,MINA($C116*$E116,$C116-SUM($G116:CX116)))</f>
        <v>0</v>
      </c>
      <c r="CZ116" s="43">
        <f>IF(CZ$5&lt;$A116,0,MINA($C116*$E116,$C116-SUM($G116:CY116)))</f>
        <v>0</v>
      </c>
      <c r="DA116" s="43">
        <f>IF(DA$5&lt;$A116,0,MINA($C116*$E116,$C116-SUM($G116:CZ116)))</f>
        <v>0</v>
      </c>
      <c r="DB116" s="43">
        <f>IF(DB$5&lt;$A116,0,MINA($C116*$E116,$C116-SUM($G116:DA116)))</f>
        <v>0</v>
      </c>
      <c r="DC116" s="43">
        <f>IF(DC$5&lt;$A116,0,MINA($C116*$E116,$C116-SUM($G116:DB116)))</f>
        <v>0</v>
      </c>
      <c r="DD116" s="43">
        <f>IF(DD$5&lt;$A116,0,MINA($C116*$E116,$C116-SUM($G116:DC116)))</f>
        <v>0</v>
      </c>
      <c r="DE116" s="43">
        <f>IF(DE$5&lt;$A116,0,MINA($C116*$E116,$C116-SUM($G116:DD116)))</f>
        <v>0</v>
      </c>
      <c r="DF116" s="43">
        <f>IF(DF$5&lt;$A116,0,MINA($C116*$E116,$C116-SUM($G116:DE116)))</f>
        <v>0</v>
      </c>
      <c r="DG116" s="43">
        <f>IF(DG$5&lt;$A116,0,MINA($C116*$E116,$C116-SUM($G116:DF116)))</f>
        <v>0</v>
      </c>
      <c r="DH116" s="43">
        <f>IF(DH$5&lt;$A116,0,MINA($C116*$E116,$C116-SUM($G116:DG116)))</f>
        <v>0</v>
      </c>
      <c r="DI116" s="43">
        <f>IF(DI$5&lt;$A116,0,MINA($C116*$E116,$C116-SUM($G116:DH116)))</f>
        <v>0</v>
      </c>
      <c r="DJ116" s="43">
        <f>IF(DJ$5&lt;$A116,0,MINA($C116*$E116,$C116-SUM($G116:DI116)))</f>
        <v>0</v>
      </c>
      <c r="DK116" s="43">
        <f>IF(DK$5&lt;$A116,0,MINA($C116*$E116,$C116-SUM($G116:DJ116)))</f>
        <v>0</v>
      </c>
      <c r="DL116" s="43">
        <f>IF(DL$5&lt;$A116,0,MINA($C116*$E116,$C116-SUM($G116:DK116)))</f>
        <v>0</v>
      </c>
      <c r="DM116" s="43">
        <f>IF(DM$5&lt;$A116,0,MINA($C116*$E116,$C116-SUM($G116:DL116)))</f>
        <v>0</v>
      </c>
      <c r="DN116" s="43">
        <f>IF(DN$5&lt;$A116,0,MINA($C116*$E116,$C116-SUM($G116:DM116)))</f>
        <v>0</v>
      </c>
      <c r="DO116" s="43">
        <f>IF(DO$5&lt;$A116,0,MINA($C116*$E116,$C116-SUM($G116:DN116)))</f>
        <v>0</v>
      </c>
      <c r="DP116" s="43">
        <f>IF(DP$5&lt;$A116,0,MINA($C116*$E116,$C116-SUM($G116:DO116)))</f>
        <v>0</v>
      </c>
      <c r="DQ116" s="43">
        <f>IF(DQ$5&lt;$A116,0,MINA($C116*$E116,$C116-SUM($G116:DP116)))</f>
        <v>0</v>
      </c>
      <c r="DR116" s="43">
        <f>IF(DR$5&lt;$A116,0,MINA($C116*$E116,$C116-SUM($G116:DQ116)))</f>
        <v>0</v>
      </c>
      <c r="DS116" s="43">
        <f>IF(DS$5&lt;$A116,0,MINA($C116*$E116,$C116-SUM($G116:DR116)))</f>
        <v>0</v>
      </c>
      <c r="DT116" s="43">
        <f>IF(DT$5&lt;$A116,0,MINA($C116*$E116,$C116-SUM($G116:DS116)))</f>
        <v>0</v>
      </c>
      <c r="DU116" s="43">
        <f>IF(DU$5&lt;$A116,0,MINA($C116*$E116,$C116-SUM($G116:DT116)))</f>
        <v>0</v>
      </c>
      <c r="DV116" s="43">
        <f>IF(DV$5&lt;$A116,0,MINA($C116*$E116,$C116-SUM($G116:DU116)))</f>
        <v>0</v>
      </c>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c r="ET116" s="43"/>
      <c r="EU116" s="43"/>
      <c r="EV116" s="43"/>
      <c r="EW116" s="43"/>
      <c r="EX116" s="43"/>
      <c r="EY116" s="43"/>
      <c r="EZ116" s="43"/>
      <c r="FA116" s="43"/>
      <c r="FB116" s="43"/>
      <c r="FC116" s="43"/>
      <c r="FD116" s="43"/>
      <c r="FE116" s="43"/>
      <c r="FF116" s="43"/>
    </row>
    <row r="117" spans="1:162" ht="18" customHeight="1" x14ac:dyDescent="0.2">
      <c r="A117" s="46">
        <f t="shared" si="37"/>
        <v>103</v>
      </c>
      <c r="B117" s="38"/>
      <c r="C117" s="45">
        <v>0</v>
      </c>
      <c r="D117" s="38"/>
      <c r="E117" s="44">
        <f t="shared" si="35"/>
        <v>5.5555555555555552E-2</v>
      </c>
      <c r="G117" s="43">
        <f t="shared" si="36"/>
        <v>0</v>
      </c>
      <c r="H117" s="43">
        <f>IF(H$5&lt;$A117,0,MINA($C117*$E117,$C117-SUM($G117:G117)))</f>
        <v>0</v>
      </c>
      <c r="I117" s="43">
        <f>IF(I$5&lt;$A117,0,MINA($C117*$E117,$C117-SUM($G117:H117)))</f>
        <v>0</v>
      </c>
      <c r="J117" s="43">
        <f>IF(J$5&lt;$A117,0,MINA($C117*$E117,$C117-SUM($G117:I117)))</f>
        <v>0</v>
      </c>
      <c r="K117" s="43">
        <f>IF(K$5&lt;$A117,0,MINA($C117*$E117,$C117-SUM($G117:J117)))</f>
        <v>0</v>
      </c>
      <c r="L117" s="43">
        <f>IF(L$5&lt;$A117,0,MINA($C117*$E117,$C117-SUM($G117:K117)))</f>
        <v>0</v>
      </c>
      <c r="M117" s="43">
        <f>IF(M$5&lt;$A117,0,MINA($C117*$E117,$C117-SUM($G117:L117)))</f>
        <v>0</v>
      </c>
      <c r="N117" s="43">
        <f>IF(N$5&lt;$A117,0,MINA($C117*$E117,$C117-SUM($G117:M117)))</f>
        <v>0</v>
      </c>
      <c r="O117" s="43">
        <f>IF(O$5&lt;$A117,0,MINA($C117*$E117,$C117-SUM($G117:N117)))</f>
        <v>0</v>
      </c>
      <c r="P117" s="43">
        <f>IF(P$5&lt;$A117,0,MINA($C117*$E117,$C117-SUM($G117:O117)))</f>
        <v>0</v>
      </c>
      <c r="Q117" s="43">
        <f>IF(Q$5&lt;$A117,0,MINA($C117*$E117,$C117-SUM($G117:P117)))</f>
        <v>0</v>
      </c>
      <c r="R117" s="43">
        <f>IF(R$5&lt;$A117,0,MINA($C117*$E117,$C117-SUM($G117:Q117)))</f>
        <v>0</v>
      </c>
      <c r="S117" s="43">
        <f>IF(S$5&lt;$A117,0,MINA($C117*$E117,$C117-SUM($G117:R117)))</f>
        <v>0</v>
      </c>
      <c r="T117" s="43">
        <f>IF(T$5&lt;$A117,0,MINA($C117*$E117,$C117-SUM($G117:S117)))</f>
        <v>0</v>
      </c>
      <c r="U117" s="43">
        <f>IF(U$5&lt;$A117,0,MINA($C117*$E117,$C117-SUM($G117:T117)))</f>
        <v>0</v>
      </c>
      <c r="V117" s="43">
        <f>IF(V$5&lt;$A117,0,MINA($C117*$E117,$C117-SUM($G117:U117)))</f>
        <v>0</v>
      </c>
      <c r="W117" s="43">
        <f>IF(W$5&lt;$A117,0,MINA($C117*$E117,$C117-SUM($G117:V117)))</f>
        <v>0</v>
      </c>
      <c r="X117" s="43">
        <f>IF(X$5&lt;$A117,0,MINA($C117*$E117,$C117-SUM($G117:W117)))</f>
        <v>0</v>
      </c>
      <c r="Y117" s="43">
        <f>IF(Y$5&lt;$A117,0,MINA($C117*$E117,$C117-SUM($G117:X117)))</f>
        <v>0</v>
      </c>
      <c r="Z117" s="43">
        <f>IF(Z$5&lt;$A117,0,MINA($C117*$E117,$C117-SUM($G117:Y117)))</f>
        <v>0</v>
      </c>
      <c r="AA117" s="43">
        <f>IF(AA$5&lt;$A117,0,MINA($C117*$E117,$C117-SUM($G117:Z117)))</f>
        <v>0</v>
      </c>
      <c r="AB117" s="43">
        <f>IF(AB$5&lt;$A117,0,MINA($C117*$E117,$C117-SUM($G117:AA117)))</f>
        <v>0</v>
      </c>
      <c r="AC117" s="43">
        <f>IF(AC$5&lt;$A117,0,MINA($C117*$E117,$C117-SUM($G117:AB117)))</f>
        <v>0</v>
      </c>
      <c r="AD117" s="43">
        <f>IF(AD$5&lt;$A117,0,MINA($C117*$E117,$C117-SUM($G117:AC117)))</f>
        <v>0</v>
      </c>
      <c r="AE117" s="43">
        <f>IF(AE$5&lt;$A117,0,MINA($C117*$E117,$C117-SUM($G117:AD117)))</f>
        <v>0</v>
      </c>
      <c r="AF117" s="43">
        <f>IF(AF$5&lt;$A117,0,MINA($C117*$E117,$C117-SUM($G117:AE117)))</f>
        <v>0</v>
      </c>
      <c r="AG117" s="43">
        <f>IF(AG$5&lt;$A117,0,MINA($C117*$E117,$C117-SUM($G117:AF117)))</f>
        <v>0</v>
      </c>
      <c r="AH117" s="43">
        <f>IF(AH$5&lt;$A117,0,MINA($C117*$E117,$C117-SUM($G117:AG117)))</f>
        <v>0</v>
      </c>
      <c r="AI117" s="43">
        <f>IF(AI$5&lt;$A117,0,MINA($C117*$E117,$C117-SUM($G117:AH117)))</f>
        <v>0</v>
      </c>
      <c r="AJ117" s="43">
        <f>IF(AJ$5&lt;$A117,0,MINA($C117*$E117,$C117-SUM($G117:AI117)))</f>
        <v>0</v>
      </c>
      <c r="AK117" s="43">
        <f>IF(AK$5&lt;$A117,0,MINA($C117*$E117,$C117-SUM($G117:AJ117)))</f>
        <v>0</v>
      </c>
      <c r="AL117" s="43">
        <f>IF(AL$5&lt;$A117,0,MINA($C117*$E117,$C117-SUM($G117:AK117)))</f>
        <v>0</v>
      </c>
      <c r="AM117" s="43">
        <f>IF(AM$5&lt;$A117,0,MINA($C117*$E117,$C117-SUM($G117:AL117)))</f>
        <v>0</v>
      </c>
      <c r="AN117" s="43">
        <f>IF(AN$5&lt;$A117,0,MINA($C117*$E117,$C117-SUM($G117:AM117)))</f>
        <v>0</v>
      </c>
      <c r="AO117" s="43">
        <f>IF(AO$5&lt;$A117,0,MINA($C117*$E117,$C117-SUM($G117:AN117)))</f>
        <v>0</v>
      </c>
      <c r="AP117" s="43">
        <f>IF(AP$5&lt;$A117,0,MINA($C117*$E117,$C117-SUM($G117:AO117)))</f>
        <v>0</v>
      </c>
      <c r="AQ117" s="43">
        <f>IF(AQ$5&lt;$A117,0,MINA($C117*$E117,$C117-SUM($G117:AP117)))</f>
        <v>0</v>
      </c>
      <c r="AR117" s="43">
        <f>IF(AR$5&lt;$A117,0,MINA($C117*$E117,$C117-SUM($G117:AQ117)))</f>
        <v>0</v>
      </c>
      <c r="AS117" s="43">
        <f>IF(AS$5&lt;$A117,0,MINA($C117*$E117,$C117-SUM($G117:AR117)))</f>
        <v>0</v>
      </c>
      <c r="AT117" s="43">
        <f>IF(AT$5&lt;$A117,0,MINA($C117*$E117,$C117-SUM($G117:AS117)))</f>
        <v>0</v>
      </c>
      <c r="AU117" s="43">
        <f>IF(AU$5&lt;$A117,0,MINA($C117*$E117,$C117-SUM($G117:AT117)))</f>
        <v>0</v>
      </c>
      <c r="AV117" s="43">
        <f>IF(AV$5&lt;$A117,0,MINA($C117*$E117,$C117-SUM($G117:AU117)))</f>
        <v>0</v>
      </c>
      <c r="AW117" s="43">
        <f>IF(AW$5&lt;$A117,0,MINA($C117*$E117,$C117-SUM($G117:AV117)))</f>
        <v>0</v>
      </c>
      <c r="AX117" s="43">
        <f>IF(AX$5&lt;$A117,0,MINA($C117*$E117,$C117-SUM($G117:AW117)))</f>
        <v>0</v>
      </c>
      <c r="AY117" s="43">
        <f>IF(AY$5&lt;$A117,0,MINA($C117*$E117,$C117-SUM($G117:AX117)))</f>
        <v>0</v>
      </c>
      <c r="AZ117" s="43">
        <f>IF(AZ$5&lt;$A117,0,MINA($C117*$E117,$C117-SUM($G117:AY117)))</f>
        <v>0</v>
      </c>
      <c r="BA117" s="43">
        <f>IF(BA$5&lt;$A117,0,MINA($C117*$E117,$C117-SUM($G117:AZ117)))</f>
        <v>0</v>
      </c>
      <c r="BB117" s="43">
        <f>IF(BB$5&lt;$A117,0,MINA($C117*$E117,$C117-SUM($G117:BA117)))</f>
        <v>0</v>
      </c>
      <c r="BC117" s="43">
        <f>IF(BC$5&lt;$A117,0,MINA($C117*$E117,$C117-SUM($G117:BB117)))</f>
        <v>0</v>
      </c>
      <c r="BD117" s="43">
        <f>IF(BD$5&lt;$A117,0,MINA($C117*$E117,$C117-SUM($G117:BC117)))</f>
        <v>0</v>
      </c>
      <c r="BE117" s="43">
        <f>IF(BE$5&lt;$A117,0,MINA($C117*$E117,$C117-SUM($G117:BD117)))</f>
        <v>0</v>
      </c>
      <c r="BF117" s="43">
        <f>IF(BF$5&lt;$A117,0,MINA($C117*$E117,$C117-SUM($G117:BE117)))</f>
        <v>0</v>
      </c>
      <c r="BG117" s="43">
        <f>IF(BG$5&lt;$A117,0,MINA($C117*$E117,$C117-SUM($G117:BF117)))</f>
        <v>0</v>
      </c>
      <c r="BH117" s="43">
        <f>IF(BH$5&lt;$A117,0,MINA($C117*$E117,$C117-SUM($G117:BG117)))</f>
        <v>0</v>
      </c>
      <c r="BI117" s="43">
        <f>IF(BI$5&lt;$A117,0,MINA($C117*$E117,$C117-SUM($G117:BH117)))</f>
        <v>0</v>
      </c>
      <c r="BJ117" s="43">
        <f>IF(BJ$5&lt;$A117,0,MINA($C117*$E117,$C117-SUM($G117:BI117)))</f>
        <v>0</v>
      </c>
      <c r="BK117" s="43">
        <f>IF(BK$5&lt;$A117,0,MINA($C117*$E117,$C117-SUM($G117:BJ117)))</f>
        <v>0</v>
      </c>
      <c r="BL117" s="43">
        <f>IF(BL$5&lt;$A117,0,MINA($C117*$E117,$C117-SUM($G117:BK117)))</f>
        <v>0</v>
      </c>
      <c r="BM117" s="43">
        <f>IF(BM$5&lt;$A117,0,MINA($C117*$E117,$C117-SUM($G117:BL117)))</f>
        <v>0</v>
      </c>
      <c r="BN117" s="43">
        <f>IF(BN$5&lt;$A117,0,MINA($C117*$E117,$C117-SUM($G117:BM117)))</f>
        <v>0</v>
      </c>
      <c r="BO117" s="43">
        <f>IF(BO$5&lt;$A117,0,MINA($C117*$E117,$C117-SUM($G117:BN117)))</f>
        <v>0</v>
      </c>
      <c r="BP117" s="43">
        <f>IF(BP$5&lt;$A117,0,MINA($C117*$E117,$C117-SUM($G117:BO117)))</f>
        <v>0</v>
      </c>
      <c r="BQ117" s="43">
        <f>IF(BQ$5&lt;$A117,0,MINA($C117*$E117,$C117-SUM($G117:BP117)))</f>
        <v>0</v>
      </c>
      <c r="BR117" s="43">
        <f>IF(BR$5&lt;$A117,0,MINA($C117*$E117,$C117-SUM($G117:BQ117)))</f>
        <v>0</v>
      </c>
      <c r="BS117" s="43">
        <f>IF(BS$5&lt;$A117,0,MINA($C117*$E117,$C117-SUM($G117:BR117)))</f>
        <v>0</v>
      </c>
      <c r="BT117" s="43">
        <f>IF(BT$5&lt;$A117,0,MINA($C117*$E117,$C117-SUM($G117:BS117)))</f>
        <v>0</v>
      </c>
      <c r="BU117" s="43">
        <f>IF(BU$5&lt;$A117,0,MINA($C117*$E117,$C117-SUM($G117:BT117)))</f>
        <v>0</v>
      </c>
      <c r="BV117" s="43">
        <f>IF(BV$5&lt;$A117,0,MINA($C117*$E117,$C117-SUM($G117:BU117)))</f>
        <v>0</v>
      </c>
      <c r="BW117" s="43">
        <f>IF(BW$5&lt;$A117,0,MINA($C117*$E117,$C117-SUM($G117:BV117)))</f>
        <v>0</v>
      </c>
      <c r="BX117" s="43">
        <f>IF(BX$5&lt;$A117,0,MINA($C117*$E117,$C117-SUM($G117:BW117)))</f>
        <v>0</v>
      </c>
      <c r="BY117" s="43">
        <f>IF(BY$5&lt;$A117,0,MINA($C117*$E117,$C117-SUM($G117:BX117)))</f>
        <v>0</v>
      </c>
      <c r="BZ117" s="43">
        <f>IF(BZ$5&lt;$A117,0,MINA($C117*$E117,$C117-SUM($G117:BY117)))</f>
        <v>0</v>
      </c>
      <c r="CA117" s="43">
        <f>IF(CA$5&lt;$A117,0,MINA($C117*$E117,$C117-SUM($G117:BZ117)))</f>
        <v>0</v>
      </c>
      <c r="CB117" s="43">
        <f>IF(CB$5&lt;$A117,0,MINA($C117*$E117,$C117-SUM($G117:CA117)))</f>
        <v>0</v>
      </c>
      <c r="CC117" s="43">
        <f>IF(CC$5&lt;$A117,0,MINA($C117*$E117,$C117-SUM($G117:CB117)))</f>
        <v>0</v>
      </c>
      <c r="CD117" s="43">
        <f>IF(CD$5&lt;$A117,0,MINA($C117*$E117,$C117-SUM($G117:CC117)))</f>
        <v>0</v>
      </c>
      <c r="CE117" s="43">
        <f>IF(CE$5&lt;$A117,0,MINA($C117*$E117,$C117-SUM($G117:CD117)))</f>
        <v>0</v>
      </c>
      <c r="CF117" s="43">
        <f>IF(CF$5&lt;$A117,0,MINA($C117*$E117,$C117-SUM($G117:CE117)))</f>
        <v>0</v>
      </c>
      <c r="CG117" s="43">
        <f>IF(CG$5&lt;$A117,0,MINA($C117*$E117,$C117-SUM($G117:CF117)))</f>
        <v>0</v>
      </c>
      <c r="CH117" s="43">
        <f>IF(CH$5&lt;$A117,0,MINA($C117*$E117,$C117-SUM($G117:CG117)))</f>
        <v>0</v>
      </c>
      <c r="CI117" s="43">
        <f>IF(CI$5&lt;$A117,0,MINA($C117*$E117,$C117-SUM($G117:CH117)))</f>
        <v>0</v>
      </c>
      <c r="CJ117" s="43">
        <f>IF(CJ$5&lt;$A117,0,MINA($C117*$E117,$C117-SUM($G117:CI117)))</f>
        <v>0</v>
      </c>
      <c r="CK117" s="43">
        <f>IF(CK$5&lt;$A117,0,MINA($C117*$E117,$C117-SUM($G117:CJ117)))</f>
        <v>0</v>
      </c>
      <c r="CL117" s="43">
        <f>IF(CL$5&lt;$A117,0,MINA($C117*$E117,$C117-SUM($G117:CK117)))</f>
        <v>0</v>
      </c>
      <c r="CM117" s="43">
        <f>IF(CM$5&lt;$A117,0,MINA($C117*$E117,$C117-SUM($G117:CL117)))</f>
        <v>0</v>
      </c>
      <c r="CN117" s="43">
        <f>IF(CN$5&lt;$A117,0,MINA($C117*$E117,$C117-SUM($G117:CM117)))</f>
        <v>0</v>
      </c>
      <c r="CO117" s="43">
        <f>IF(CO$5&lt;$A117,0,MINA($C117*$E117,$C117-SUM($G117:CN117)))</f>
        <v>0</v>
      </c>
      <c r="CP117" s="43">
        <f>IF(CP$5&lt;$A117,0,MINA($C117*$E117,$C117-SUM($G117:CO117)))</f>
        <v>0</v>
      </c>
      <c r="CQ117" s="43">
        <f>IF(CQ$5&lt;$A117,0,MINA($C117*$E117,$C117-SUM($G117:CP117)))</f>
        <v>0</v>
      </c>
      <c r="CR117" s="43">
        <f>IF(CR$5&lt;$A117,0,MINA($C117*$E117,$C117-SUM($G117:CQ117)))</f>
        <v>0</v>
      </c>
      <c r="CS117" s="43">
        <f>IF(CS$5&lt;$A117,0,MINA($C117*$E117,$C117-SUM($G117:CR117)))</f>
        <v>0</v>
      </c>
      <c r="CT117" s="43">
        <f>IF(CT$5&lt;$A117,0,MINA($C117*$E117,$C117-SUM($G117:CS117)))</f>
        <v>0</v>
      </c>
      <c r="CU117" s="43">
        <f>IF(CU$5&lt;$A117,0,MINA($C117*$E117,$C117-SUM($G117:CT117)))</f>
        <v>0</v>
      </c>
      <c r="CV117" s="43">
        <f>IF(CV$5&lt;$A117,0,MINA($C117*$E117,$C117-SUM($G117:CU117)))</f>
        <v>0</v>
      </c>
      <c r="CW117" s="43">
        <f>IF(CW$5&lt;$A117,0,MINA($C117*$E117,$C117-SUM($G117:CV117)))</f>
        <v>0</v>
      </c>
      <c r="CX117" s="43">
        <f>IF(CX$5&lt;$A117,0,MINA($C117*$E117,$C117-SUM($G117:CW117)))</f>
        <v>0</v>
      </c>
      <c r="CY117" s="43">
        <f>IF(CY$5&lt;$A117,0,MINA($C117*$E117,$C117-SUM($G117:CX117)))</f>
        <v>0</v>
      </c>
      <c r="CZ117" s="43">
        <f>IF(CZ$5&lt;$A117,0,MINA($C117*$E117,$C117-SUM($G117:CY117)))</f>
        <v>0</v>
      </c>
      <c r="DA117" s="43">
        <f>IF(DA$5&lt;$A117,0,MINA($C117*$E117,$C117-SUM($G117:CZ117)))</f>
        <v>0</v>
      </c>
      <c r="DB117" s="43">
        <f>IF(DB$5&lt;$A117,0,MINA($C117*$E117,$C117-SUM($G117:DA117)))</f>
        <v>0</v>
      </c>
      <c r="DC117" s="43">
        <f>IF(DC$5&lt;$A117,0,MINA($C117*$E117,$C117-SUM($G117:DB117)))</f>
        <v>0</v>
      </c>
      <c r="DD117" s="43">
        <f>IF(DD$5&lt;$A117,0,MINA($C117*$E117,$C117-SUM($G117:DC117)))</f>
        <v>0</v>
      </c>
      <c r="DE117" s="43">
        <f>IF(DE$5&lt;$A117,0,MINA($C117*$E117,$C117-SUM($G117:DD117)))</f>
        <v>0</v>
      </c>
      <c r="DF117" s="43">
        <f>IF(DF$5&lt;$A117,0,MINA($C117*$E117,$C117-SUM($G117:DE117)))</f>
        <v>0</v>
      </c>
      <c r="DG117" s="43">
        <f>IF(DG$5&lt;$A117,0,MINA($C117*$E117,$C117-SUM($G117:DF117)))</f>
        <v>0</v>
      </c>
      <c r="DH117" s="43">
        <f>IF(DH$5&lt;$A117,0,MINA($C117*$E117,$C117-SUM($G117:DG117)))</f>
        <v>0</v>
      </c>
      <c r="DI117" s="43">
        <f>IF(DI$5&lt;$A117,0,MINA($C117*$E117,$C117-SUM($G117:DH117)))</f>
        <v>0</v>
      </c>
      <c r="DJ117" s="43">
        <f>IF(DJ$5&lt;$A117,0,MINA($C117*$E117,$C117-SUM($G117:DI117)))</f>
        <v>0</v>
      </c>
      <c r="DK117" s="43">
        <f>IF(DK$5&lt;$A117,0,MINA($C117*$E117,$C117-SUM($G117:DJ117)))</f>
        <v>0</v>
      </c>
      <c r="DL117" s="43">
        <f>IF(DL$5&lt;$A117,0,MINA($C117*$E117,$C117-SUM($G117:DK117)))</f>
        <v>0</v>
      </c>
      <c r="DM117" s="43">
        <f>IF(DM$5&lt;$A117,0,MINA($C117*$E117,$C117-SUM($G117:DL117)))</f>
        <v>0</v>
      </c>
      <c r="DN117" s="43">
        <f>IF(DN$5&lt;$A117,0,MINA($C117*$E117,$C117-SUM($G117:DM117)))</f>
        <v>0</v>
      </c>
      <c r="DO117" s="43">
        <f>IF(DO$5&lt;$A117,0,MINA($C117*$E117,$C117-SUM($G117:DN117)))</f>
        <v>0</v>
      </c>
      <c r="DP117" s="43">
        <f>IF(DP$5&lt;$A117,0,MINA($C117*$E117,$C117-SUM($G117:DO117)))</f>
        <v>0</v>
      </c>
      <c r="DQ117" s="43">
        <f>IF(DQ$5&lt;$A117,0,MINA($C117*$E117,$C117-SUM($G117:DP117)))</f>
        <v>0</v>
      </c>
      <c r="DR117" s="43">
        <f>IF(DR$5&lt;$A117,0,MINA($C117*$E117,$C117-SUM($G117:DQ117)))</f>
        <v>0</v>
      </c>
      <c r="DS117" s="43">
        <f>IF(DS$5&lt;$A117,0,MINA($C117*$E117,$C117-SUM($G117:DR117)))</f>
        <v>0</v>
      </c>
      <c r="DT117" s="43">
        <f>IF(DT$5&lt;$A117,0,MINA($C117*$E117,$C117-SUM($G117:DS117)))</f>
        <v>0</v>
      </c>
      <c r="DU117" s="43">
        <f>IF(DU$5&lt;$A117,0,MINA($C117*$E117,$C117-SUM($G117:DT117)))</f>
        <v>0</v>
      </c>
      <c r="DV117" s="43">
        <f>IF(DV$5&lt;$A117,0,MINA($C117*$E117,$C117-SUM($G117:DU117)))</f>
        <v>0</v>
      </c>
      <c r="DW117" s="43"/>
      <c r="DX117" s="43"/>
      <c r="DY117" s="43"/>
      <c r="DZ117" s="43"/>
      <c r="EA117" s="43"/>
      <c r="EB117" s="43"/>
      <c r="EC117" s="43"/>
      <c r="ED117" s="43"/>
      <c r="EE117" s="43"/>
      <c r="EF117" s="43"/>
      <c r="EG117" s="43"/>
      <c r="EH117" s="43"/>
      <c r="EI117" s="43"/>
      <c r="EJ117" s="43"/>
      <c r="EK117" s="43"/>
      <c r="EL117" s="43"/>
      <c r="EM117" s="43"/>
      <c r="EN117" s="43"/>
      <c r="EO117" s="43"/>
      <c r="EP117" s="43"/>
      <c r="EQ117" s="43"/>
      <c r="ER117" s="43"/>
      <c r="ES117" s="43"/>
      <c r="ET117" s="43"/>
      <c r="EU117" s="43"/>
      <c r="EV117" s="43"/>
      <c r="EW117" s="43"/>
      <c r="EX117" s="43"/>
      <c r="EY117" s="43"/>
      <c r="EZ117" s="43"/>
      <c r="FA117" s="43"/>
      <c r="FB117" s="43"/>
      <c r="FC117" s="43"/>
      <c r="FD117" s="43"/>
      <c r="FE117" s="43"/>
      <c r="FF117" s="43"/>
    </row>
    <row r="118" spans="1:162" ht="18" customHeight="1" x14ac:dyDescent="0.2">
      <c r="A118" s="46">
        <f t="shared" si="37"/>
        <v>104</v>
      </c>
      <c r="B118" s="38"/>
      <c r="C118" s="45">
        <v>0</v>
      </c>
      <c r="D118" s="38"/>
      <c r="E118" s="44">
        <f t="shared" si="35"/>
        <v>5.8823529411764705E-2</v>
      </c>
      <c r="G118" s="43">
        <f t="shared" si="36"/>
        <v>0</v>
      </c>
      <c r="H118" s="43">
        <f>IF(H$5&lt;$A118,0,MINA($C118*$E118,$C118-SUM($G118:G118)))</f>
        <v>0</v>
      </c>
      <c r="I118" s="43">
        <f>IF(I$5&lt;$A118,0,MINA($C118*$E118,$C118-SUM($G118:H118)))</f>
        <v>0</v>
      </c>
      <c r="J118" s="43">
        <f>IF(J$5&lt;$A118,0,MINA($C118*$E118,$C118-SUM($G118:I118)))</f>
        <v>0</v>
      </c>
      <c r="K118" s="43">
        <f>IF(K$5&lt;$A118,0,MINA($C118*$E118,$C118-SUM($G118:J118)))</f>
        <v>0</v>
      </c>
      <c r="L118" s="43">
        <f>IF(L$5&lt;$A118,0,MINA($C118*$E118,$C118-SUM($G118:K118)))</f>
        <v>0</v>
      </c>
      <c r="M118" s="43">
        <f>IF(M$5&lt;$A118,0,MINA($C118*$E118,$C118-SUM($G118:L118)))</f>
        <v>0</v>
      </c>
      <c r="N118" s="43">
        <f>IF(N$5&lt;$A118,0,MINA($C118*$E118,$C118-SUM($G118:M118)))</f>
        <v>0</v>
      </c>
      <c r="O118" s="43">
        <f>IF(O$5&lt;$A118,0,MINA($C118*$E118,$C118-SUM($G118:N118)))</f>
        <v>0</v>
      </c>
      <c r="P118" s="43">
        <f>IF(P$5&lt;$A118,0,MINA($C118*$E118,$C118-SUM($G118:O118)))</f>
        <v>0</v>
      </c>
      <c r="Q118" s="43">
        <f>IF(Q$5&lt;$A118,0,MINA($C118*$E118,$C118-SUM($G118:P118)))</f>
        <v>0</v>
      </c>
      <c r="R118" s="43">
        <f>IF(R$5&lt;$A118,0,MINA($C118*$E118,$C118-SUM($G118:Q118)))</f>
        <v>0</v>
      </c>
      <c r="S118" s="43">
        <f>IF(S$5&lt;$A118,0,MINA($C118*$E118,$C118-SUM($G118:R118)))</f>
        <v>0</v>
      </c>
      <c r="T118" s="43">
        <f>IF(T$5&lt;$A118,0,MINA($C118*$E118,$C118-SUM($G118:S118)))</f>
        <v>0</v>
      </c>
      <c r="U118" s="43">
        <f>IF(U$5&lt;$A118,0,MINA($C118*$E118,$C118-SUM($G118:T118)))</f>
        <v>0</v>
      </c>
      <c r="V118" s="43">
        <f>IF(V$5&lt;$A118,0,MINA($C118*$E118,$C118-SUM($G118:U118)))</f>
        <v>0</v>
      </c>
      <c r="W118" s="43">
        <f>IF(W$5&lt;$A118,0,MINA($C118*$E118,$C118-SUM($G118:V118)))</f>
        <v>0</v>
      </c>
      <c r="X118" s="43">
        <f>IF(X$5&lt;$A118,0,MINA($C118*$E118,$C118-SUM($G118:W118)))</f>
        <v>0</v>
      </c>
      <c r="Y118" s="43">
        <f>IF(Y$5&lt;$A118,0,MINA($C118*$E118,$C118-SUM($G118:X118)))</f>
        <v>0</v>
      </c>
      <c r="Z118" s="43">
        <f>IF(Z$5&lt;$A118,0,MINA($C118*$E118,$C118-SUM($G118:Y118)))</f>
        <v>0</v>
      </c>
      <c r="AA118" s="43">
        <f>IF(AA$5&lt;$A118,0,MINA($C118*$E118,$C118-SUM($G118:Z118)))</f>
        <v>0</v>
      </c>
      <c r="AB118" s="43">
        <f>IF(AB$5&lt;$A118,0,MINA($C118*$E118,$C118-SUM($G118:AA118)))</f>
        <v>0</v>
      </c>
      <c r="AC118" s="43">
        <f>IF(AC$5&lt;$A118,0,MINA($C118*$E118,$C118-SUM($G118:AB118)))</f>
        <v>0</v>
      </c>
      <c r="AD118" s="43">
        <f>IF(AD$5&lt;$A118,0,MINA($C118*$E118,$C118-SUM($G118:AC118)))</f>
        <v>0</v>
      </c>
      <c r="AE118" s="43">
        <f>IF(AE$5&lt;$A118,0,MINA($C118*$E118,$C118-SUM($G118:AD118)))</f>
        <v>0</v>
      </c>
      <c r="AF118" s="43">
        <f>IF(AF$5&lt;$A118,0,MINA($C118*$E118,$C118-SUM($G118:AE118)))</f>
        <v>0</v>
      </c>
      <c r="AG118" s="43">
        <f>IF(AG$5&lt;$A118,0,MINA($C118*$E118,$C118-SUM($G118:AF118)))</f>
        <v>0</v>
      </c>
      <c r="AH118" s="43">
        <f>IF(AH$5&lt;$A118,0,MINA($C118*$E118,$C118-SUM($G118:AG118)))</f>
        <v>0</v>
      </c>
      <c r="AI118" s="43">
        <f>IF(AI$5&lt;$A118,0,MINA($C118*$E118,$C118-SUM($G118:AH118)))</f>
        <v>0</v>
      </c>
      <c r="AJ118" s="43">
        <f>IF(AJ$5&lt;$A118,0,MINA($C118*$E118,$C118-SUM($G118:AI118)))</f>
        <v>0</v>
      </c>
      <c r="AK118" s="43">
        <f>IF(AK$5&lt;$A118,0,MINA($C118*$E118,$C118-SUM($G118:AJ118)))</f>
        <v>0</v>
      </c>
      <c r="AL118" s="43">
        <f>IF(AL$5&lt;$A118,0,MINA($C118*$E118,$C118-SUM($G118:AK118)))</f>
        <v>0</v>
      </c>
      <c r="AM118" s="43">
        <f>IF(AM$5&lt;$A118,0,MINA($C118*$E118,$C118-SUM($G118:AL118)))</f>
        <v>0</v>
      </c>
      <c r="AN118" s="43">
        <f>IF(AN$5&lt;$A118,0,MINA($C118*$E118,$C118-SUM($G118:AM118)))</f>
        <v>0</v>
      </c>
      <c r="AO118" s="43">
        <f>IF(AO$5&lt;$A118,0,MINA($C118*$E118,$C118-SUM($G118:AN118)))</f>
        <v>0</v>
      </c>
      <c r="AP118" s="43">
        <f>IF(AP$5&lt;$A118,0,MINA($C118*$E118,$C118-SUM($G118:AO118)))</f>
        <v>0</v>
      </c>
      <c r="AQ118" s="43">
        <f>IF(AQ$5&lt;$A118,0,MINA($C118*$E118,$C118-SUM($G118:AP118)))</f>
        <v>0</v>
      </c>
      <c r="AR118" s="43">
        <f>IF(AR$5&lt;$A118,0,MINA($C118*$E118,$C118-SUM($G118:AQ118)))</f>
        <v>0</v>
      </c>
      <c r="AS118" s="43">
        <f>IF(AS$5&lt;$A118,0,MINA($C118*$E118,$C118-SUM($G118:AR118)))</f>
        <v>0</v>
      </c>
      <c r="AT118" s="43">
        <f>IF(AT$5&lt;$A118,0,MINA($C118*$E118,$C118-SUM($G118:AS118)))</f>
        <v>0</v>
      </c>
      <c r="AU118" s="43">
        <f>IF(AU$5&lt;$A118,0,MINA($C118*$E118,$C118-SUM($G118:AT118)))</f>
        <v>0</v>
      </c>
      <c r="AV118" s="43">
        <f>IF(AV$5&lt;$A118,0,MINA($C118*$E118,$C118-SUM($G118:AU118)))</f>
        <v>0</v>
      </c>
      <c r="AW118" s="43">
        <f>IF(AW$5&lt;$A118,0,MINA($C118*$E118,$C118-SUM($G118:AV118)))</f>
        <v>0</v>
      </c>
      <c r="AX118" s="43">
        <f>IF(AX$5&lt;$A118,0,MINA($C118*$E118,$C118-SUM($G118:AW118)))</f>
        <v>0</v>
      </c>
      <c r="AY118" s="43">
        <f>IF(AY$5&lt;$A118,0,MINA($C118*$E118,$C118-SUM($G118:AX118)))</f>
        <v>0</v>
      </c>
      <c r="AZ118" s="43">
        <f>IF(AZ$5&lt;$A118,0,MINA($C118*$E118,$C118-SUM($G118:AY118)))</f>
        <v>0</v>
      </c>
      <c r="BA118" s="43">
        <f>IF(BA$5&lt;$A118,0,MINA($C118*$E118,$C118-SUM($G118:AZ118)))</f>
        <v>0</v>
      </c>
      <c r="BB118" s="43">
        <f>IF(BB$5&lt;$A118,0,MINA($C118*$E118,$C118-SUM($G118:BA118)))</f>
        <v>0</v>
      </c>
      <c r="BC118" s="43">
        <f>IF(BC$5&lt;$A118,0,MINA($C118*$E118,$C118-SUM($G118:BB118)))</f>
        <v>0</v>
      </c>
      <c r="BD118" s="43">
        <f>IF(BD$5&lt;$A118,0,MINA($C118*$E118,$C118-SUM($G118:BC118)))</f>
        <v>0</v>
      </c>
      <c r="BE118" s="43">
        <f>IF(BE$5&lt;$A118,0,MINA($C118*$E118,$C118-SUM($G118:BD118)))</f>
        <v>0</v>
      </c>
      <c r="BF118" s="43">
        <f>IF(BF$5&lt;$A118,0,MINA($C118*$E118,$C118-SUM($G118:BE118)))</f>
        <v>0</v>
      </c>
      <c r="BG118" s="43">
        <f>IF(BG$5&lt;$A118,0,MINA($C118*$E118,$C118-SUM($G118:BF118)))</f>
        <v>0</v>
      </c>
      <c r="BH118" s="43">
        <f>IF(BH$5&lt;$A118,0,MINA($C118*$E118,$C118-SUM($G118:BG118)))</f>
        <v>0</v>
      </c>
      <c r="BI118" s="43">
        <f>IF(BI$5&lt;$A118,0,MINA($C118*$E118,$C118-SUM($G118:BH118)))</f>
        <v>0</v>
      </c>
      <c r="BJ118" s="43">
        <f>IF(BJ$5&lt;$A118,0,MINA($C118*$E118,$C118-SUM($G118:BI118)))</f>
        <v>0</v>
      </c>
      <c r="BK118" s="43">
        <f>IF(BK$5&lt;$A118,0,MINA($C118*$E118,$C118-SUM($G118:BJ118)))</f>
        <v>0</v>
      </c>
      <c r="BL118" s="43">
        <f>IF(BL$5&lt;$A118,0,MINA($C118*$E118,$C118-SUM($G118:BK118)))</f>
        <v>0</v>
      </c>
      <c r="BM118" s="43">
        <f>IF(BM$5&lt;$A118,0,MINA($C118*$E118,$C118-SUM($G118:BL118)))</f>
        <v>0</v>
      </c>
      <c r="BN118" s="43">
        <f>IF(BN$5&lt;$A118,0,MINA($C118*$E118,$C118-SUM($G118:BM118)))</f>
        <v>0</v>
      </c>
      <c r="BO118" s="43">
        <f>IF(BO$5&lt;$A118,0,MINA($C118*$E118,$C118-SUM($G118:BN118)))</f>
        <v>0</v>
      </c>
      <c r="BP118" s="43">
        <f>IF(BP$5&lt;$A118,0,MINA($C118*$E118,$C118-SUM($G118:BO118)))</f>
        <v>0</v>
      </c>
      <c r="BQ118" s="43">
        <f>IF(BQ$5&lt;$A118,0,MINA($C118*$E118,$C118-SUM($G118:BP118)))</f>
        <v>0</v>
      </c>
      <c r="BR118" s="43">
        <f>IF(BR$5&lt;$A118,0,MINA($C118*$E118,$C118-SUM($G118:BQ118)))</f>
        <v>0</v>
      </c>
      <c r="BS118" s="43">
        <f>IF(BS$5&lt;$A118,0,MINA($C118*$E118,$C118-SUM($G118:BR118)))</f>
        <v>0</v>
      </c>
      <c r="BT118" s="43">
        <f>IF(BT$5&lt;$A118,0,MINA($C118*$E118,$C118-SUM($G118:BS118)))</f>
        <v>0</v>
      </c>
      <c r="BU118" s="43">
        <f>IF(BU$5&lt;$A118,0,MINA($C118*$E118,$C118-SUM($G118:BT118)))</f>
        <v>0</v>
      </c>
      <c r="BV118" s="43">
        <f>IF(BV$5&lt;$A118,0,MINA($C118*$E118,$C118-SUM($G118:BU118)))</f>
        <v>0</v>
      </c>
      <c r="BW118" s="43">
        <f>IF(BW$5&lt;$A118,0,MINA($C118*$E118,$C118-SUM($G118:BV118)))</f>
        <v>0</v>
      </c>
      <c r="BX118" s="43">
        <f>IF(BX$5&lt;$A118,0,MINA($C118*$E118,$C118-SUM($G118:BW118)))</f>
        <v>0</v>
      </c>
      <c r="BY118" s="43">
        <f>IF(BY$5&lt;$A118,0,MINA($C118*$E118,$C118-SUM($G118:BX118)))</f>
        <v>0</v>
      </c>
      <c r="BZ118" s="43">
        <f>IF(BZ$5&lt;$A118,0,MINA($C118*$E118,$C118-SUM($G118:BY118)))</f>
        <v>0</v>
      </c>
      <c r="CA118" s="43">
        <f>IF(CA$5&lt;$A118,0,MINA($C118*$E118,$C118-SUM($G118:BZ118)))</f>
        <v>0</v>
      </c>
      <c r="CB118" s="43">
        <f>IF(CB$5&lt;$A118,0,MINA($C118*$E118,$C118-SUM($G118:CA118)))</f>
        <v>0</v>
      </c>
      <c r="CC118" s="43">
        <f>IF(CC$5&lt;$A118,0,MINA($C118*$E118,$C118-SUM($G118:CB118)))</f>
        <v>0</v>
      </c>
      <c r="CD118" s="43">
        <f>IF(CD$5&lt;$A118,0,MINA($C118*$E118,$C118-SUM($G118:CC118)))</f>
        <v>0</v>
      </c>
      <c r="CE118" s="43">
        <f>IF(CE$5&lt;$A118,0,MINA($C118*$E118,$C118-SUM($G118:CD118)))</f>
        <v>0</v>
      </c>
      <c r="CF118" s="43">
        <f>IF(CF$5&lt;$A118,0,MINA($C118*$E118,$C118-SUM($G118:CE118)))</f>
        <v>0</v>
      </c>
      <c r="CG118" s="43">
        <f>IF(CG$5&lt;$A118,0,MINA($C118*$E118,$C118-SUM($G118:CF118)))</f>
        <v>0</v>
      </c>
      <c r="CH118" s="43">
        <f>IF(CH$5&lt;$A118,0,MINA($C118*$E118,$C118-SUM($G118:CG118)))</f>
        <v>0</v>
      </c>
      <c r="CI118" s="43">
        <f>IF(CI$5&lt;$A118,0,MINA($C118*$E118,$C118-SUM($G118:CH118)))</f>
        <v>0</v>
      </c>
      <c r="CJ118" s="43">
        <f>IF(CJ$5&lt;$A118,0,MINA($C118*$E118,$C118-SUM($G118:CI118)))</f>
        <v>0</v>
      </c>
      <c r="CK118" s="43">
        <f>IF(CK$5&lt;$A118,0,MINA($C118*$E118,$C118-SUM($G118:CJ118)))</f>
        <v>0</v>
      </c>
      <c r="CL118" s="43">
        <f>IF(CL$5&lt;$A118,0,MINA($C118*$E118,$C118-SUM($G118:CK118)))</f>
        <v>0</v>
      </c>
      <c r="CM118" s="43">
        <f>IF(CM$5&lt;$A118,0,MINA($C118*$E118,$C118-SUM($G118:CL118)))</f>
        <v>0</v>
      </c>
      <c r="CN118" s="43">
        <f>IF(CN$5&lt;$A118,0,MINA($C118*$E118,$C118-SUM($G118:CM118)))</f>
        <v>0</v>
      </c>
      <c r="CO118" s="43">
        <f>IF(CO$5&lt;$A118,0,MINA($C118*$E118,$C118-SUM($G118:CN118)))</f>
        <v>0</v>
      </c>
      <c r="CP118" s="43">
        <f>IF(CP$5&lt;$A118,0,MINA($C118*$E118,$C118-SUM($G118:CO118)))</f>
        <v>0</v>
      </c>
      <c r="CQ118" s="43">
        <f>IF(CQ$5&lt;$A118,0,MINA($C118*$E118,$C118-SUM($G118:CP118)))</f>
        <v>0</v>
      </c>
      <c r="CR118" s="43">
        <f>IF(CR$5&lt;$A118,0,MINA($C118*$E118,$C118-SUM($G118:CQ118)))</f>
        <v>0</v>
      </c>
      <c r="CS118" s="43">
        <f>IF(CS$5&lt;$A118,0,MINA($C118*$E118,$C118-SUM($G118:CR118)))</f>
        <v>0</v>
      </c>
      <c r="CT118" s="43">
        <f>IF(CT$5&lt;$A118,0,MINA($C118*$E118,$C118-SUM($G118:CS118)))</f>
        <v>0</v>
      </c>
      <c r="CU118" s="43">
        <f>IF(CU$5&lt;$A118,0,MINA($C118*$E118,$C118-SUM($G118:CT118)))</f>
        <v>0</v>
      </c>
      <c r="CV118" s="43">
        <f>IF(CV$5&lt;$A118,0,MINA($C118*$E118,$C118-SUM($G118:CU118)))</f>
        <v>0</v>
      </c>
      <c r="CW118" s="43">
        <f>IF(CW$5&lt;$A118,0,MINA($C118*$E118,$C118-SUM($G118:CV118)))</f>
        <v>0</v>
      </c>
      <c r="CX118" s="43">
        <f>IF(CX$5&lt;$A118,0,MINA($C118*$E118,$C118-SUM($G118:CW118)))</f>
        <v>0</v>
      </c>
      <c r="CY118" s="43">
        <f>IF(CY$5&lt;$A118,0,MINA($C118*$E118,$C118-SUM($G118:CX118)))</f>
        <v>0</v>
      </c>
      <c r="CZ118" s="43">
        <f>IF(CZ$5&lt;$A118,0,MINA($C118*$E118,$C118-SUM($G118:CY118)))</f>
        <v>0</v>
      </c>
      <c r="DA118" s="43">
        <f>IF(DA$5&lt;$A118,0,MINA($C118*$E118,$C118-SUM($G118:CZ118)))</f>
        <v>0</v>
      </c>
      <c r="DB118" s="43">
        <f>IF(DB$5&lt;$A118,0,MINA($C118*$E118,$C118-SUM($G118:DA118)))</f>
        <v>0</v>
      </c>
      <c r="DC118" s="43">
        <f>IF(DC$5&lt;$A118,0,MINA($C118*$E118,$C118-SUM($G118:DB118)))</f>
        <v>0</v>
      </c>
      <c r="DD118" s="43">
        <f>IF(DD$5&lt;$A118,0,MINA($C118*$E118,$C118-SUM($G118:DC118)))</f>
        <v>0</v>
      </c>
      <c r="DE118" s="43">
        <f>IF(DE$5&lt;$A118,0,MINA($C118*$E118,$C118-SUM($G118:DD118)))</f>
        <v>0</v>
      </c>
      <c r="DF118" s="43">
        <f>IF(DF$5&lt;$A118,0,MINA($C118*$E118,$C118-SUM($G118:DE118)))</f>
        <v>0</v>
      </c>
      <c r="DG118" s="43">
        <f>IF(DG$5&lt;$A118,0,MINA($C118*$E118,$C118-SUM($G118:DF118)))</f>
        <v>0</v>
      </c>
      <c r="DH118" s="43">
        <f>IF(DH$5&lt;$A118,0,MINA($C118*$E118,$C118-SUM($G118:DG118)))</f>
        <v>0</v>
      </c>
      <c r="DI118" s="43">
        <f>IF(DI$5&lt;$A118,0,MINA($C118*$E118,$C118-SUM($G118:DH118)))</f>
        <v>0</v>
      </c>
      <c r="DJ118" s="43">
        <f>IF(DJ$5&lt;$A118,0,MINA($C118*$E118,$C118-SUM($G118:DI118)))</f>
        <v>0</v>
      </c>
      <c r="DK118" s="43">
        <f>IF(DK$5&lt;$A118,0,MINA($C118*$E118,$C118-SUM($G118:DJ118)))</f>
        <v>0</v>
      </c>
      <c r="DL118" s="43">
        <f>IF(DL$5&lt;$A118,0,MINA($C118*$E118,$C118-SUM($G118:DK118)))</f>
        <v>0</v>
      </c>
      <c r="DM118" s="43">
        <f>IF(DM$5&lt;$A118,0,MINA($C118*$E118,$C118-SUM($G118:DL118)))</f>
        <v>0</v>
      </c>
      <c r="DN118" s="43">
        <f>IF(DN$5&lt;$A118,0,MINA($C118*$E118,$C118-SUM($G118:DM118)))</f>
        <v>0</v>
      </c>
      <c r="DO118" s="43">
        <f>IF(DO$5&lt;$A118,0,MINA($C118*$E118,$C118-SUM($G118:DN118)))</f>
        <v>0</v>
      </c>
      <c r="DP118" s="43">
        <f>IF(DP$5&lt;$A118,0,MINA($C118*$E118,$C118-SUM($G118:DO118)))</f>
        <v>0</v>
      </c>
      <c r="DQ118" s="43">
        <f>IF(DQ$5&lt;$A118,0,MINA($C118*$E118,$C118-SUM($G118:DP118)))</f>
        <v>0</v>
      </c>
      <c r="DR118" s="43">
        <f>IF(DR$5&lt;$A118,0,MINA($C118*$E118,$C118-SUM($G118:DQ118)))</f>
        <v>0</v>
      </c>
      <c r="DS118" s="43">
        <f>IF(DS$5&lt;$A118,0,MINA($C118*$E118,$C118-SUM($G118:DR118)))</f>
        <v>0</v>
      </c>
      <c r="DT118" s="43">
        <f>IF(DT$5&lt;$A118,0,MINA($C118*$E118,$C118-SUM($G118:DS118)))</f>
        <v>0</v>
      </c>
      <c r="DU118" s="43">
        <f>IF(DU$5&lt;$A118,0,MINA($C118*$E118,$C118-SUM($G118:DT118)))</f>
        <v>0</v>
      </c>
      <c r="DV118" s="43">
        <f>IF(DV$5&lt;$A118,0,MINA($C118*$E118,$C118-SUM($G118:DU118)))</f>
        <v>0</v>
      </c>
      <c r="DW118" s="43"/>
      <c r="DX118" s="43"/>
      <c r="DY118" s="43"/>
      <c r="DZ118" s="43"/>
      <c r="EA118" s="43"/>
      <c r="EB118" s="43"/>
      <c r="EC118" s="43"/>
      <c r="ED118" s="43"/>
      <c r="EE118" s="43"/>
      <c r="EF118" s="43"/>
      <c r="EG118" s="43"/>
      <c r="EH118" s="43"/>
      <c r="EI118" s="43"/>
      <c r="EJ118" s="43"/>
      <c r="EK118" s="43"/>
      <c r="EL118" s="43"/>
      <c r="EM118" s="43"/>
      <c r="EN118" s="43"/>
      <c r="EO118" s="43"/>
      <c r="EP118" s="43"/>
      <c r="EQ118" s="43"/>
      <c r="ER118" s="43"/>
      <c r="ES118" s="43"/>
      <c r="ET118" s="43"/>
      <c r="EU118" s="43"/>
      <c r="EV118" s="43"/>
      <c r="EW118" s="43"/>
      <c r="EX118" s="43"/>
      <c r="EY118" s="43"/>
      <c r="EZ118" s="43"/>
      <c r="FA118" s="43"/>
      <c r="FB118" s="43"/>
      <c r="FC118" s="43"/>
      <c r="FD118" s="43"/>
      <c r="FE118" s="43"/>
      <c r="FF118" s="43"/>
    </row>
    <row r="119" spans="1:162" ht="18" customHeight="1" x14ac:dyDescent="0.2">
      <c r="A119" s="46">
        <f t="shared" si="37"/>
        <v>105</v>
      </c>
      <c r="B119" s="38"/>
      <c r="C119" s="45">
        <v>0</v>
      </c>
      <c r="D119" s="38"/>
      <c r="E119" s="44">
        <f t="shared" si="35"/>
        <v>6.25E-2</v>
      </c>
      <c r="G119" s="43">
        <f t="shared" si="36"/>
        <v>0</v>
      </c>
      <c r="H119" s="43">
        <f>IF(H$5&lt;$A119,0,MINA($C119*$E119,$C119-SUM($G119:G119)))</f>
        <v>0</v>
      </c>
      <c r="I119" s="43">
        <f>IF(I$5&lt;$A119,0,MINA($C119*$E119,$C119-SUM($G119:H119)))</f>
        <v>0</v>
      </c>
      <c r="J119" s="43">
        <f>IF(J$5&lt;$A119,0,MINA($C119*$E119,$C119-SUM($G119:I119)))</f>
        <v>0</v>
      </c>
      <c r="K119" s="43">
        <f>IF(K$5&lt;$A119,0,MINA($C119*$E119,$C119-SUM($G119:J119)))</f>
        <v>0</v>
      </c>
      <c r="L119" s="43">
        <f>IF(L$5&lt;$A119,0,MINA($C119*$E119,$C119-SUM($G119:K119)))</f>
        <v>0</v>
      </c>
      <c r="M119" s="43">
        <f>IF(M$5&lt;$A119,0,MINA($C119*$E119,$C119-SUM($G119:L119)))</f>
        <v>0</v>
      </c>
      <c r="N119" s="43">
        <f>IF(N$5&lt;$A119,0,MINA($C119*$E119,$C119-SUM($G119:M119)))</f>
        <v>0</v>
      </c>
      <c r="O119" s="43">
        <f>IF(O$5&lt;$A119,0,MINA($C119*$E119,$C119-SUM($G119:N119)))</f>
        <v>0</v>
      </c>
      <c r="P119" s="43">
        <f>IF(P$5&lt;$A119,0,MINA($C119*$E119,$C119-SUM($G119:O119)))</f>
        <v>0</v>
      </c>
      <c r="Q119" s="43">
        <f>IF(Q$5&lt;$A119,0,MINA($C119*$E119,$C119-SUM($G119:P119)))</f>
        <v>0</v>
      </c>
      <c r="R119" s="43">
        <f>IF(R$5&lt;$A119,0,MINA($C119*$E119,$C119-SUM($G119:Q119)))</f>
        <v>0</v>
      </c>
      <c r="S119" s="43">
        <f>IF(S$5&lt;$A119,0,MINA($C119*$E119,$C119-SUM($G119:R119)))</f>
        <v>0</v>
      </c>
      <c r="T119" s="43">
        <f>IF(T$5&lt;$A119,0,MINA($C119*$E119,$C119-SUM($G119:S119)))</f>
        <v>0</v>
      </c>
      <c r="U119" s="43">
        <f>IF(U$5&lt;$A119,0,MINA($C119*$E119,$C119-SUM($G119:T119)))</f>
        <v>0</v>
      </c>
      <c r="V119" s="43">
        <f>IF(V$5&lt;$A119,0,MINA($C119*$E119,$C119-SUM($G119:U119)))</f>
        <v>0</v>
      </c>
      <c r="W119" s="43">
        <f>IF(W$5&lt;$A119,0,MINA($C119*$E119,$C119-SUM($G119:V119)))</f>
        <v>0</v>
      </c>
      <c r="X119" s="43">
        <f>IF(X$5&lt;$A119,0,MINA($C119*$E119,$C119-SUM($G119:W119)))</f>
        <v>0</v>
      </c>
      <c r="Y119" s="43">
        <f>IF(Y$5&lt;$A119,0,MINA($C119*$E119,$C119-SUM($G119:X119)))</f>
        <v>0</v>
      </c>
      <c r="Z119" s="43">
        <f>IF(Z$5&lt;$A119,0,MINA($C119*$E119,$C119-SUM($G119:Y119)))</f>
        <v>0</v>
      </c>
      <c r="AA119" s="43">
        <f>IF(AA$5&lt;$A119,0,MINA($C119*$E119,$C119-SUM($G119:Z119)))</f>
        <v>0</v>
      </c>
      <c r="AB119" s="43">
        <f>IF(AB$5&lt;$A119,0,MINA($C119*$E119,$C119-SUM($G119:AA119)))</f>
        <v>0</v>
      </c>
      <c r="AC119" s="43">
        <f>IF(AC$5&lt;$A119,0,MINA($C119*$E119,$C119-SUM($G119:AB119)))</f>
        <v>0</v>
      </c>
      <c r="AD119" s="43">
        <f>IF(AD$5&lt;$A119,0,MINA($C119*$E119,$C119-SUM($G119:AC119)))</f>
        <v>0</v>
      </c>
      <c r="AE119" s="43">
        <f>IF(AE$5&lt;$A119,0,MINA($C119*$E119,$C119-SUM($G119:AD119)))</f>
        <v>0</v>
      </c>
      <c r="AF119" s="43">
        <f>IF(AF$5&lt;$A119,0,MINA($C119*$E119,$C119-SUM($G119:AE119)))</f>
        <v>0</v>
      </c>
      <c r="AG119" s="43">
        <f>IF(AG$5&lt;$A119,0,MINA($C119*$E119,$C119-SUM($G119:AF119)))</f>
        <v>0</v>
      </c>
      <c r="AH119" s="43">
        <f>IF(AH$5&lt;$A119,0,MINA($C119*$E119,$C119-SUM($G119:AG119)))</f>
        <v>0</v>
      </c>
      <c r="AI119" s="43">
        <f>IF(AI$5&lt;$A119,0,MINA($C119*$E119,$C119-SUM($G119:AH119)))</f>
        <v>0</v>
      </c>
      <c r="AJ119" s="43">
        <f>IF(AJ$5&lt;$A119,0,MINA($C119*$E119,$C119-SUM($G119:AI119)))</f>
        <v>0</v>
      </c>
      <c r="AK119" s="43">
        <f>IF(AK$5&lt;$A119,0,MINA($C119*$E119,$C119-SUM($G119:AJ119)))</f>
        <v>0</v>
      </c>
      <c r="AL119" s="43">
        <f>IF(AL$5&lt;$A119,0,MINA($C119*$E119,$C119-SUM($G119:AK119)))</f>
        <v>0</v>
      </c>
      <c r="AM119" s="43">
        <f>IF(AM$5&lt;$A119,0,MINA($C119*$E119,$C119-SUM($G119:AL119)))</f>
        <v>0</v>
      </c>
      <c r="AN119" s="43">
        <f>IF(AN$5&lt;$A119,0,MINA($C119*$E119,$C119-SUM($G119:AM119)))</f>
        <v>0</v>
      </c>
      <c r="AO119" s="43">
        <f>IF(AO$5&lt;$A119,0,MINA($C119*$E119,$C119-SUM($G119:AN119)))</f>
        <v>0</v>
      </c>
      <c r="AP119" s="43">
        <f>IF(AP$5&lt;$A119,0,MINA($C119*$E119,$C119-SUM($G119:AO119)))</f>
        <v>0</v>
      </c>
      <c r="AQ119" s="43">
        <f>IF(AQ$5&lt;$A119,0,MINA($C119*$E119,$C119-SUM($G119:AP119)))</f>
        <v>0</v>
      </c>
      <c r="AR119" s="43">
        <f>IF(AR$5&lt;$A119,0,MINA($C119*$E119,$C119-SUM($G119:AQ119)))</f>
        <v>0</v>
      </c>
      <c r="AS119" s="43">
        <f>IF(AS$5&lt;$A119,0,MINA($C119*$E119,$C119-SUM($G119:AR119)))</f>
        <v>0</v>
      </c>
      <c r="AT119" s="43">
        <f>IF(AT$5&lt;$A119,0,MINA($C119*$E119,$C119-SUM($G119:AS119)))</f>
        <v>0</v>
      </c>
      <c r="AU119" s="43">
        <f>IF(AU$5&lt;$A119,0,MINA($C119*$E119,$C119-SUM($G119:AT119)))</f>
        <v>0</v>
      </c>
      <c r="AV119" s="43">
        <f>IF(AV$5&lt;$A119,0,MINA($C119*$E119,$C119-SUM($G119:AU119)))</f>
        <v>0</v>
      </c>
      <c r="AW119" s="43">
        <f>IF(AW$5&lt;$A119,0,MINA($C119*$E119,$C119-SUM($G119:AV119)))</f>
        <v>0</v>
      </c>
      <c r="AX119" s="43">
        <f>IF(AX$5&lt;$A119,0,MINA($C119*$E119,$C119-SUM($G119:AW119)))</f>
        <v>0</v>
      </c>
      <c r="AY119" s="43">
        <f>IF(AY$5&lt;$A119,0,MINA($C119*$E119,$C119-SUM($G119:AX119)))</f>
        <v>0</v>
      </c>
      <c r="AZ119" s="43">
        <f>IF(AZ$5&lt;$A119,0,MINA($C119*$E119,$C119-SUM($G119:AY119)))</f>
        <v>0</v>
      </c>
      <c r="BA119" s="43">
        <f>IF(BA$5&lt;$A119,0,MINA($C119*$E119,$C119-SUM($G119:AZ119)))</f>
        <v>0</v>
      </c>
      <c r="BB119" s="43">
        <f>IF(BB$5&lt;$A119,0,MINA($C119*$E119,$C119-SUM($G119:BA119)))</f>
        <v>0</v>
      </c>
      <c r="BC119" s="43">
        <f>IF(BC$5&lt;$A119,0,MINA($C119*$E119,$C119-SUM($G119:BB119)))</f>
        <v>0</v>
      </c>
      <c r="BD119" s="43">
        <f>IF(BD$5&lt;$A119,0,MINA($C119*$E119,$C119-SUM($G119:BC119)))</f>
        <v>0</v>
      </c>
      <c r="BE119" s="43">
        <f>IF(BE$5&lt;$A119,0,MINA($C119*$E119,$C119-SUM($G119:BD119)))</f>
        <v>0</v>
      </c>
      <c r="BF119" s="43">
        <f>IF(BF$5&lt;$A119,0,MINA($C119*$E119,$C119-SUM($G119:BE119)))</f>
        <v>0</v>
      </c>
      <c r="BG119" s="43">
        <f>IF(BG$5&lt;$A119,0,MINA($C119*$E119,$C119-SUM($G119:BF119)))</f>
        <v>0</v>
      </c>
      <c r="BH119" s="43">
        <f>IF(BH$5&lt;$A119,0,MINA($C119*$E119,$C119-SUM($G119:BG119)))</f>
        <v>0</v>
      </c>
      <c r="BI119" s="43">
        <f>IF(BI$5&lt;$A119,0,MINA($C119*$E119,$C119-SUM($G119:BH119)))</f>
        <v>0</v>
      </c>
      <c r="BJ119" s="43">
        <f>IF(BJ$5&lt;$A119,0,MINA($C119*$E119,$C119-SUM($G119:BI119)))</f>
        <v>0</v>
      </c>
      <c r="BK119" s="43">
        <f>IF(BK$5&lt;$A119,0,MINA($C119*$E119,$C119-SUM($G119:BJ119)))</f>
        <v>0</v>
      </c>
      <c r="BL119" s="43">
        <f>IF(BL$5&lt;$A119,0,MINA($C119*$E119,$C119-SUM($G119:BK119)))</f>
        <v>0</v>
      </c>
      <c r="BM119" s="43">
        <f>IF(BM$5&lt;$A119,0,MINA($C119*$E119,$C119-SUM($G119:BL119)))</f>
        <v>0</v>
      </c>
      <c r="BN119" s="43">
        <f>IF(BN$5&lt;$A119,0,MINA($C119*$E119,$C119-SUM($G119:BM119)))</f>
        <v>0</v>
      </c>
      <c r="BO119" s="43">
        <f>IF(BO$5&lt;$A119,0,MINA($C119*$E119,$C119-SUM($G119:BN119)))</f>
        <v>0</v>
      </c>
      <c r="BP119" s="43">
        <f>IF(BP$5&lt;$A119,0,MINA($C119*$E119,$C119-SUM($G119:BO119)))</f>
        <v>0</v>
      </c>
      <c r="BQ119" s="43">
        <f>IF(BQ$5&lt;$A119,0,MINA($C119*$E119,$C119-SUM($G119:BP119)))</f>
        <v>0</v>
      </c>
      <c r="BR119" s="43">
        <f>IF(BR$5&lt;$A119,0,MINA($C119*$E119,$C119-SUM($G119:BQ119)))</f>
        <v>0</v>
      </c>
      <c r="BS119" s="43">
        <f>IF(BS$5&lt;$A119,0,MINA($C119*$E119,$C119-SUM($G119:BR119)))</f>
        <v>0</v>
      </c>
      <c r="BT119" s="43">
        <f>IF(BT$5&lt;$A119,0,MINA($C119*$E119,$C119-SUM($G119:BS119)))</f>
        <v>0</v>
      </c>
      <c r="BU119" s="43">
        <f>IF(BU$5&lt;$A119,0,MINA($C119*$E119,$C119-SUM($G119:BT119)))</f>
        <v>0</v>
      </c>
      <c r="BV119" s="43">
        <f>IF(BV$5&lt;$A119,0,MINA($C119*$E119,$C119-SUM($G119:BU119)))</f>
        <v>0</v>
      </c>
      <c r="BW119" s="43">
        <f>IF(BW$5&lt;$A119,0,MINA($C119*$E119,$C119-SUM($G119:BV119)))</f>
        <v>0</v>
      </c>
      <c r="BX119" s="43">
        <f>IF(BX$5&lt;$A119,0,MINA($C119*$E119,$C119-SUM($G119:BW119)))</f>
        <v>0</v>
      </c>
      <c r="BY119" s="43">
        <f>IF(BY$5&lt;$A119,0,MINA($C119*$E119,$C119-SUM($G119:BX119)))</f>
        <v>0</v>
      </c>
      <c r="BZ119" s="43">
        <f>IF(BZ$5&lt;$A119,0,MINA($C119*$E119,$C119-SUM($G119:BY119)))</f>
        <v>0</v>
      </c>
      <c r="CA119" s="43">
        <f>IF(CA$5&lt;$A119,0,MINA($C119*$E119,$C119-SUM($G119:BZ119)))</f>
        <v>0</v>
      </c>
      <c r="CB119" s="43">
        <f>IF(CB$5&lt;$A119,0,MINA($C119*$E119,$C119-SUM($G119:CA119)))</f>
        <v>0</v>
      </c>
      <c r="CC119" s="43">
        <f>IF(CC$5&lt;$A119,0,MINA($C119*$E119,$C119-SUM($G119:CB119)))</f>
        <v>0</v>
      </c>
      <c r="CD119" s="43">
        <f>IF(CD$5&lt;$A119,0,MINA($C119*$E119,$C119-SUM($G119:CC119)))</f>
        <v>0</v>
      </c>
      <c r="CE119" s="43">
        <f>IF(CE$5&lt;$A119,0,MINA($C119*$E119,$C119-SUM($G119:CD119)))</f>
        <v>0</v>
      </c>
      <c r="CF119" s="43">
        <f>IF(CF$5&lt;$A119,0,MINA($C119*$E119,$C119-SUM($G119:CE119)))</f>
        <v>0</v>
      </c>
      <c r="CG119" s="43">
        <f>IF(CG$5&lt;$A119,0,MINA($C119*$E119,$C119-SUM($G119:CF119)))</f>
        <v>0</v>
      </c>
      <c r="CH119" s="43">
        <f>IF(CH$5&lt;$A119,0,MINA($C119*$E119,$C119-SUM($G119:CG119)))</f>
        <v>0</v>
      </c>
      <c r="CI119" s="43">
        <f>IF(CI$5&lt;$A119,0,MINA($C119*$E119,$C119-SUM($G119:CH119)))</f>
        <v>0</v>
      </c>
      <c r="CJ119" s="43">
        <f>IF(CJ$5&lt;$A119,0,MINA($C119*$E119,$C119-SUM($G119:CI119)))</f>
        <v>0</v>
      </c>
      <c r="CK119" s="43">
        <f>IF(CK$5&lt;$A119,0,MINA($C119*$E119,$C119-SUM($G119:CJ119)))</f>
        <v>0</v>
      </c>
      <c r="CL119" s="43">
        <f>IF(CL$5&lt;$A119,0,MINA($C119*$E119,$C119-SUM($G119:CK119)))</f>
        <v>0</v>
      </c>
      <c r="CM119" s="43">
        <f>IF(CM$5&lt;$A119,0,MINA($C119*$E119,$C119-SUM($G119:CL119)))</f>
        <v>0</v>
      </c>
      <c r="CN119" s="43">
        <f>IF(CN$5&lt;$A119,0,MINA($C119*$E119,$C119-SUM($G119:CM119)))</f>
        <v>0</v>
      </c>
      <c r="CO119" s="43">
        <f>IF(CO$5&lt;$A119,0,MINA($C119*$E119,$C119-SUM($G119:CN119)))</f>
        <v>0</v>
      </c>
      <c r="CP119" s="43">
        <f>IF(CP$5&lt;$A119,0,MINA($C119*$E119,$C119-SUM($G119:CO119)))</f>
        <v>0</v>
      </c>
      <c r="CQ119" s="43">
        <f>IF(CQ$5&lt;$A119,0,MINA($C119*$E119,$C119-SUM($G119:CP119)))</f>
        <v>0</v>
      </c>
      <c r="CR119" s="43">
        <f>IF(CR$5&lt;$A119,0,MINA($C119*$E119,$C119-SUM($G119:CQ119)))</f>
        <v>0</v>
      </c>
      <c r="CS119" s="43">
        <f>IF(CS$5&lt;$A119,0,MINA($C119*$E119,$C119-SUM($G119:CR119)))</f>
        <v>0</v>
      </c>
      <c r="CT119" s="43">
        <f>IF(CT$5&lt;$A119,0,MINA($C119*$E119,$C119-SUM($G119:CS119)))</f>
        <v>0</v>
      </c>
      <c r="CU119" s="43">
        <f>IF(CU$5&lt;$A119,0,MINA($C119*$E119,$C119-SUM($G119:CT119)))</f>
        <v>0</v>
      </c>
      <c r="CV119" s="43">
        <f>IF(CV$5&lt;$A119,0,MINA($C119*$E119,$C119-SUM($G119:CU119)))</f>
        <v>0</v>
      </c>
      <c r="CW119" s="43">
        <f>IF(CW$5&lt;$A119,0,MINA($C119*$E119,$C119-SUM($G119:CV119)))</f>
        <v>0</v>
      </c>
      <c r="CX119" s="43">
        <f>IF(CX$5&lt;$A119,0,MINA($C119*$E119,$C119-SUM($G119:CW119)))</f>
        <v>0</v>
      </c>
      <c r="CY119" s="43">
        <f>IF(CY$5&lt;$A119,0,MINA($C119*$E119,$C119-SUM($G119:CX119)))</f>
        <v>0</v>
      </c>
      <c r="CZ119" s="43">
        <f>IF(CZ$5&lt;$A119,0,MINA($C119*$E119,$C119-SUM($G119:CY119)))</f>
        <v>0</v>
      </c>
      <c r="DA119" s="43">
        <f>IF(DA$5&lt;$A119,0,MINA($C119*$E119,$C119-SUM($G119:CZ119)))</f>
        <v>0</v>
      </c>
      <c r="DB119" s="43">
        <f>IF(DB$5&lt;$A119,0,MINA($C119*$E119,$C119-SUM($G119:DA119)))</f>
        <v>0</v>
      </c>
      <c r="DC119" s="43">
        <f>IF(DC$5&lt;$A119,0,MINA($C119*$E119,$C119-SUM($G119:DB119)))</f>
        <v>0</v>
      </c>
      <c r="DD119" s="43">
        <f>IF(DD$5&lt;$A119,0,MINA($C119*$E119,$C119-SUM($G119:DC119)))</f>
        <v>0</v>
      </c>
      <c r="DE119" s="43">
        <f>IF(DE$5&lt;$A119,0,MINA($C119*$E119,$C119-SUM($G119:DD119)))</f>
        <v>0</v>
      </c>
      <c r="DF119" s="43">
        <f>IF(DF$5&lt;$A119,0,MINA($C119*$E119,$C119-SUM($G119:DE119)))</f>
        <v>0</v>
      </c>
      <c r="DG119" s="43">
        <f>IF(DG$5&lt;$A119,0,MINA($C119*$E119,$C119-SUM($G119:DF119)))</f>
        <v>0</v>
      </c>
      <c r="DH119" s="43">
        <f>IF(DH$5&lt;$A119,0,MINA($C119*$E119,$C119-SUM($G119:DG119)))</f>
        <v>0</v>
      </c>
      <c r="DI119" s="43">
        <f>IF(DI$5&lt;$A119,0,MINA($C119*$E119,$C119-SUM($G119:DH119)))</f>
        <v>0</v>
      </c>
      <c r="DJ119" s="43">
        <f>IF(DJ$5&lt;$A119,0,MINA($C119*$E119,$C119-SUM($G119:DI119)))</f>
        <v>0</v>
      </c>
      <c r="DK119" s="43">
        <f>IF(DK$5&lt;$A119,0,MINA($C119*$E119,$C119-SUM($G119:DJ119)))</f>
        <v>0</v>
      </c>
      <c r="DL119" s="43">
        <f>IF(DL$5&lt;$A119,0,MINA($C119*$E119,$C119-SUM($G119:DK119)))</f>
        <v>0</v>
      </c>
      <c r="DM119" s="43">
        <f>IF(DM$5&lt;$A119,0,MINA($C119*$E119,$C119-SUM($G119:DL119)))</f>
        <v>0</v>
      </c>
      <c r="DN119" s="43">
        <f>IF(DN$5&lt;$A119,0,MINA($C119*$E119,$C119-SUM($G119:DM119)))</f>
        <v>0</v>
      </c>
      <c r="DO119" s="43">
        <f>IF(DO$5&lt;$A119,0,MINA($C119*$E119,$C119-SUM($G119:DN119)))</f>
        <v>0</v>
      </c>
      <c r="DP119" s="43">
        <f>IF(DP$5&lt;$A119,0,MINA($C119*$E119,$C119-SUM($G119:DO119)))</f>
        <v>0</v>
      </c>
      <c r="DQ119" s="43">
        <f>IF(DQ$5&lt;$A119,0,MINA($C119*$E119,$C119-SUM($G119:DP119)))</f>
        <v>0</v>
      </c>
      <c r="DR119" s="43">
        <f>IF(DR$5&lt;$A119,0,MINA($C119*$E119,$C119-SUM($G119:DQ119)))</f>
        <v>0</v>
      </c>
      <c r="DS119" s="43">
        <f>IF(DS$5&lt;$A119,0,MINA($C119*$E119,$C119-SUM($G119:DR119)))</f>
        <v>0</v>
      </c>
      <c r="DT119" s="43">
        <f>IF(DT$5&lt;$A119,0,MINA($C119*$E119,$C119-SUM($G119:DS119)))</f>
        <v>0</v>
      </c>
      <c r="DU119" s="43">
        <f>IF(DU$5&lt;$A119,0,MINA($C119*$E119,$C119-SUM($G119:DT119)))</f>
        <v>0</v>
      </c>
      <c r="DV119" s="43">
        <f>IF(DV$5&lt;$A119,0,MINA($C119*$E119,$C119-SUM($G119:DU119)))</f>
        <v>0</v>
      </c>
      <c r="DW119" s="43"/>
      <c r="DX119" s="43"/>
      <c r="DY119" s="43"/>
      <c r="DZ119" s="43"/>
      <c r="EA119" s="43"/>
      <c r="EB119" s="43"/>
      <c r="EC119" s="43"/>
      <c r="ED119" s="43"/>
      <c r="EE119" s="43"/>
      <c r="EF119" s="43"/>
      <c r="EG119" s="43"/>
      <c r="EH119" s="43"/>
      <c r="EI119" s="43"/>
      <c r="EJ119" s="43"/>
      <c r="EK119" s="43"/>
      <c r="EL119" s="43"/>
      <c r="EM119" s="43"/>
      <c r="EN119" s="43"/>
      <c r="EO119" s="43"/>
      <c r="EP119" s="43"/>
      <c r="EQ119" s="43"/>
      <c r="ER119" s="43"/>
      <c r="ES119" s="43"/>
      <c r="ET119" s="43"/>
      <c r="EU119" s="43"/>
      <c r="EV119" s="43"/>
      <c r="EW119" s="43"/>
      <c r="EX119" s="43"/>
      <c r="EY119" s="43"/>
      <c r="EZ119" s="43"/>
      <c r="FA119" s="43"/>
      <c r="FB119" s="43"/>
      <c r="FC119" s="43"/>
      <c r="FD119" s="43"/>
      <c r="FE119" s="43"/>
      <c r="FF119" s="43"/>
    </row>
    <row r="120" spans="1:162" ht="18" customHeight="1" x14ac:dyDescent="0.2">
      <c r="A120" s="46">
        <f t="shared" si="37"/>
        <v>106</v>
      </c>
      <c r="B120" s="38"/>
      <c r="C120" s="45">
        <v>0</v>
      </c>
      <c r="D120" s="38"/>
      <c r="E120" s="44">
        <f t="shared" si="35"/>
        <v>6.6666666666666666E-2</v>
      </c>
      <c r="G120" s="43">
        <f t="shared" si="36"/>
        <v>0</v>
      </c>
      <c r="H120" s="43">
        <f>IF(H$5&lt;$A120,0,MINA($C120*$E120,$C120-SUM($G120:G120)))</f>
        <v>0</v>
      </c>
      <c r="I120" s="43">
        <f>IF(I$5&lt;$A120,0,MINA($C120*$E120,$C120-SUM($G120:H120)))</f>
        <v>0</v>
      </c>
      <c r="J120" s="43">
        <f>IF(J$5&lt;$A120,0,MINA($C120*$E120,$C120-SUM($G120:I120)))</f>
        <v>0</v>
      </c>
      <c r="K120" s="43">
        <f>IF(K$5&lt;$A120,0,MINA($C120*$E120,$C120-SUM($G120:J120)))</f>
        <v>0</v>
      </c>
      <c r="L120" s="43">
        <f>IF(L$5&lt;$A120,0,MINA($C120*$E120,$C120-SUM($G120:K120)))</f>
        <v>0</v>
      </c>
      <c r="M120" s="43">
        <f>IF(M$5&lt;$A120,0,MINA($C120*$E120,$C120-SUM($G120:L120)))</f>
        <v>0</v>
      </c>
      <c r="N120" s="43">
        <f>IF(N$5&lt;$A120,0,MINA($C120*$E120,$C120-SUM($G120:M120)))</f>
        <v>0</v>
      </c>
      <c r="O120" s="43">
        <f>IF(O$5&lt;$A120,0,MINA($C120*$E120,$C120-SUM($G120:N120)))</f>
        <v>0</v>
      </c>
      <c r="P120" s="43">
        <f>IF(P$5&lt;$A120,0,MINA($C120*$E120,$C120-SUM($G120:O120)))</f>
        <v>0</v>
      </c>
      <c r="Q120" s="43">
        <f>IF(Q$5&lt;$A120,0,MINA($C120*$E120,$C120-SUM($G120:P120)))</f>
        <v>0</v>
      </c>
      <c r="R120" s="43">
        <f>IF(R$5&lt;$A120,0,MINA($C120*$E120,$C120-SUM($G120:Q120)))</f>
        <v>0</v>
      </c>
      <c r="S120" s="43">
        <f>IF(S$5&lt;$A120,0,MINA($C120*$E120,$C120-SUM($G120:R120)))</f>
        <v>0</v>
      </c>
      <c r="T120" s="43">
        <f>IF(T$5&lt;$A120,0,MINA($C120*$E120,$C120-SUM($G120:S120)))</f>
        <v>0</v>
      </c>
      <c r="U120" s="43">
        <f>IF(U$5&lt;$A120,0,MINA($C120*$E120,$C120-SUM($G120:T120)))</f>
        <v>0</v>
      </c>
      <c r="V120" s="43">
        <f>IF(V$5&lt;$A120,0,MINA($C120*$E120,$C120-SUM($G120:U120)))</f>
        <v>0</v>
      </c>
      <c r="W120" s="43">
        <f>IF(W$5&lt;$A120,0,MINA($C120*$E120,$C120-SUM($G120:V120)))</f>
        <v>0</v>
      </c>
      <c r="X120" s="43">
        <f>IF(X$5&lt;$A120,0,MINA($C120*$E120,$C120-SUM($G120:W120)))</f>
        <v>0</v>
      </c>
      <c r="Y120" s="43">
        <f>IF(Y$5&lt;$A120,0,MINA($C120*$E120,$C120-SUM($G120:X120)))</f>
        <v>0</v>
      </c>
      <c r="Z120" s="43">
        <f>IF(Z$5&lt;$A120,0,MINA($C120*$E120,$C120-SUM($G120:Y120)))</f>
        <v>0</v>
      </c>
      <c r="AA120" s="43">
        <f>IF(AA$5&lt;$A120,0,MINA($C120*$E120,$C120-SUM($G120:Z120)))</f>
        <v>0</v>
      </c>
      <c r="AB120" s="43">
        <f>IF(AB$5&lt;$A120,0,MINA($C120*$E120,$C120-SUM($G120:AA120)))</f>
        <v>0</v>
      </c>
      <c r="AC120" s="43">
        <f>IF(AC$5&lt;$A120,0,MINA($C120*$E120,$C120-SUM($G120:AB120)))</f>
        <v>0</v>
      </c>
      <c r="AD120" s="43">
        <f>IF(AD$5&lt;$A120,0,MINA($C120*$E120,$C120-SUM($G120:AC120)))</f>
        <v>0</v>
      </c>
      <c r="AE120" s="43">
        <f>IF(AE$5&lt;$A120,0,MINA($C120*$E120,$C120-SUM($G120:AD120)))</f>
        <v>0</v>
      </c>
      <c r="AF120" s="43">
        <f>IF(AF$5&lt;$A120,0,MINA($C120*$E120,$C120-SUM($G120:AE120)))</f>
        <v>0</v>
      </c>
      <c r="AG120" s="43">
        <f>IF(AG$5&lt;$A120,0,MINA($C120*$E120,$C120-SUM($G120:AF120)))</f>
        <v>0</v>
      </c>
      <c r="AH120" s="43">
        <f>IF(AH$5&lt;$A120,0,MINA($C120*$E120,$C120-SUM($G120:AG120)))</f>
        <v>0</v>
      </c>
      <c r="AI120" s="43">
        <f>IF(AI$5&lt;$A120,0,MINA($C120*$E120,$C120-SUM($G120:AH120)))</f>
        <v>0</v>
      </c>
      <c r="AJ120" s="43">
        <f>IF(AJ$5&lt;$A120,0,MINA($C120*$E120,$C120-SUM($G120:AI120)))</f>
        <v>0</v>
      </c>
      <c r="AK120" s="43">
        <f>IF(AK$5&lt;$A120,0,MINA($C120*$E120,$C120-SUM($G120:AJ120)))</f>
        <v>0</v>
      </c>
      <c r="AL120" s="43">
        <f>IF(AL$5&lt;$A120,0,MINA($C120*$E120,$C120-SUM($G120:AK120)))</f>
        <v>0</v>
      </c>
      <c r="AM120" s="43">
        <f>IF(AM$5&lt;$A120,0,MINA($C120*$E120,$C120-SUM($G120:AL120)))</f>
        <v>0</v>
      </c>
      <c r="AN120" s="43">
        <f>IF(AN$5&lt;$A120,0,MINA($C120*$E120,$C120-SUM($G120:AM120)))</f>
        <v>0</v>
      </c>
      <c r="AO120" s="43">
        <f>IF(AO$5&lt;$A120,0,MINA($C120*$E120,$C120-SUM($G120:AN120)))</f>
        <v>0</v>
      </c>
      <c r="AP120" s="43">
        <f>IF(AP$5&lt;$A120,0,MINA($C120*$E120,$C120-SUM($G120:AO120)))</f>
        <v>0</v>
      </c>
      <c r="AQ120" s="43">
        <f>IF(AQ$5&lt;$A120,0,MINA($C120*$E120,$C120-SUM($G120:AP120)))</f>
        <v>0</v>
      </c>
      <c r="AR120" s="43">
        <f>IF(AR$5&lt;$A120,0,MINA($C120*$E120,$C120-SUM($G120:AQ120)))</f>
        <v>0</v>
      </c>
      <c r="AS120" s="43">
        <f>IF(AS$5&lt;$A120,0,MINA($C120*$E120,$C120-SUM($G120:AR120)))</f>
        <v>0</v>
      </c>
      <c r="AT120" s="43">
        <f>IF(AT$5&lt;$A120,0,MINA($C120*$E120,$C120-SUM($G120:AS120)))</f>
        <v>0</v>
      </c>
      <c r="AU120" s="43">
        <f>IF(AU$5&lt;$A120,0,MINA($C120*$E120,$C120-SUM($G120:AT120)))</f>
        <v>0</v>
      </c>
      <c r="AV120" s="43">
        <f>IF(AV$5&lt;$A120,0,MINA($C120*$E120,$C120-SUM($G120:AU120)))</f>
        <v>0</v>
      </c>
      <c r="AW120" s="43">
        <f>IF(AW$5&lt;$A120,0,MINA($C120*$E120,$C120-SUM($G120:AV120)))</f>
        <v>0</v>
      </c>
      <c r="AX120" s="43">
        <f>IF(AX$5&lt;$A120,0,MINA($C120*$E120,$C120-SUM($G120:AW120)))</f>
        <v>0</v>
      </c>
      <c r="AY120" s="43">
        <f>IF(AY$5&lt;$A120,0,MINA($C120*$E120,$C120-SUM($G120:AX120)))</f>
        <v>0</v>
      </c>
      <c r="AZ120" s="43">
        <f>IF(AZ$5&lt;$A120,0,MINA($C120*$E120,$C120-SUM($G120:AY120)))</f>
        <v>0</v>
      </c>
      <c r="BA120" s="43">
        <f>IF(BA$5&lt;$A120,0,MINA($C120*$E120,$C120-SUM($G120:AZ120)))</f>
        <v>0</v>
      </c>
      <c r="BB120" s="43">
        <f>IF(BB$5&lt;$A120,0,MINA($C120*$E120,$C120-SUM($G120:BA120)))</f>
        <v>0</v>
      </c>
      <c r="BC120" s="43">
        <f>IF(BC$5&lt;$A120,0,MINA($C120*$E120,$C120-SUM($G120:BB120)))</f>
        <v>0</v>
      </c>
      <c r="BD120" s="43">
        <f>IF(BD$5&lt;$A120,0,MINA($C120*$E120,$C120-SUM($G120:BC120)))</f>
        <v>0</v>
      </c>
      <c r="BE120" s="43">
        <f>IF(BE$5&lt;$A120,0,MINA($C120*$E120,$C120-SUM($G120:BD120)))</f>
        <v>0</v>
      </c>
      <c r="BF120" s="43">
        <f>IF(BF$5&lt;$A120,0,MINA($C120*$E120,$C120-SUM($G120:BE120)))</f>
        <v>0</v>
      </c>
      <c r="BG120" s="43">
        <f>IF(BG$5&lt;$A120,0,MINA($C120*$E120,$C120-SUM($G120:BF120)))</f>
        <v>0</v>
      </c>
      <c r="BH120" s="43">
        <f>IF(BH$5&lt;$A120,0,MINA($C120*$E120,$C120-SUM($G120:BG120)))</f>
        <v>0</v>
      </c>
      <c r="BI120" s="43">
        <f>IF(BI$5&lt;$A120,0,MINA($C120*$E120,$C120-SUM($G120:BH120)))</f>
        <v>0</v>
      </c>
      <c r="BJ120" s="43">
        <f>IF(BJ$5&lt;$A120,0,MINA($C120*$E120,$C120-SUM($G120:BI120)))</f>
        <v>0</v>
      </c>
      <c r="BK120" s="43">
        <f>IF(BK$5&lt;$A120,0,MINA($C120*$E120,$C120-SUM($G120:BJ120)))</f>
        <v>0</v>
      </c>
      <c r="BL120" s="43">
        <f>IF(BL$5&lt;$A120,0,MINA($C120*$E120,$C120-SUM($G120:BK120)))</f>
        <v>0</v>
      </c>
      <c r="BM120" s="43">
        <f>IF(BM$5&lt;$A120,0,MINA($C120*$E120,$C120-SUM($G120:BL120)))</f>
        <v>0</v>
      </c>
      <c r="BN120" s="43">
        <f>IF(BN$5&lt;$A120,0,MINA($C120*$E120,$C120-SUM($G120:BM120)))</f>
        <v>0</v>
      </c>
      <c r="BO120" s="43">
        <f>IF(BO$5&lt;$A120,0,MINA($C120*$E120,$C120-SUM($G120:BN120)))</f>
        <v>0</v>
      </c>
      <c r="BP120" s="43">
        <f>IF(BP$5&lt;$A120,0,MINA($C120*$E120,$C120-SUM($G120:BO120)))</f>
        <v>0</v>
      </c>
      <c r="BQ120" s="43">
        <f>IF(BQ$5&lt;$A120,0,MINA($C120*$E120,$C120-SUM($G120:BP120)))</f>
        <v>0</v>
      </c>
      <c r="BR120" s="43">
        <f>IF(BR$5&lt;$A120,0,MINA($C120*$E120,$C120-SUM($G120:BQ120)))</f>
        <v>0</v>
      </c>
      <c r="BS120" s="43">
        <f>IF(BS$5&lt;$A120,0,MINA($C120*$E120,$C120-SUM($G120:BR120)))</f>
        <v>0</v>
      </c>
      <c r="BT120" s="43">
        <f>IF(BT$5&lt;$A120,0,MINA($C120*$E120,$C120-SUM($G120:BS120)))</f>
        <v>0</v>
      </c>
      <c r="BU120" s="43">
        <f>IF(BU$5&lt;$A120,0,MINA($C120*$E120,$C120-SUM($G120:BT120)))</f>
        <v>0</v>
      </c>
      <c r="BV120" s="43">
        <f>IF(BV$5&lt;$A120,0,MINA($C120*$E120,$C120-SUM($G120:BU120)))</f>
        <v>0</v>
      </c>
      <c r="BW120" s="43">
        <f>IF(BW$5&lt;$A120,0,MINA($C120*$E120,$C120-SUM($G120:BV120)))</f>
        <v>0</v>
      </c>
      <c r="BX120" s="43">
        <f>IF(BX$5&lt;$A120,0,MINA($C120*$E120,$C120-SUM($G120:BW120)))</f>
        <v>0</v>
      </c>
      <c r="BY120" s="43">
        <f>IF(BY$5&lt;$A120,0,MINA($C120*$E120,$C120-SUM($G120:BX120)))</f>
        <v>0</v>
      </c>
      <c r="BZ120" s="43">
        <f>IF(BZ$5&lt;$A120,0,MINA($C120*$E120,$C120-SUM($G120:BY120)))</f>
        <v>0</v>
      </c>
      <c r="CA120" s="43">
        <f>IF(CA$5&lt;$A120,0,MINA($C120*$E120,$C120-SUM($G120:BZ120)))</f>
        <v>0</v>
      </c>
      <c r="CB120" s="43">
        <f>IF(CB$5&lt;$A120,0,MINA($C120*$E120,$C120-SUM($G120:CA120)))</f>
        <v>0</v>
      </c>
      <c r="CC120" s="43">
        <f>IF(CC$5&lt;$A120,0,MINA($C120*$E120,$C120-SUM($G120:CB120)))</f>
        <v>0</v>
      </c>
      <c r="CD120" s="43">
        <f>IF(CD$5&lt;$A120,0,MINA($C120*$E120,$C120-SUM($G120:CC120)))</f>
        <v>0</v>
      </c>
      <c r="CE120" s="43">
        <f>IF(CE$5&lt;$A120,0,MINA($C120*$E120,$C120-SUM($G120:CD120)))</f>
        <v>0</v>
      </c>
      <c r="CF120" s="43">
        <f>IF(CF$5&lt;$A120,0,MINA($C120*$E120,$C120-SUM($G120:CE120)))</f>
        <v>0</v>
      </c>
      <c r="CG120" s="43">
        <f>IF(CG$5&lt;$A120,0,MINA($C120*$E120,$C120-SUM($G120:CF120)))</f>
        <v>0</v>
      </c>
      <c r="CH120" s="43">
        <f>IF(CH$5&lt;$A120,0,MINA($C120*$E120,$C120-SUM($G120:CG120)))</f>
        <v>0</v>
      </c>
      <c r="CI120" s="43">
        <f>IF(CI$5&lt;$A120,0,MINA($C120*$E120,$C120-SUM($G120:CH120)))</f>
        <v>0</v>
      </c>
      <c r="CJ120" s="43">
        <f>IF(CJ$5&lt;$A120,0,MINA($C120*$E120,$C120-SUM($G120:CI120)))</f>
        <v>0</v>
      </c>
      <c r="CK120" s="43">
        <f>IF(CK$5&lt;$A120,0,MINA($C120*$E120,$C120-SUM($G120:CJ120)))</f>
        <v>0</v>
      </c>
      <c r="CL120" s="43">
        <f>IF(CL$5&lt;$A120,0,MINA($C120*$E120,$C120-SUM($G120:CK120)))</f>
        <v>0</v>
      </c>
      <c r="CM120" s="43">
        <f>IF(CM$5&lt;$A120,0,MINA($C120*$E120,$C120-SUM($G120:CL120)))</f>
        <v>0</v>
      </c>
      <c r="CN120" s="43">
        <f>IF(CN$5&lt;$A120,0,MINA($C120*$E120,$C120-SUM($G120:CM120)))</f>
        <v>0</v>
      </c>
      <c r="CO120" s="43">
        <f>IF(CO$5&lt;$A120,0,MINA($C120*$E120,$C120-SUM($G120:CN120)))</f>
        <v>0</v>
      </c>
      <c r="CP120" s="43">
        <f>IF(CP$5&lt;$A120,0,MINA($C120*$E120,$C120-SUM($G120:CO120)))</f>
        <v>0</v>
      </c>
      <c r="CQ120" s="43">
        <f>IF(CQ$5&lt;$A120,0,MINA($C120*$E120,$C120-SUM($G120:CP120)))</f>
        <v>0</v>
      </c>
      <c r="CR120" s="43">
        <f>IF(CR$5&lt;$A120,0,MINA($C120*$E120,$C120-SUM($G120:CQ120)))</f>
        <v>0</v>
      </c>
      <c r="CS120" s="43">
        <f>IF(CS$5&lt;$A120,0,MINA($C120*$E120,$C120-SUM($G120:CR120)))</f>
        <v>0</v>
      </c>
      <c r="CT120" s="43">
        <f>IF(CT$5&lt;$A120,0,MINA($C120*$E120,$C120-SUM($G120:CS120)))</f>
        <v>0</v>
      </c>
      <c r="CU120" s="43">
        <f>IF(CU$5&lt;$A120,0,MINA($C120*$E120,$C120-SUM($G120:CT120)))</f>
        <v>0</v>
      </c>
      <c r="CV120" s="43">
        <f>IF(CV$5&lt;$A120,0,MINA($C120*$E120,$C120-SUM($G120:CU120)))</f>
        <v>0</v>
      </c>
      <c r="CW120" s="43">
        <f>IF(CW$5&lt;$A120,0,MINA($C120*$E120,$C120-SUM($G120:CV120)))</f>
        <v>0</v>
      </c>
      <c r="CX120" s="43">
        <f>IF(CX$5&lt;$A120,0,MINA($C120*$E120,$C120-SUM($G120:CW120)))</f>
        <v>0</v>
      </c>
      <c r="CY120" s="43">
        <f>IF(CY$5&lt;$A120,0,MINA($C120*$E120,$C120-SUM($G120:CX120)))</f>
        <v>0</v>
      </c>
      <c r="CZ120" s="43">
        <f>IF(CZ$5&lt;$A120,0,MINA($C120*$E120,$C120-SUM($G120:CY120)))</f>
        <v>0</v>
      </c>
      <c r="DA120" s="43">
        <f>IF(DA$5&lt;$A120,0,MINA($C120*$E120,$C120-SUM($G120:CZ120)))</f>
        <v>0</v>
      </c>
      <c r="DB120" s="43">
        <f>IF(DB$5&lt;$A120,0,MINA($C120*$E120,$C120-SUM($G120:DA120)))</f>
        <v>0</v>
      </c>
      <c r="DC120" s="43">
        <f>IF(DC$5&lt;$A120,0,MINA($C120*$E120,$C120-SUM($G120:DB120)))</f>
        <v>0</v>
      </c>
      <c r="DD120" s="43">
        <f>IF(DD$5&lt;$A120,0,MINA($C120*$E120,$C120-SUM($G120:DC120)))</f>
        <v>0</v>
      </c>
      <c r="DE120" s="43">
        <f>IF(DE$5&lt;$A120,0,MINA($C120*$E120,$C120-SUM($G120:DD120)))</f>
        <v>0</v>
      </c>
      <c r="DF120" s="43">
        <f>IF(DF$5&lt;$A120,0,MINA($C120*$E120,$C120-SUM($G120:DE120)))</f>
        <v>0</v>
      </c>
      <c r="DG120" s="43">
        <f>IF(DG$5&lt;$A120,0,MINA($C120*$E120,$C120-SUM($G120:DF120)))</f>
        <v>0</v>
      </c>
      <c r="DH120" s="43">
        <f>IF(DH$5&lt;$A120,0,MINA($C120*$E120,$C120-SUM($G120:DG120)))</f>
        <v>0</v>
      </c>
      <c r="DI120" s="43">
        <f>IF(DI$5&lt;$A120,0,MINA($C120*$E120,$C120-SUM($G120:DH120)))</f>
        <v>0</v>
      </c>
      <c r="DJ120" s="43">
        <f>IF(DJ$5&lt;$A120,0,MINA($C120*$E120,$C120-SUM($G120:DI120)))</f>
        <v>0</v>
      </c>
      <c r="DK120" s="43">
        <f>IF(DK$5&lt;$A120,0,MINA($C120*$E120,$C120-SUM($G120:DJ120)))</f>
        <v>0</v>
      </c>
      <c r="DL120" s="43">
        <f>IF(DL$5&lt;$A120,0,MINA($C120*$E120,$C120-SUM($G120:DK120)))</f>
        <v>0</v>
      </c>
      <c r="DM120" s="43">
        <f>IF(DM$5&lt;$A120,0,MINA($C120*$E120,$C120-SUM($G120:DL120)))</f>
        <v>0</v>
      </c>
      <c r="DN120" s="43">
        <f>IF(DN$5&lt;$A120,0,MINA($C120*$E120,$C120-SUM($G120:DM120)))</f>
        <v>0</v>
      </c>
      <c r="DO120" s="43">
        <f>IF(DO$5&lt;$A120,0,MINA($C120*$E120,$C120-SUM($G120:DN120)))</f>
        <v>0</v>
      </c>
      <c r="DP120" s="43">
        <f>IF(DP$5&lt;$A120,0,MINA($C120*$E120,$C120-SUM($G120:DO120)))</f>
        <v>0</v>
      </c>
      <c r="DQ120" s="43">
        <f>IF(DQ$5&lt;$A120,0,MINA($C120*$E120,$C120-SUM($G120:DP120)))</f>
        <v>0</v>
      </c>
      <c r="DR120" s="43">
        <f>IF(DR$5&lt;$A120,0,MINA($C120*$E120,$C120-SUM($G120:DQ120)))</f>
        <v>0</v>
      </c>
      <c r="DS120" s="43">
        <f>IF(DS$5&lt;$A120,0,MINA($C120*$E120,$C120-SUM($G120:DR120)))</f>
        <v>0</v>
      </c>
      <c r="DT120" s="43">
        <f>IF(DT$5&lt;$A120,0,MINA($C120*$E120,$C120-SUM($G120:DS120)))</f>
        <v>0</v>
      </c>
      <c r="DU120" s="43">
        <f>IF(DU$5&lt;$A120,0,MINA($C120*$E120,$C120-SUM($G120:DT120)))</f>
        <v>0</v>
      </c>
      <c r="DV120" s="43">
        <f>IF(DV$5&lt;$A120,0,MINA($C120*$E120,$C120-SUM($G120:DU120)))</f>
        <v>0</v>
      </c>
      <c r="DW120" s="43"/>
      <c r="DX120" s="43"/>
      <c r="DY120" s="43"/>
      <c r="DZ120" s="43"/>
      <c r="EA120" s="43"/>
      <c r="EB120" s="43"/>
      <c r="EC120" s="43"/>
      <c r="ED120" s="43"/>
      <c r="EE120" s="43"/>
      <c r="EF120" s="43"/>
      <c r="EG120" s="43"/>
      <c r="EH120" s="43"/>
      <c r="EI120" s="43"/>
      <c r="EJ120" s="43"/>
      <c r="EK120" s="43"/>
      <c r="EL120" s="43"/>
      <c r="EM120" s="43"/>
      <c r="EN120" s="43"/>
      <c r="EO120" s="43"/>
      <c r="EP120" s="43"/>
      <c r="EQ120" s="43"/>
      <c r="ER120" s="43"/>
      <c r="ES120" s="43"/>
      <c r="ET120" s="43"/>
      <c r="EU120" s="43"/>
      <c r="EV120" s="43"/>
      <c r="EW120" s="43"/>
      <c r="EX120" s="43"/>
      <c r="EY120" s="43"/>
      <c r="EZ120" s="43"/>
      <c r="FA120" s="43"/>
      <c r="FB120" s="43"/>
      <c r="FC120" s="43"/>
      <c r="FD120" s="43"/>
      <c r="FE120" s="43"/>
      <c r="FF120" s="43"/>
    </row>
    <row r="121" spans="1:162" ht="18" customHeight="1" x14ac:dyDescent="0.2">
      <c r="A121" s="46">
        <f t="shared" si="37"/>
        <v>107</v>
      </c>
      <c r="B121" s="38"/>
      <c r="C121" s="45">
        <v>0</v>
      </c>
      <c r="D121" s="38"/>
      <c r="E121" s="44">
        <f t="shared" si="35"/>
        <v>7.1428571428571425E-2</v>
      </c>
      <c r="G121" s="43">
        <f t="shared" si="36"/>
        <v>0</v>
      </c>
      <c r="H121" s="43">
        <f>IF(H$5&lt;$A121,0,MINA($C121*$E121,$C121-SUM($G121:G121)))</f>
        <v>0</v>
      </c>
      <c r="I121" s="43">
        <f>IF(I$5&lt;$A121,0,MINA($C121*$E121,$C121-SUM($G121:H121)))</f>
        <v>0</v>
      </c>
      <c r="J121" s="43">
        <f>IF(J$5&lt;$A121,0,MINA($C121*$E121,$C121-SUM($G121:I121)))</f>
        <v>0</v>
      </c>
      <c r="K121" s="43">
        <f>IF(K$5&lt;$A121,0,MINA($C121*$E121,$C121-SUM($G121:J121)))</f>
        <v>0</v>
      </c>
      <c r="L121" s="43">
        <f>IF(L$5&lt;$A121,0,MINA($C121*$E121,$C121-SUM($G121:K121)))</f>
        <v>0</v>
      </c>
      <c r="M121" s="43">
        <f>IF(M$5&lt;$A121,0,MINA($C121*$E121,$C121-SUM($G121:L121)))</f>
        <v>0</v>
      </c>
      <c r="N121" s="43">
        <f>IF(N$5&lt;$A121,0,MINA($C121*$E121,$C121-SUM($G121:M121)))</f>
        <v>0</v>
      </c>
      <c r="O121" s="43">
        <f>IF(O$5&lt;$A121,0,MINA($C121*$E121,$C121-SUM($G121:N121)))</f>
        <v>0</v>
      </c>
      <c r="P121" s="43">
        <f>IF(P$5&lt;$A121,0,MINA($C121*$E121,$C121-SUM($G121:O121)))</f>
        <v>0</v>
      </c>
      <c r="Q121" s="43">
        <f>IF(Q$5&lt;$A121,0,MINA($C121*$E121,$C121-SUM($G121:P121)))</f>
        <v>0</v>
      </c>
      <c r="R121" s="43">
        <f>IF(R$5&lt;$A121,0,MINA($C121*$E121,$C121-SUM($G121:Q121)))</f>
        <v>0</v>
      </c>
      <c r="S121" s="43">
        <f>IF(S$5&lt;$A121,0,MINA($C121*$E121,$C121-SUM($G121:R121)))</f>
        <v>0</v>
      </c>
      <c r="T121" s="43">
        <f>IF(T$5&lt;$A121,0,MINA($C121*$E121,$C121-SUM($G121:S121)))</f>
        <v>0</v>
      </c>
      <c r="U121" s="43">
        <f>IF(U$5&lt;$A121,0,MINA($C121*$E121,$C121-SUM($G121:T121)))</f>
        <v>0</v>
      </c>
      <c r="V121" s="43">
        <f>IF(V$5&lt;$A121,0,MINA($C121*$E121,$C121-SUM($G121:U121)))</f>
        <v>0</v>
      </c>
      <c r="W121" s="43">
        <f>IF(W$5&lt;$A121,0,MINA($C121*$E121,$C121-SUM($G121:V121)))</f>
        <v>0</v>
      </c>
      <c r="X121" s="43">
        <f>IF(X$5&lt;$A121,0,MINA($C121*$E121,$C121-SUM($G121:W121)))</f>
        <v>0</v>
      </c>
      <c r="Y121" s="43">
        <f>IF(Y$5&lt;$A121,0,MINA($C121*$E121,$C121-SUM($G121:X121)))</f>
        <v>0</v>
      </c>
      <c r="Z121" s="43">
        <f>IF(Z$5&lt;$A121,0,MINA($C121*$E121,$C121-SUM($G121:Y121)))</f>
        <v>0</v>
      </c>
      <c r="AA121" s="43">
        <f>IF(AA$5&lt;$A121,0,MINA($C121*$E121,$C121-SUM($G121:Z121)))</f>
        <v>0</v>
      </c>
      <c r="AB121" s="43">
        <f>IF(AB$5&lt;$A121,0,MINA($C121*$E121,$C121-SUM($G121:AA121)))</f>
        <v>0</v>
      </c>
      <c r="AC121" s="43">
        <f>IF(AC$5&lt;$A121,0,MINA($C121*$E121,$C121-SUM($G121:AB121)))</f>
        <v>0</v>
      </c>
      <c r="AD121" s="43">
        <f>IF(AD$5&lt;$A121,0,MINA($C121*$E121,$C121-SUM($G121:AC121)))</f>
        <v>0</v>
      </c>
      <c r="AE121" s="43">
        <f>IF(AE$5&lt;$A121,0,MINA($C121*$E121,$C121-SUM($G121:AD121)))</f>
        <v>0</v>
      </c>
      <c r="AF121" s="43">
        <f>IF(AF$5&lt;$A121,0,MINA($C121*$E121,$C121-SUM($G121:AE121)))</f>
        <v>0</v>
      </c>
      <c r="AG121" s="43">
        <f>IF(AG$5&lt;$A121,0,MINA($C121*$E121,$C121-SUM($G121:AF121)))</f>
        <v>0</v>
      </c>
      <c r="AH121" s="43">
        <f>IF(AH$5&lt;$A121,0,MINA($C121*$E121,$C121-SUM($G121:AG121)))</f>
        <v>0</v>
      </c>
      <c r="AI121" s="43">
        <f>IF(AI$5&lt;$A121,0,MINA($C121*$E121,$C121-SUM($G121:AH121)))</f>
        <v>0</v>
      </c>
      <c r="AJ121" s="43">
        <f>IF(AJ$5&lt;$A121,0,MINA($C121*$E121,$C121-SUM($G121:AI121)))</f>
        <v>0</v>
      </c>
      <c r="AK121" s="43">
        <f>IF(AK$5&lt;$A121,0,MINA($C121*$E121,$C121-SUM($G121:AJ121)))</f>
        <v>0</v>
      </c>
      <c r="AL121" s="43">
        <f>IF(AL$5&lt;$A121,0,MINA($C121*$E121,$C121-SUM($G121:AK121)))</f>
        <v>0</v>
      </c>
      <c r="AM121" s="43">
        <f>IF(AM$5&lt;$A121,0,MINA($C121*$E121,$C121-SUM($G121:AL121)))</f>
        <v>0</v>
      </c>
      <c r="AN121" s="43">
        <f>IF(AN$5&lt;$A121,0,MINA($C121*$E121,$C121-SUM($G121:AM121)))</f>
        <v>0</v>
      </c>
      <c r="AO121" s="43">
        <f>IF(AO$5&lt;$A121,0,MINA($C121*$E121,$C121-SUM($G121:AN121)))</f>
        <v>0</v>
      </c>
      <c r="AP121" s="43">
        <f>IF(AP$5&lt;$A121,0,MINA($C121*$E121,$C121-SUM($G121:AO121)))</f>
        <v>0</v>
      </c>
      <c r="AQ121" s="43">
        <f>IF(AQ$5&lt;$A121,0,MINA($C121*$E121,$C121-SUM($G121:AP121)))</f>
        <v>0</v>
      </c>
      <c r="AR121" s="43">
        <f>IF(AR$5&lt;$A121,0,MINA($C121*$E121,$C121-SUM($G121:AQ121)))</f>
        <v>0</v>
      </c>
      <c r="AS121" s="43">
        <f>IF(AS$5&lt;$A121,0,MINA($C121*$E121,$C121-SUM($G121:AR121)))</f>
        <v>0</v>
      </c>
      <c r="AT121" s="43">
        <f>IF(AT$5&lt;$A121,0,MINA($C121*$E121,$C121-SUM($G121:AS121)))</f>
        <v>0</v>
      </c>
      <c r="AU121" s="43">
        <f>IF(AU$5&lt;$A121,0,MINA($C121*$E121,$C121-SUM($G121:AT121)))</f>
        <v>0</v>
      </c>
      <c r="AV121" s="43">
        <f>IF(AV$5&lt;$A121,0,MINA($C121*$E121,$C121-SUM($G121:AU121)))</f>
        <v>0</v>
      </c>
      <c r="AW121" s="43">
        <f>IF(AW$5&lt;$A121,0,MINA($C121*$E121,$C121-SUM($G121:AV121)))</f>
        <v>0</v>
      </c>
      <c r="AX121" s="43">
        <f>IF(AX$5&lt;$A121,0,MINA($C121*$E121,$C121-SUM($G121:AW121)))</f>
        <v>0</v>
      </c>
      <c r="AY121" s="43">
        <f>IF(AY$5&lt;$A121,0,MINA($C121*$E121,$C121-SUM($G121:AX121)))</f>
        <v>0</v>
      </c>
      <c r="AZ121" s="43">
        <f>IF(AZ$5&lt;$A121,0,MINA($C121*$E121,$C121-SUM($G121:AY121)))</f>
        <v>0</v>
      </c>
      <c r="BA121" s="43">
        <f>IF(BA$5&lt;$A121,0,MINA($C121*$E121,$C121-SUM($G121:AZ121)))</f>
        <v>0</v>
      </c>
      <c r="BB121" s="43">
        <f>IF(BB$5&lt;$A121,0,MINA($C121*$E121,$C121-SUM($G121:BA121)))</f>
        <v>0</v>
      </c>
      <c r="BC121" s="43">
        <f>IF(BC$5&lt;$A121,0,MINA($C121*$E121,$C121-SUM($G121:BB121)))</f>
        <v>0</v>
      </c>
      <c r="BD121" s="43">
        <f>IF(BD$5&lt;$A121,0,MINA($C121*$E121,$C121-SUM($G121:BC121)))</f>
        <v>0</v>
      </c>
      <c r="BE121" s="43">
        <f>IF(BE$5&lt;$A121,0,MINA($C121*$E121,$C121-SUM($G121:BD121)))</f>
        <v>0</v>
      </c>
      <c r="BF121" s="43">
        <f>IF(BF$5&lt;$A121,0,MINA($C121*$E121,$C121-SUM($G121:BE121)))</f>
        <v>0</v>
      </c>
      <c r="BG121" s="43">
        <f>IF(BG$5&lt;$A121,0,MINA($C121*$E121,$C121-SUM($G121:BF121)))</f>
        <v>0</v>
      </c>
      <c r="BH121" s="43">
        <f>IF(BH$5&lt;$A121,0,MINA($C121*$E121,$C121-SUM($G121:BG121)))</f>
        <v>0</v>
      </c>
      <c r="BI121" s="43">
        <f>IF(BI$5&lt;$A121,0,MINA($C121*$E121,$C121-SUM($G121:BH121)))</f>
        <v>0</v>
      </c>
      <c r="BJ121" s="43">
        <f>IF(BJ$5&lt;$A121,0,MINA($C121*$E121,$C121-SUM($G121:BI121)))</f>
        <v>0</v>
      </c>
      <c r="BK121" s="43">
        <f>IF(BK$5&lt;$A121,0,MINA($C121*$E121,$C121-SUM($G121:BJ121)))</f>
        <v>0</v>
      </c>
      <c r="BL121" s="43">
        <f>IF(BL$5&lt;$A121,0,MINA($C121*$E121,$C121-SUM($G121:BK121)))</f>
        <v>0</v>
      </c>
      <c r="BM121" s="43">
        <f>IF(BM$5&lt;$A121,0,MINA($C121*$E121,$C121-SUM($G121:BL121)))</f>
        <v>0</v>
      </c>
      <c r="BN121" s="43">
        <f>IF(BN$5&lt;$A121,0,MINA($C121*$E121,$C121-SUM($G121:BM121)))</f>
        <v>0</v>
      </c>
      <c r="BO121" s="43">
        <f>IF(BO$5&lt;$A121,0,MINA($C121*$E121,$C121-SUM($G121:BN121)))</f>
        <v>0</v>
      </c>
      <c r="BP121" s="43">
        <f>IF(BP$5&lt;$A121,0,MINA($C121*$E121,$C121-SUM($G121:BO121)))</f>
        <v>0</v>
      </c>
      <c r="BQ121" s="43">
        <f>IF(BQ$5&lt;$A121,0,MINA($C121*$E121,$C121-SUM($G121:BP121)))</f>
        <v>0</v>
      </c>
      <c r="BR121" s="43">
        <f>IF(BR$5&lt;$A121,0,MINA($C121*$E121,$C121-SUM($G121:BQ121)))</f>
        <v>0</v>
      </c>
      <c r="BS121" s="43">
        <f>IF(BS$5&lt;$A121,0,MINA($C121*$E121,$C121-SUM($G121:BR121)))</f>
        <v>0</v>
      </c>
      <c r="BT121" s="43">
        <f>IF(BT$5&lt;$A121,0,MINA($C121*$E121,$C121-SUM($G121:BS121)))</f>
        <v>0</v>
      </c>
      <c r="BU121" s="43">
        <f>IF(BU$5&lt;$A121,0,MINA($C121*$E121,$C121-SUM($G121:BT121)))</f>
        <v>0</v>
      </c>
      <c r="BV121" s="43">
        <f>IF(BV$5&lt;$A121,0,MINA($C121*$E121,$C121-SUM($G121:BU121)))</f>
        <v>0</v>
      </c>
      <c r="BW121" s="43">
        <f>IF(BW$5&lt;$A121,0,MINA($C121*$E121,$C121-SUM($G121:BV121)))</f>
        <v>0</v>
      </c>
      <c r="BX121" s="43">
        <f>IF(BX$5&lt;$A121,0,MINA($C121*$E121,$C121-SUM($G121:BW121)))</f>
        <v>0</v>
      </c>
      <c r="BY121" s="43">
        <f>IF(BY$5&lt;$A121,0,MINA($C121*$E121,$C121-SUM($G121:BX121)))</f>
        <v>0</v>
      </c>
      <c r="BZ121" s="43">
        <f>IF(BZ$5&lt;$A121,0,MINA($C121*$E121,$C121-SUM($G121:BY121)))</f>
        <v>0</v>
      </c>
      <c r="CA121" s="43">
        <f>IF(CA$5&lt;$A121,0,MINA($C121*$E121,$C121-SUM($G121:BZ121)))</f>
        <v>0</v>
      </c>
      <c r="CB121" s="43">
        <f>IF(CB$5&lt;$A121,0,MINA($C121*$E121,$C121-SUM($G121:CA121)))</f>
        <v>0</v>
      </c>
      <c r="CC121" s="43">
        <f>IF(CC$5&lt;$A121,0,MINA($C121*$E121,$C121-SUM($G121:CB121)))</f>
        <v>0</v>
      </c>
      <c r="CD121" s="43">
        <f>IF(CD$5&lt;$A121,0,MINA($C121*$E121,$C121-SUM($G121:CC121)))</f>
        <v>0</v>
      </c>
      <c r="CE121" s="43">
        <f>IF(CE$5&lt;$A121,0,MINA($C121*$E121,$C121-SUM($G121:CD121)))</f>
        <v>0</v>
      </c>
      <c r="CF121" s="43">
        <f>IF(CF$5&lt;$A121,0,MINA($C121*$E121,$C121-SUM($G121:CE121)))</f>
        <v>0</v>
      </c>
      <c r="CG121" s="43">
        <f>IF(CG$5&lt;$A121,0,MINA($C121*$E121,$C121-SUM($G121:CF121)))</f>
        <v>0</v>
      </c>
      <c r="CH121" s="43">
        <f>IF(CH$5&lt;$A121,0,MINA($C121*$E121,$C121-SUM($G121:CG121)))</f>
        <v>0</v>
      </c>
      <c r="CI121" s="43">
        <f>IF(CI$5&lt;$A121,0,MINA($C121*$E121,$C121-SUM($G121:CH121)))</f>
        <v>0</v>
      </c>
      <c r="CJ121" s="43">
        <f>IF(CJ$5&lt;$A121,0,MINA($C121*$E121,$C121-SUM($G121:CI121)))</f>
        <v>0</v>
      </c>
      <c r="CK121" s="43">
        <f>IF(CK$5&lt;$A121,0,MINA($C121*$E121,$C121-SUM($G121:CJ121)))</f>
        <v>0</v>
      </c>
      <c r="CL121" s="43">
        <f>IF(CL$5&lt;$A121,0,MINA($C121*$E121,$C121-SUM($G121:CK121)))</f>
        <v>0</v>
      </c>
      <c r="CM121" s="43">
        <f>IF(CM$5&lt;$A121,0,MINA($C121*$E121,$C121-SUM($G121:CL121)))</f>
        <v>0</v>
      </c>
      <c r="CN121" s="43">
        <f>IF(CN$5&lt;$A121,0,MINA($C121*$E121,$C121-SUM($G121:CM121)))</f>
        <v>0</v>
      </c>
      <c r="CO121" s="43">
        <f>IF(CO$5&lt;$A121,0,MINA($C121*$E121,$C121-SUM($G121:CN121)))</f>
        <v>0</v>
      </c>
      <c r="CP121" s="43">
        <f>IF(CP$5&lt;$A121,0,MINA($C121*$E121,$C121-SUM($G121:CO121)))</f>
        <v>0</v>
      </c>
      <c r="CQ121" s="43">
        <f>IF(CQ$5&lt;$A121,0,MINA($C121*$E121,$C121-SUM($G121:CP121)))</f>
        <v>0</v>
      </c>
      <c r="CR121" s="43">
        <f>IF(CR$5&lt;$A121,0,MINA($C121*$E121,$C121-SUM($G121:CQ121)))</f>
        <v>0</v>
      </c>
      <c r="CS121" s="43">
        <f>IF(CS$5&lt;$A121,0,MINA($C121*$E121,$C121-SUM($G121:CR121)))</f>
        <v>0</v>
      </c>
      <c r="CT121" s="43">
        <f>IF(CT$5&lt;$A121,0,MINA($C121*$E121,$C121-SUM($G121:CS121)))</f>
        <v>0</v>
      </c>
      <c r="CU121" s="43">
        <f>IF(CU$5&lt;$A121,0,MINA($C121*$E121,$C121-SUM($G121:CT121)))</f>
        <v>0</v>
      </c>
      <c r="CV121" s="43">
        <f>IF(CV$5&lt;$A121,0,MINA($C121*$E121,$C121-SUM($G121:CU121)))</f>
        <v>0</v>
      </c>
      <c r="CW121" s="43">
        <f>IF(CW$5&lt;$A121,0,MINA($C121*$E121,$C121-SUM($G121:CV121)))</f>
        <v>0</v>
      </c>
      <c r="CX121" s="43">
        <f>IF(CX$5&lt;$A121,0,MINA($C121*$E121,$C121-SUM($G121:CW121)))</f>
        <v>0</v>
      </c>
      <c r="CY121" s="43">
        <f>IF(CY$5&lt;$A121,0,MINA($C121*$E121,$C121-SUM($G121:CX121)))</f>
        <v>0</v>
      </c>
      <c r="CZ121" s="43">
        <f>IF(CZ$5&lt;$A121,0,MINA($C121*$E121,$C121-SUM($G121:CY121)))</f>
        <v>0</v>
      </c>
      <c r="DA121" s="43">
        <f>IF(DA$5&lt;$A121,0,MINA($C121*$E121,$C121-SUM($G121:CZ121)))</f>
        <v>0</v>
      </c>
      <c r="DB121" s="43">
        <f>IF(DB$5&lt;$A121,0,MINA($C121*$E121,$C121-SUM($G121:DA121)))</f>
        <v>0</v>
      </c>
      <c r="DC121" s="43">
        <f>IF(DC$5&lt;$A121,0,MINA($C121*$E121,$C121-SUM($G121:DB121)))</f>
        <v>0</v>
      </c>
      <c r="DD121" s="43">
        <f>IF(DD$5&lt;$A121,0,MINA($C121*$E121,$C121-SUM($G121:DC121)))</f>
        <v>0</v>
      </c>
      <c r="DE121" s="43">
        <f>IF(DE$5&lt;$A121,0,MINA($C121*$E121,$C121-SUM($G121:DD121)))</f>
        <v>0</v>
      </c>
      <c r="DF121" s="43">
        <f>IF(DF$5&lt;$A121,0,MINA($C121*$E121,$C121-SUM($G121:DE121)))</f>
        <v>0</v>
      </c>
      <c r="DG121" s="43">
        <f>IF(DG$5&lt;$A121,0,MINA($C121*$E121,$C121-SUM($G121:DF121)))</f>
        <v>0</v>
      </c>
      <c r="DH121" s="43">
        <f>IF(DH$5&lt;$A121,0,MINA($C121*$E121,$C121-SUM($G121:DG121)))</f>
        <v>0</v>
      </c>
      <c r="DI121" s="43">
        <f>IF(DI$5&lt;$A121,0,MINA($C121*$E121,$C121-SUM($G121:DH121)))</f>
        <v>0</v>
      </c>
      <c r="DJ121" s="43">
        <f>IF(DJ$5&lt;$A121,0,MINA($C121*$E121,$C121-SUM($G121:DI121)))</f>
        <v>0</v>
      </c>
      <c r="DK121" s="43">
        <f>IF(DK$5&lt;$A121,0,MINA($C121*$E121,$C121-SUM($G121:DJ121)))</f>
        <v>0</v>
      </c>
      <c r="DL121" s="43">
        <f>IF(DL$5&lt;$A121,0,MINA($C121*$E121,$C121-SUM($G121:DK121)))</f>
        <v>0</v>
      </c>
      <c r="DM121" s="43">
        <f>IF(DM$5&lt;$A121,0,MINA($C121*$E121,$C121-SUM($G121:DL121)))</f>
        <v>0</v>
      </c>
      <c r="DN121" s="43">
        <f>IF(DN$5&lt;$A121,0,MINA($C121*$E121,$C121-SUM($G121:DM121)))</f>
        <v>0</v>
      </c>
      <c r="DO121" s="43">
        <f>IF(DO$5&lt;$A121,0,MINA($C121*$E121,$C121-SUM($G121:DN121)))</f>
        <v>0</v>
      </c>
      <c r="DP121" s="43">
        <f>IF(DP$5&lt;$A121,0,MINA($C121*$E121,$C121-SUM($G121:DO121)))</f>
        <v>0</v>
      </c>
      <c r="DQ121" s="43">
        <f>IF(DQ$5&lt;$A121,0,MINA($C121*$E121,$C121-SUM($G121:DP121)))</f>
        <v>0</v>
      </c>
      <c r="DR121" s="43">
        <f>IF(DR$5&lt;$A121,0,MINA($C121*$E121,$C121-SUM($G121:DQ121)))</f>
        <v>0</v>
      </c>
      <c r="DS121" s="43">
        <f>IF(DS$5&lt;$A121,0,MINA($C121*$E121,$C121-SUM($G121:DR121)))</f>
        <v>0</v>
      </c>
      <c r="DT121" s="43">
        <f>IF(DT$5&lt;$A121,0,MINA($C121*$E121,$C121-SUM($G121:DS121)))</f>
        <v>0</v>
      </c>
      <c r="DU121" s="43">
        <f>IF(DU$5&lt;$A121,0,MINA($C121*$E121,$C121-SUM($G121:DT121)))</f>
        <v>0</v>
      </c>
      <c r="DV121" s="43">
        <f>IF(DV$5&lt;$A121,0,MINA($C121*$E121,$C121-SUM($G121:DU121)))</f>
        <v>0</v>
      </c>
      <c r="DW121" s="43"/>
      <c r="DX121" s="43"/>
      <c r="DY121" s="43"/>
      <c r="DZ121" s="43"/>
      <c r="EA121" s="43"/>
      <c r="EB121" s="43"/>
      <c r="EC121" s="43"/>
      <c r="ED121" s="43"/>
      <c r="EE121" s="43"/>
      <c r="EF121" s="43"/>
      <c r="EG121" s="43"/>
      <c r="EH121" s="43"/>
      <c r="EI121" s="43"/>
      <c r="EJ121" s="43"/>
      <c r="EK121" s="43"/>
      <c r="EL121" s="43"/>
      <c r="EM121" s="43"/>
      <c r="EN121" s="43"/>
      <c r="EO121" s="43"/>
      <c r="EP121" s="43"/>
      <c r="EQ121" s="43"/>
      <c r="ER121" s="43"/>
      <c r="ES121" s="43"/>
      <c r="ET121" s="43"/>
      <c r="EU121" s="43"/>
      <c r="EV121" s="43"/>
      <c r="EW121" s="43"/>
      <c r="EX121" s="43"/>
      <c r="EY121" s="43"/>
      <c r="EZ121" s="43"/>
      <c r="FA121" s="43"/>
      <c r="FB121" s="43"/>
      <c r="FC121" s="43"/>
      <c r="FD121" s="43"/>
      <c r="FE121" s="43"/>
      <c r="FF121" s="43"/>
    </row>
    <row r="122" spans="1:162" ht="18" customHeight="1" x14ac:dyDescent="0.2">
      <c r="A122" s="46">
        <f t="shared" si="37"/>
        <v>108</v>
      </c>
      <c r="B122" s="38"/>
      <c r="C122" s="45">
        <v>0</v>
      </c>
      <c r="D122" s="38"/>
      <c r="E122" s="44">
        <f t="shared" si="35"/>
        <v>7.6923076923076927E-2</v>
      </c>
      <c r="G122" s="43">
        <f t="shared" si="36"/>
        <v>0</v>
      </c>
      <c r="H122" s="43">
        <f>IF(H$5&lt;$A122,0,MINA($C122*$E122,$C122-SUM($G122:G122)))</f>
        <v>0</v>
      </c>
      <c r="I122" s="43">
        <f>IF(I$5&lt;$A122,0,MINA($C122*$E122,$C122-SUM($G122:H122)))</f>
        <v>0</v>
      </c>
      <c r="J122" s="43">
        <f>IF(J$5&lt;$A122,0,MINA($C122*$E122,$C122-SUM($G122:I122)))</f>
        <v>0</v>
      </c>
      <c r="K122" s="43">
        <f>IF(K$5&lt;$A122,0,MINA($C122*$E122,$C122-SUM($G122:J122)))</f>
        <v>0</v>
      </c>
      <c r="L122" s="43">
        <f>IF(L$5&lt;$A122,0,MINA($C122*$E122,$C122-SUM($G122:K122)))</f>
        <v>0</v>
      </c>
      <c r="M122" s="43">
        <f>IF(M$5&lt;$A122,0,MINA($C122*$E122,$C122-SUM($G122:L122)))</f>
        <v>0</v>
      </c>
      <c r="N122" s="43">
        <f>IF(N$5&lt;$A122,0,MINA($C122*$E122,$C122-SUM($G122:M122)))</f>
        <v>0</v>
      </c>
      <c r="O122" s="43">
        <f>IF(O$5&lt;$A122,0,MINA($C122*$E122,$C122-SUM($G122:N122)))</f>
        <v>0</v>
      </c>
      <c r="P122" s="43">
        <f>IF(P$5&lt;$A122,0,MINA($C122*$E122,$C122-SUM($G122:O122)))</f>
        <v>0</v>
      </c>
      <c r="Q122" s="43">
        <f>IF(Q$5&lt;$A122,0,MINA($C122*$E122,$C122-SUM($G122:P122)))</f>
        <v>0</v>
      </c>
      <c r="R122" s="43">
        <f>IF(R$5&lt;$A122,0,MINA($C122*$E122,$C122-SUM($G122:Q122)))</f>
        <v>0</v>
      </c>
      <c r="S122" s="43">
        <f>IF(S$5&lt;$A122,0,MINA($C122*$E122,$C122-SUM($G122:R122)))</f>
        <v>0</v>
      </c>
      <c r="T122" s="43">
        <f>IF(T$5&lt;$A122,0,MINA($C122*$E122,$C122-SUM($G122:S122)))</f>
        <v>0</v>
      </c>
      <c r="U122" s="43">
        <f>IF(U$5&lt;$A122,0,MINA($C122*$E122,$C122-SUM($G122:T122)))</f>
        <v>0</v>
      </c>
      <c r="V122" s="43">
        <f>IF(V$5&lt;$A122,0,MINA($C122*$E122,$C122-SUM($G122:U122)))</f>
        <v>0</v>
      </c>
      <c r="W122" s="43">
        <f>IF(W$5&lt;$A122,0,MINA($C122*$E122,$C122-SUM($G122:V122)))</f>
        <v>0</v>
      </c>
      <c r="X122" s="43">
        <f>IF(X$5&lt;$A122,0,MINA($C122*$E122,$C122-SUM($G122:W122)))</f>
        <v>0</v>
      </c>
      <c r="Y122" s="43">
        <f>IF(Y$5&lt;$A122,0,MINA($C122*$E122,$C122-SUM($G122:X122)))</f>
        <v>0</v>
      </c>
      <c r="Z122" s="43">
        <f>IF(Z$5&lt;$A122,0,MINA($C122*$E122,$C122-SUM($G122:Y122)))</f>
        <v>0</v>
      </c>
      <c r="AA122" s="43">
        <f>IF(AA$5&lt;$A122,0,MINA($C122*$E122,$C122-SUM($G122:Z122)))</f>
        <v>0</v>
      </c>
      <c r="AB122" s="43">
        <f>IF(AB$5&lt;$A122,0,MINA($C122*$E122,$C122-SUM($G122:AA122)))</f>
        <v>0</v>
      </c>
      <c r="AC122" s="43">
        <f>IF(AC$5&lt;$A122,0,MINA($C122*$E122,$C122-SUM($G122:AB122)))</f>
        <v>0</v>
      </c>
      <c r="AD122" s="43">
        <f>IF(AD$5&lt;$A122,0,MINA($C122*$E122,$C122-SUM($G122:AC122)))</f>
        <v>0</v>
      </c>
      <c r="AE122" s="43">
        <f>IF(AE$5&lt;$A122,0,MINA($C122*$E122,$C122-SUM($G122:AD122)))</f>
        <v>0</v>
      </c>
      <c r="AF122" s="43">
        <f>IF(AF$5&lt;$A122,0,MINA($C122*$E122,$C122-SUM($G122:AE122)))</f>
        <v>0</v>
      </c>
      <c r="AG122" s="43">
        <f>IF(AG$5&lt;$A122,0,MINA($C122*$E122,$C122-SUM($G122:AF122)))</f>
        <v>0</v>
      </c>
      <c r="AH122" s="43">
        <f>IF(AH$5&lt;$A122,0,MINA($C122*$E122,$C122-SUM($G122:AG122)))</f>
        <v>0</v>
      </c>
      <c r="AI122" s="43">
        <f>IF(AI$5&lt;$A122,0,MINA($C122*$E122,$C122-SUM($G122:AH122)))</f>
        <v>0</v>
      </c>
      <c r="AJ122" s="43">
        <f>IF(AJ$5&lt;$A122,0,MINA($C122*$E122,$C122-SUM($G122:AI122)))</f>
        <v>0</v>
      </c>
      <c r="AK122" s="43">
        <f>IF(AK$5&lt;$A122,0,MINA($C122*$E122,$C122-SUM($G122:AJ122)))</f>
        <v>0</v>
      </c>
      <c r="AL122" s="43">
        <f>IF(AL$5&lt;$A122,0,MINA($C122*$E122,$C122-SUM($G122:AK122)))</f>
        <v>0</v>
      </c>
      <c r="AM122" s="43">
        <f>IF(AM$5&lt;$A122,0,MINA($C122*$E122,$C122-SUM($G122:AL122)))</f>
        <v>0</v>
      </c>
      <c r="AN122" s="43">
        <f>IF(AN$5&lt;$A122,0,MINA($C122*$E122,$C122-SUM($G122:AM122)))</f>
        <v>0</v>
      </c>
      <c r="AO122" s="43">
        <f>IF(AO$5&lt;$A122,0,MINA($C122*$E122,$C122-SUM($G122:AN122)))</f>
        <v>0</v>
      </c>
      <c r="AP122" s="43">
        <f>IF(AP$5&lt;$A122,0,MINA($C122*$E122,$C122-SUM($G122:AO122)))</f>
        <v>0</v>
      </c>
      <c r="AQ122" s="43">
        <f>IF(AQ$5&lt;$A122,0,MINA($C122*$E122,$C122-SUM($G122:AP122)))</f>
        <v>0</v>
      </c>
      <c r="AR122" s="43">
        <f>IF(AR$5&lt;$A122,0,MINA($C122*$E122,$C122-SUM($G122:AQ122)))</f>
        <v>0</v>
      </c>
      <c r="AS122" s="43">
        <f>IF(AS$5&lt;$A122,0,MINA($C122*$E122,$C122-SUM($G122:AR122)))</f>
        <v>0</v>
      </c>
      <c r="AT122" s="43">
        <f>IF(AT$5&lt;$A122,0,MINA($C122*$E122,$C122-SUM($G122:AS122)))</f>
        <v>0</v>
      </c>
      <c r="AU122" s="43">
        <f>IF(AU$5&lt;$A122,0,MINA($C122*$E122,$C122-SUM($G122:AT122)))</f>
        <v>0</v>
      </c>
      <c r="AV122" s="43">
        <f>IF(AV$5&lt;$A122,0,MINA($C122*$E122,$C122-SUM($G122:AU122)))</f>
        <v>0</v>
      </c>
      <c r="AW122" s="43">
        <f>IF(AW$5&lt;$A122,0,MINA($C122*$E122,$C122-SUM($G122:AV122)))</f>
        <v>0</v>
      </c>
      <c r="AX122" s="43">
        <f>IF(AX$5&lt;$A122,0,MINA($C122*$E122,$C122-SUM($G122:AW122)))</f>
        <v>0</v>
      </c>
      <c r="AY122" s="43">
        <f>IF(AY$5&lt;$A122,0,MINA($C122*$E122,$C122-SUM($G122:AX122)))</f>
        <v>0</v>
      </c>
      <c r="AZ122" s="43">
        <f>IF(AZ$5&lt;$A122,0,MINA($C122*$E122,$C122-SUM($G122:AY122)))</f>
        <v>0</v>
      </c>
      <c r="BA122" s="43">
        <f>IF(BA$5&lt;$A122,0,MINA($C122*$E122,$C122-SUM($G122:AZ122)))</f>
        <v>0</v>
      </c>
      <c r="BB122" s="43">
        <f>IF(BB$5&lt;$A122,0,MINA($C122*$E122,$C122-SUM($G122:BA122)))</f>
        <v>0</v>
      </c>
      <c r="BC122" s="43">
        <f>IF(BC$5&lt;$A122,0,MINA($C122*$E122,$C122-SUM($G122:BB122)))</f>
        <v>0</v>
      </c>
      <c r="BD122" s="43">
        <f>IF(BD$5&lt;$A122,0,MINA($C122*$E122,$C122-SUM($G122:BC122)))</f>
        <v>0</v>
      </c>
      <c r="BE122" s="43">
        <f>IF(BE$5&lt;$A122,0,MINA($C122*$E122,$C122-SUM($G122:BD122)))</f>
        <v>0</v>
      </c>
      <c r="BF122" s="43">
        <f>IF(BF$5&lt;$A122,0,MINA($C122*$E122,$C122-SUM($G122:BE122)))</f>
        <v>0</v>
      </c>
      <c r="BG122" s="43">
        <f>IF(BG$5&lt;$A122,0,MINA($C122*$E122,$C122-SUM($G122:BF122)))</f>
        <v>0</v>
      </c>
      <c r="BH122" s="43">
        <f>IF(BH$5&lt;$A122,0,MINA($C122*$E122,$C122-SUM($G122:BG122)))</f>
        <v>0</v>
      </c>
      <c r="BI122" s="43">
        <f>IF(BI$5&lt;$A122,0,MINA($C122*$E122,$C122-SUM($G122:BH122)))</f>
        <v>0</v>
      </c>
      <c r="BJ122" s="43">
        <f>IF(BJ$5&lt;$A122,0,MINA($C122*$E122,$C122-SUM($G122:BI122)))</f>
        <v>0</v>
      </c>
      <c r="BK122" s="43">
        <f>IF(BK$5&lt;$A122,0,MINA($C122*$E122,$C122-SUM($G122:BJ122)))</f>
        <v>0</v>
      </c>
      <c r="BL122" s="43">
        <f>IF(BL$5&lt;$A122,0,MINA($C122*$E122,$C122-SUM($G122:BK122)))</f>
        <v>0</v>
      </c>
      <c r="BM122" s="43">
        <f>IF(BM$5&lt;$A122,0,MINA($C122*$E122,$C122-SUM($G122:BL122)))</f>
        <v>0</v>
      </c>
      <c r="BN122" s="43">
        <f>IF(BN$5&lt;$A122,0,MINA($C122*$E122,$C122-SUM($G122:BM122)))</f>
        <v>0</v>
      </c>
      <c r="BO122" s="43">
        <f>IF(BO$5&lt;$A122,0,MINA($C122*$E122,$C122-SUM($G122:BN122)))</f>
        <v>0</v>
      </c>
      <c r="BP122" s="43">
        <f>IF(BP$5&lt;$A122,0,MINA($C122*$E122,$C122-SUM($G122:BO122)))</f>
        <v>0</v>
      </c>
      <c r="BQ122" s="43">
        <f>IF(BQ$5&lt;$A122,0,MINA($C122*$E122,$C122-SUM($G122:BP122)))</f>
        <v>0</v>
      </c>
      <c r="BR122" s="43">
        <f>IF(BR$5&lt;$A122,0,MINA($C122*$E122,$C122-SUM($G122:BQ122)))</f>
        <v>0</v>
      </c>
      <c r="BS122" s="43">
        <f>IF(BS$5&lt;$A122,0,MINA($C122*$E122,$C122-SUM($G122:BR122)))</f>
        <v>0</v>
      </c>
      <c r="BT122" s="43">
        <f>IF(BT$5&lt;$A122,0,MINA($C122*$E122,$C122-SUM($G122:BS122)))</f>
        <v>0</v>
      </c>
      <c r="BU122" s="43">
        <f>IF(BU$5&lt;$A122,0,MINA($C122*$E122,$C122-SUM($G122:BT122)))</f>
        <v>0</v>
      </c>
      <c r="BV122" s="43">
        <f>IF(BV$5&lt;$A122,0,MINA($C122*$E122,$C122-SUM($G122:BU122)))</f>
        <v>0</v>
      </c>
      <c r="BW122" s="43">
        <f>IF(BW$5&lt;$A122,0,MINA($C122*$E122,$C122-SUM($G122:BV122)))</f>
        <v>0</v>
      </c>
      <c r="BX122" s="43">
        <f>IF(BX$5&lt;$A122,0,MINA($C122*$E122,$C122-SUM($G122:BW122)))</f>
        <v>0</v>
      </c>
      <c r="BY122" s="43">
        <f>IF(BY$5&lt;$A122,0,MINA($C122*$E122,$C122-SUM($G122:BX122)))</f>
        <v>0</v>
      </c>
      <c r="BZ122" s="43">
        <f>IF(BZ$5&lt;$A122,0,MINA($C122*$E122,$C122-SUM($G122:BY122)))</f>
        <v>0</v>
      </c>
      <c r="CA122" s="43">
        <f>IF(CA$5&lt;$A122,0,MINA($C122*$E122,$C122-SUM($G122:BZ122)))</f>
        <v>0</v>
      </c>
      <c r="CB122" s="43">
        <f>IF(CB$5&lt;$A122,0,MINA($C122*$E122,$C122-SUM($G122:CA122)))</f>
        <v>0</v>
      </c>
      <c r="CC122" s="43">
        <f>IF(CC$5&lt;$A122,0,MINA($C122*$E122,$C122-SUM($G122:CB122)))</f>
        <v>0</v>
      </c>
      <c r="CD122" s="43">
        <f>IF(CD$5&lt;$A122,0,MINA($C122*$E122,$C122-SUM($G122:CC122)))</f>
        <v>0</v>
      </c>
      <c r="CE122" s="43">
        <f>IF(CE$5&lt;$A122,0,MINA($C122*$E122,$C122-SUM($G122:CD122)))</f>
        <v>0</v>
      </c>
      <c r="CF122" s="43">
        <f>IF(CF$5&lt;$A122,0,MINA($C122*$E122,$C122-SUM($G122:CE122)))</f>
        <v>0</v>
      </c>
      <c r="CG122" s="43">
        <f>IF(CG$5&lt;$A122,0,MINA($C122*$E122,$C122-SUM($G122:CF122)))</f>
        <v>0</v>
      </c>
      <c r="CH122" s="43">
        <f>IF(CH$5&lt;$A122,0,MINA($C122*$E122,$C122-SUM($G122:CG122)))</f>
        <v>0</v>
      </c>
      <c r="CI122" s="43">
        <f>IF(CI$5&lt;$A122,0,MINA($C122*$E122,$C122-SUM($G122:CH122)))</f>
        <v>0</v>
      </c>
      <c r="CJ122" s="43">
        <f>IF(CJ$5&lt;$A122,0,MINA($C122*$E122,$C122-SUM($G122:CI122)))</f>
        <v>0</v>
      </c>
      <c r="CK122" s="43">
        <f>IF(CK$5&lt;$A122,0,MINA($C122*$E122,$C122-SUM($G122:CJ122)))</f>
        <v>0</v>
      </c>
      <c r="CL122" s="43">
        <f>IF(CL$5&lt;$A122,0,MINA($C122*$E122,$C122-SUM($G122:CK122)))</f>
        <v>0</v>
      </c>
      <c r="CM122" s="43">
        <f>IF(CM$5&lt;$A122,0,MINA($C122*$E122,$C122-SUM($G122:CL122)))</f>
        <v>0</v>
      </c>
      <c r="CN122" s="43">
        <f>IF(CN$5&lt;$A122,0,MINA($C122*$E122,$C122-SUM($G122:CM122)))</f>
        <v>0</v>
      </c>
      <c r="CO122" s="43">
        <f>IF(CO$5&lt;$A122,0,MINA($C122*$E122,$C122-SUM($G122:CN122)))</f>
        <v>0</v>
      </c>
      <c r="CP122" s="43">
        <f>IF(CP$5&lt;$A122,0,MINA($C122*$E122,$C122-SUM($G122:CO122)))</f>
        <v>0</v>
      </c>
      <c r="CQ122" s="43">
        <f>IF(CQ$5&lt;$A122,0,MINA($C122*$E122,$C122-SUM($G122:CP122)))</f>
        <v>0</v>
      </c>
      <c r="CR122" s="43">
        <f>IF(CR$5&lt;$A122,0,MINA($C122*$E122,$C122-SUM($G122:CQ122)))</f>
        <v>0</v>
      </c>
      <c r="CS122" s="43">
        <f>IF(CS$5&lt;$A122,0,MINA($C122*$E122,$C122-SUM($G122:CR122)))</f>
        <v>0</v>
      </c>
      <c r="CT122" s="43">
        <f>IF(CT$5&lt;$A122,0,MINA($C122*$E122,$C122-SUM($G122:CS122)))</f>
        <v>0</v>
      </c>
      <c r="CU122" s="43">
        <f>IF(CU$5&lt;$A122,0,MINA($C122*$E122,$C122-SUM($G122:CT122)))</f>
        <v>0</v>
      </c>
      <c r="CV122" s="43">
        <f>IF(CV$5&lt;$A122,0,MINA($C122*$E122,$C122-SUM($G122:CU122)))</f>
        <v>0</v>
      </c>
      <c r="CW122" s="43">
        <f>IF(CW$5&lt;$A122,0,MINA($C122*$E122,$C122-SUM($G122:CV122)))</f>
        <v>0</v>
      </c>
      <c r="CX122" s="43">
        <f>IF(CX$5&lt;$A122,0,MINA($C122*$E122,$C122-SUM($G122:CW122)))</f>
        <v>0</v>
      </c>
      <c r="CY122" s="43">
        <f>IF(CY$5&lt;$A122,0,MINA($C122*$E122,$C122-SUM($G122:CX122)))</f>
        <v>0</v>
      </c>
      <c r="CZ122" s="43">
        <f>IF(CZ$5&lt;$A122,0,MINA($C122*$E122,$C122-SUM($G122:CY122)))</f>
        <v>0</v>
      </c>
      <c r="DA122" s="43">
        <f>IF(DA$5&lt;$A122,0,MINA($C122*$E122,$C122-SUM($G122:CZ122)))</f>
        <v>0</v>
      </c>
      <c r="DB122" s="43">
        <f>IF(DB$5&lt;$A122,0,MINA($C122*$E122,$C122-SUM($G122:DA122)))</f>
        <v>0</v>
      </c>
      <c r="DC122" s="43">
        <f>IF(DC$5&lt;$A122,0,MINA($C122*$E122,$C122-SUM($G122:DB122)))</f>
        <v>0</v>
      </c>
      <c r="DD122" s="43">
        <f>IF(DD$5&lt;$A122,0,MINA($C122*$E122,$C122-SUM($G122:DC122)))</f>
        <v>0</v>
      </c>
      <c r="DE122" s="43">
        <f>IF(DE$5&lt;$A122,0,MINA($C122*$E122,$C122-SUM($G122:DD122)))</f>
        <v>0</v>
      </c>
      <c r="DF122" s="43">
        <f>IF(DF$5&lt;$A122,0,MINA($C122*$E122,$C122-SUM($G122:DE122)))</f>
        <v>0</v>
      </c>
      <c r="DG122" s="43">
        <f>IF(DG$5&lt;$A122,0,MINA($C122*$E122,$C122-SUM($G122:DF122)))</f>
        <v>0</v>
      </c>
      <c r="DH122" s="43">
        <f>IF(DH$5&lt;$A122,0,MINA($C122*$E122,$C122-SUM($G122:DG122)))</f>
        <v>0</v>
      </c>
      <c r="DI122" s="43">
        <f>IF(DI$5&lt;$A122,0,MINA($C122*$E122,$C122-SUM($G122:DH122)))</f>
        <v>0</v>
      </c>
      <c r="DJ122" s="43">
        <f>IF(DJ$5&lt;$A122,0,MINA($C122*$E122,$C122-SUM($G122:DI122)))</f>
        <v>0</v>
      </c>
      <c r="DK122" s="43">
        <f>IF(DK$5&lt;$A122,0,MINA($C122*$E122,$C122-SUM($G122:DJ122)))</f>
        <v>0</v>
      </c>
      <c r="DL122" s="43">
        <f>IF(DL$5&lt;$A122,0,MINA($C122*$E122,$C122-SUM($G122:DK122)))</f>
        <v>0</v>
      </c>
      <c r="DM122" s="43">
        <f>IF(DM$5&lt;$A122,0,MINA($C122*$E122,$C122-SUM($G122:DL122)))</f>
        <v>0</v>
      </c>
      <c r="DN122" s="43">
        <f>IF(DN$5&lt;$A122,0,MINA($C122*$E122,$C122-SUM($G122:DM122)))</f>
        <v>0</v>
      </c>
      <c r="DO122" s="43">
        <f>IF(DO$5&lt;$A122,0,MINA($C122*$E122,$C122-SUM($G122:DN122)))</f>
        <v>0</v>
      </c>
      <c r="DP122" s="43">
        <f>IF(DP$5&lt;$A122,0,MINA($C122*$E122,$C122-SUM($G122:DO122)))</f>
        <v>0</v>
      </c>
      <c r="DQ122" s="43">
        <f>IF(DQ$5&lt;$A122,0,MINA($C122*$E122,$C122-SUM($G122:DP122)))</f>
        <v>0</v>
      </c>
      <c r="DR122" s="43">
        <f>IF(DR$5&lt;$A122,0,MINA($C122*$E122,$C122-SUM($G122:DQ122)))</f>
        <v>0</v>
      </c>
      <c r="DS122" s="43">
        <f>IF(DS$5&lt;$A122,0,MINA($C122*$E122,$C122-SUM($G122:DR122)))</f>
        <v>0</v>
      </c>
      <c r="DT122" s="43">
        <f>IF(DT$5&lt;$A122,0,MINA($C122*$E122,$C122-SUM($G122:DS122)))</f>
        <v>0</v>
      </c>
      <c r="DU122" s="43">
        <f>IF(DU$5&lt;$A122,0,MINA($C122*$E122,$C122-SUM($G122:DT122)))</f>
        <v>0</v>
      </c>
      <c r="DV122" s="43">
        <f>IF(DV$5&lt;$A122,0,MINA($C122*$E122,$C122-SUM($G122:DU122)))</f>
        <v>0</v>
      </c>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row>
    <row r="123" spans="1:162" ht="18" customHeight="1" x14ac:dyDescent="0.2">
      <c r="A123" s="46">
        <f t="shared" si="37"/>
        <v>109</v>
      </c>
      <c r="B123" s="38"/>
      <c r="C123" s="45">
        <v>0</v>
      </c>
      <c r="D123" s="38"/>
      <c r="E123" s="44">
        <f t="shared" si="35"/>
        <v>8.3333333333333329E-2</v>
      </c>
      <c r="G123" s="43">
        <f t="shared" si="36"/>
        <v>0</v>
      </c>
      <c r="H123" s="43">
        <f>IF(H$5&lt;$A123,0,MINA($C123*$E123,$C123-SUM($G123:G123)))</f>
        <v>0</v>
      </c>
      <c r="I123" s="43">
        <f>IF(I$5&lt;$A123,0,MINA($C123*$E123,$C123-SUM($G123:H123)))</f>
        <v>0</v>
      </c>
      <c r="J123" s="43">
        <f>IF(J$5&lt;$A123,0,MINA($C123*$E123,$C123-SUM($G123:I123)))</f>
        <v>0</v>
      </c>
      <c r="K123" s="43">
        <f>IF(K$5&lt;$A123,0,MINA($C123*$E123,$C123-SUM($G123:J123)))</f>
        <v>0</v>
      </c>
      <c r="L123" s="43">
        <f>IF(L$5&lt;$A123,0,MINA($C123*$E123,$C123-SUM($G123:K123)))</f>
        <v>0</v>
      </c>
      <c r="M123" s="43">
        <f>IF(M$5&lt;$A123,0,MINA($C123*$E123,$C123-SUM($G123:L123)))</f>
        <v>0</v>
      </c>
      <c r="N123" s="43">
        <f>IF(N$5&lt;$A123,0,MINA($C123*$E123,$C123-SUM($G123:M123)))</f>
        <v>0</v>
      </c>
      <c r="O123" s="43">
        <f>IF(O$5&lt;$A123,0,MINA($C123*$E123,$C123-SUM($G123:N123)))</f>
        <v>0</v>
      </c>
      <c r="P123" s="43">
        <f>IF(P$5&lt;$A123,0,MINA($C123*$E123,$C123-SUM($G123:O123)))</f>
        <v>0</v>
      </c>
      <c r="Q123" s="43">
        <f>IF(Q$5&lt;$A123,0,MINA($C123*$E123,$C123-SUM($G123:P123)))</f>
        <v>0</v>
      </c>
      <c r="R123" s="43">
        <f>IF(R$5&lt;$A123,0,MINA($C123*$E123,$C123-SUM($G123:Q123)))</f>
        <v>0</v>
      </c>
      <c r="S123" s="43">
        <f>IF(S$5&lt;$A123,0,MINA($C123*$E123,$C123-SUM($G123:R123)))</f>
        <v>0</v>
      </c>
      <c r="T123" s="43">
        <f>IF(T$5&lt;$A123,0,MINA($C123*$E123,$C123-SUM($G123:S123)))</f>
        <v>0</v>
      </c>
      <c r="U123" s="43">
        <f>IF(U$5&lt;$A123,0,MINA($C123*$E123,$C123-SUM($G123:T123)))</f>
        <v>0</v>
      </c>
      <c r="V123" s="43">
        <f>IF(V$5&lt;$A123,0,MINA($C123*$E123,$C123-SUM($G123:U123)))</f>
        <v>0</v>
      </c>
      <c r="W123" s="43">
        <f>IF(W$5&lt;$A123,0,MINA($C123*$E123,$C123-SUM($G123:V123)))</f>
        <v>0</v>
      </c>
      <c r="X123" s="43">
        <f>IF(X$5&lt;$A123,0,MINA($C123*$E123,$C123-SUM($G123:W123)))</f>
        <v>0</v>
      </c>
      <c r="Y123" s="43">
        <f>IF(Y$5&lt;$A123,0,MINA($C123*$E123,$C123-SUM($G123:X123)))</f>
        <v>0</v>
      </c>
      <c r="Z123" s="43">
        <f>IF(Z$5&lt;$A123,0,MINA($C123*$E123,$C123-SUM($G123:Y123)))</f>
        <v>0</v>
      </c>
      <c r="AA123" s="43">
        <f>IF(AA$5&lt;$A123,0,MINA($C123*$E123,$C123-SUM($G123:Z123)))</f>
        <v>0</v>
      </c>
      <c r="AB123" s="43">
        <f>IF(AB$5&lt;$A123,0,MINA($C123*$E123,$C123-SUM($G123:AA123)))</f>
        <v>0</v>
      </c>
      <c r="AC123" s="43">
        <f>IF(AC$5&lt;$A123,0,MINA($C123*$E123,$C123-SUM($G123:AB123)))</f>
        <v>0</v>
      </c>
      <c r="AD123" s="43">
        <f>IF(AD$5&lt;$A123,0,MINA($C123*$E123,$C123-SUM($G123:AC123)))</f>
        <v>0</v>
      </c>
      <c r="AE123" s="43">
        <f>IF(AE$5&lt;$A123,0,MINA($C123*$E123,$C123-SUM($G123:AD123)))</f>
        <v>0</v>
      </c>
      <c r="AF123" s="43">
        <f>IF(AF$5&lt;$A123,0,MINA($C123*$E123,$C123-SUM($G123:AE123)))</f>
        <v>0</v>
      </c>
      <c r="AG123" s="43">
        <f>IF(AG$5&lt;$A123,0,MINA($C123*$E123,$C123-SUM($G123:AF123)))</f>
        <v>0</v>
      </c>
      <c r="AH123" s="43">
        <f>IF(AH$5&lt;$A123,0,MINA($C123*$E123,$C123-SUM($G123:AG123)))</f>
        <v>0</v>
      </c>
      <c r="AI123" s="43">
        <f>IF(AI$5&lt;$A123,0,MINA($C123*$E123,$C123-SUM($G123:AH123)))</f>
        <v>0</v>
      </c>
      <c r="AJ123" s="43">
        <f>IF(AJ$5&lt;$A123,0,MINA($C123*$E123,$C123-SUM($G123:AI123)))</f>
        <v>0</v>
      </c>
      <c r="AK123" s="43">
        <f>IF(AK$5&lt;$A123,0,MINA($C123*$E123,$C123-SUM($G123:AJ123)))</f>
        <v>0</v>
      </c>
      <c r="AL123" s="43">
        <f>IF(AL$5&lt;$A123,0,MINA($C123*$E123,$C123-SUM($G123:AK123)))</f>
        <v>0</v>
      </c>
      <c r="AM123" s="43">
        <f>IF(AM$5&lt;$A123,0,MINA($C123*$E123,$C123-SUM($G123:AL123)))</f>
        <v>0</v>
      </c>
      <c r="AN123" s="43">
        <f>IF(AN$5&lt;$A123,0,MINA($C123*$E123,$C123-SUM($G123:AM123)))</f>
        <v>0</v>
      </c>
      <c r="AO123" s="43">
        <f>IF(AO$5&lt;$A123,0,MINA($C123*$E123,$C123-SUM($G123:AN123)))</f>
        <v>0</v>
      </c>
      <c r="AP123" s="43">
        <f>IF(AP$5&lt;$A123,0,MINA($C123*$E123,$C123-SUM($G123:AO123)))</f>
        <v>0</v>
      </c>
      <c r="AQ123" s="43">
        <f>IF(AQ$5&lt;$A123,0,MINA($C123*$E123,$C123-SUM($G123:AP123)))</f>
        <v>0</v>
      </c>
      <c r="AR123" s="43">
        <f>IF(AR$5&lt;$A123,0,MINA($C123*$E123,$C123-SUM($G123:AQ123)))</f>
        <v>0</v>
      </c>
      <c r="AS123" s="43">
        <f>IF(AS$5&lt;$A123,0,MINA($C123*$E123,$C123-SUM($G123:AR123)))</f>
        <v>0</v>
      </c>
      <c r="AT123" s="43">
        <f>IF(AT$5&lt;$A123,0,MINA($C123*$E123,$C123-SUM($G123:AS123)))</f>
        <v>0</v>
      </c>
      <c r="AU123" s="43">
        <f>IF(AU$5&lt;$A123,0,MINA($C123*$E123,$C123-SUM($G123:AT123)))</f>
        <v>0</v>
      </c>
      <c r="AV123" s="43">
        <f>IF(AV$5&lt;$A123,0,MINA($C123*$E123,$C123-SUM($G123:AU123)))</f>
        <v>0</v>
      </c>
      <c r="AW123" s="43">
        <f>IF(AW$5&lt;$A123,0,MINA($C123*$E123,$C123-SUM($G123:AV123)))</f>
        <v>0</v>
      </c>
      <c r="AX123" s="43">
        <f>IF(AX$5&lt;$A123,0,MINA($C123*$E123,$C123-SUM($G123:AW123)))</f>
        <v>0</v>
      </c>
      <c r="AY123" s="43">
        <f>IF(AY$5&lt;$A123,0,MINA($C123*$E123,$C123-SUM($G123:AX123)))</f>
        <v>0</v>
      </c>
      <c r="AZ123" s="43">
        <f>IF(AZ$5&lt;$A123,0,MINA($C123*$E123,$C123-SUM($G123:AY123)))</f>
        <v>0</v>
      </c>
      <c r="BA123" s="43">
        <f>IF(BA$5&lt;$A123,0,MINA($C123*$E123,$C123-SUM($G123:AZ123)))</f>
        <v>0</v>
      </c>
      <c r="BB123" s="43">
        <f>IF(BB$5&lt;$A123,0,MINA($C123*$E123,$C123-SUM($G123:BA123)))</f>
        <v>0</v>
      </c>
      <c r="BC123" s="43">
        <f>IF(BC$5&lt;$A123,0,MINA($C123*$E123,$C123-SUM($G123:BB123)))</f>
        <v>0</v>
      </c>
      <c r="BD123" s="43">
        <f>IF(BD$5&lt;$A123,0,MINA($C123*$E123,$C123-SUM($G123:BC123)))</f>
        <v>0</v>
      </c>
      <c r="BE123" s="43">
        <f>IF(BE$5&lt;$A123,0,MINA($C123*$E123,$C123-SUM($G123:BD123)))</f>
        <v>0</v>
      </c>
      <c r="BF123" s="43">
        <f>IF(BF$5&lt;$A123,0,MINA($C123*$E123,$C123-SUM($G123:BE123)))</f>
        <v>0</v>
      </c>
      <c r="BG123" s="43">
        <f>IF(BG$5&lt;$A123,0,MINA($C123*$E123,$C123-SUM($G123:BF123)))</f>
        <v>0</v>
      </c>
      <c r="BH123" s="43">
        <f>IF(BH$5&lt;$A123,0,MINA($C123*$E123,$C123-SUM($G123:BG123)))</f>
        <v>0</v>
      </c>
      <c r="BI123" s="43">
        <f>IF(BI$5&lt;$A123,0,MINA($C123*$E123,$C123-SUM($G123:BH123)))</f>
        <v>0</v>
      </c>
      <c r="BJ123" s="43">
        <f>IF(BJ$5&lt;$A123,0,MINA($C123*$E123,$C123-SUM($G123:BI123)))</f>
        <v>0</v>
      </c>
      <c r="BK123" s="43">
        <f>IF(BK$5&lt;$A123,0,MINA($C123*$E123,$C123-SUM($G123:BJ123)))</f>
        <v>0</v>
      </c>
      <c r="BL123" s="43">
        <f>IF(BL$5&lt;$A123,0,MINA($C123*$E123,$C123-SUM($G123:BK123)))</f>
        <v>0</v>
      </c>
      <c r="BM123" s="43">
        <f>IF(BM$5&lt;$A123,0,MINA($C123*$E123,$C123-SUM($G123:BL123)))</f>
        <v>0</v>
      </c>
      <c r="BN123" s="43">
        <f>IF(BN$5&lt;$A123,0,MINA($C123*$E123,$C123-SUM($G123:BM123)))</f>
        <v>0</v>
      </c>
      <c r="BO123" s="43">
        <f>IF(BO$5&lt;$A123,0,MINA($C123*$E123,$C123-SUM($G123:BN123)))</f>
        <v>0</v>
      </c>
      <c r="BP123" s="43">
        <f>IF(BP$5&lt;$A123,0,MINA($C123*$E123,$C123-SUM($G123:BO123)))</f>
        <v>0</v>
      </c>
      <c r="BQ123" s="43">
        <f>IF(BQ$5&lt;$A123,0,MINA($C123*$E123,$C123-SUM($G123:BP123)))</f>
        <v>0</v>
      </c>
      <c r="BR123" s="43">
        <f>IF(BR$5&lt;$A123,0,MINA($C123*$E123,$C123-SUM($G123:BQ123)))</f>
        <v>0</v>
      </c>
      <c r="BS123" s="43">
        <f>IF(BS$5&lt;$A123,0,MINA($C123*$E123,$C123-SUM($G123:BR123)))</f>
        <v>0</v>
      </c>
      <c r="BT123" s="43">
        <f>IF(BT$5&lt;$A123,0,MINA($C123*$E123,$C123-SUM($G123:BS123)))</f>
        <v>0</v>
      </c>
      <c r="BU123" s="43">
        <f>IF(BU$5&lt;$A123,0,MINA($C123*$E123,$C123-SUM($G123:BT123)))</f>
        <v>0</v>
      </c>
      <c r="BV123" s="43">
        <f>IF(BV$5&lt;$A123,0,MINA($C123*$E123,$C123-SUM($G123:BU123)))</f>
        <v>0</v>
      </c>
      <c r="BW123" s="43">
        <f>IF(BW$5&lt;$A123,0,MINA($C123*$E123,$C123-SUM($G123:BV123)))</f>
        <v>0</v>
      </c>
      <c r="BX123" s="43">
        <f>IF(BX$5&lt;$A123,0,MINA($C123*$E123,$C123-SUM($G123:BW123)))</f>
        <v>0</v>
      </c>
      <c r="BY123" s="43">
        <f>IF(BY$5&lt;$A123,0,MINA($C123*$E123,$C123-SUM($G123:BX123)))</f>
        <v>0</v>
      </c>
      <c r="BZ123" s="43">
        <f>IF(BZ$5&lt;$A123,0,MINA($C123*$E123,$C123-SUM($G123:BY123)))</f>
        <v>0</v>
      </c>
      <c r="CA123" s="43">
        <f>IF(CA$5&lt;$A123,0,MINA($C123*$E123,$C123-SUM($G123:BZ123)))</f>
        <v>0</v>
      </c>
      <c r="CB123" s="43">
        <f>IF(CB$5&lt;$A123,0,MINA($C123*$E123,$C123-SUM($G123:CA123)))</f>
        <v>0</v>
      </c>
      <c r="CC123" s="43">
        <f>IF(CC$5&lt;$A123,0,MINA($C123*$E123,$C123-SUM($G123:CB123)))</f>
        <v>0</v>
      </c>
      <c r="CD123" s="43">
        <f>IF(CD$5&lt;$A123,0,MINA($C123*$E123,$C123-SUM($G123:CC123)))</f>
        <v>0</v>
      </c>
      <c r="CE123" s="43">
        <f>IF(CE$5&lt;$A123,0,MINA($C123*$E123,$C123-SUM($G123:CD123)))</f>
        <v>0</v>
      </c>
      <c r="CF123" s="43">
        <f>IF(CF$5&lt;$A123,0,MINA($C123*$E123,$C123-SUM($G123:CE123)))</f>
        <v>0</v>
      </c>
      <c r="CG123" s="43">
        <f>IF(CG$5&lt;$A123,0,MINA($C123*$E123,$C123-SUM($G123:CF123)))</f>
        <v>0</v>
      </c>
      <c r="CH123" s="43">
        <f>IF(CH$5&lt;$A123,0,MINA($C123*$E123,$C123-SUM($G123:CG123)))</f>
        <v>0</v>
      </c>
      <c r="CI123" s="43">
        <f>IF(CI$5&lt;$A123,0,MINA($C123*$E123,$C123-SUM($G123:CH123)))</f>
        <v>0</v>
      </c>
      <c r="CJ123" s="43">
        <f>IF(CJ$5&lt;$A123,0,MINA($C123*$E123,$C123-SUM($G123:CI123)))</f>
        <v>0</v>
      </c>
      <c r="CK123" s="43">
        <f>IF(CK$5&lt;$A123,0,MINA($C123*$E123,$C123-SUM($G123:CJ123)))</f>
        <v>0</v>
      </c>
      <c r="CL123" s="43">
        <f>IF(CL$5&lt;$A123,0,MINA($C123*$E123,$C123-SUM($G123:CK123)))</f>
        <v>0</v>
      </c>
      <c r="CM123" s="43">
        <f>IF(CM$5&lt;$A123,0,MINA($C123*$E123,$C123-SUM($G123:CL123)))</f>
        <v>0</v>
      </c>
      <c r="CN123" s="43">
        <f>IF(CN$5&lt;$A123,0,MINA($C123*$E123,$C123-SUM($G123:CM123)))</f>
        <v>0</v>
      </c>
      <c r="CO123" s="43">
        <f>IF(CO$5&lt;$A123,0,MINA($C123*$E123,$C123-SUM($G123:CN123)))</f>
        <v>0</v>
      </c>
      <c r="CP123" s="43">
        <f>IF(CP$5&lt;$A123,0,MINA($C123*$E123,$C123-SUM($G123:CO123)))</f>
        <v>0</v>
      </c>
      <c r="CQ123" s="43">
        <f>IF(CQ$5&lt;$A123,0,MINA($C123*$E123,$C123-SUM($G123:CP123)))</f>
        <v>0</v>
      </c>
      <c r="CR123" s="43">
        <f>IF(CR$5&lt;$A123,0,MINA($C123*$E123,$C123-SUM($G123:CQ123)))</f>
        <v>0</v>
      </c>
      <c r="CS123" s="43">
        <f>IF(CS$5&lt;$A123,0,MINA($C123*$E123,$C123-SUM($G123:CR123)))</f>
        <v>0</v>
      </c>
      <c r="CT123" s="43">
        <f>IF(CT$5&lt;$A123,0,MINA($C123*$E123,$C123-SUM($G123:CS123)))</f>
        <v>0</v>
      </c>
      <c r="CU123" s="43">
        <f>IF(CU$5&lt;$A123,0,MINA($C123*$E123,$C123-SUM($G123:CT123)))</f>
        <v>0</v>
      </c>
      <c r="CV123" s="43">
        <f>IF(CV$5&lt;$A123,0,MINA($C123*$E123,$C123-SUM($G123:CU123)))</f>
        <v>0</v>
      </c>
      <c r="CW123" s="43">
        <f>IF(CW$5&lt;$A123,0,MINA($C123*$E123,$C123-SUM($G123:CV123)))</f>
        <v>0</v>
      </c>
      <c r="CX123" s="43">
        <f>IF(CX$5&lt;$A123,0,MINA($C123*$E123,$C123-SUM($G123:CW123)))</f>
        <v>0</v>
      </c>
      <c r="CY123" s="43">
        <f>IF(CY$5&lt;$A123,0,MINA($C123*$E123,$C123-SUM($G123:CX123)))</f>
        <v>0</v>
      </c>
      <c r="CZ123" s="43">
        <f>IF(CZ$5&lt;$A123,0,MINA($C123*$E123,$C123-SUM($G123:CY123)))</f>
        <v>0</v>
      </c>
      <c r="DA123" s="43">
        <f>IF(DA$5&lt;$A123,0,MINA($C123*$E123,$C123-SUM($G123:CZ123)))</f>
        <v>0</v>
      </c>
      <c r="DB123" s="43">
        <f>IF(DB$5&lt;$A123,0,MINA($C123*$E123,$C123-SUM($G123:DA123)))</f>
        <v>0</v>
      </c>
      <c r="DC123" s="43">
        <f>IF(DC$5&lt;$A123,0,MINA($C123*$E123,$C123-SUM($G123:DB123)))</f>
        <v>0</v>
      </c>
      <c r="DD123" s="43">
        <f>IF(DD$5&lt;$A123,0,MINA($C123*$E123,$C123-SUM($G123:DC123)))</f>
        <v>0</v>
      </c>
      <c r="DE123" s="43">
        <f>IF(DE$5&lt;$A123,0,MINA($C123*$E123,$C123-SUM($G123:DD123)))</f>
        <v>0</v>
      </c>
      <c r="DF123" s="43">
        <f>IF(DF$5&lt;$A123,0,MINA($C123*$E123,$C123-SUM($G123:DE123)))</f>
        <v>0</v>
      </c>
      <c r="DG123" s="43">
        <f>IF(DG$5&lt;$A123,0,MINA($C123*$E123,$C123-SUM($G123:DF123)))</f>
        <v>0</v>
      </c>
      <c r="DH123" s="43">
        <f>IF(DH$5&lt;$A123,0,MINA($C123*$E123,$C123-SUM($G123:DG123)))</f>
        <v>0</v>
      </c>
      <c r="DI123" s="43">
        <f>IF(DI$5&lt;$A123,0,MINA($C123*$E123,$C123-SUM($G123:DH123)))</f>
        <v>0</v>
      </c>
      <c r="DJ123" s="43">
        <f>IF(DJ$5&lt;$A123,0,MINA($C123*$E123,$C123-SUM($G123:DI123)))</f>
        <v>0</v>
      </c>
      <c r="DK123" s="43">
        <f>IF(DK$5&lt;$A123,0,MINA($C123*$E123,$C123-SUM($G123:DJ123)))</f>
        <v>0</v>
      </c>
      <c r="DL123" s="43">
        <f>IF(DL$5&lt;$A123,0,MINA($C123*$E123,$C123-SUM($G123:DK123)))</f>
        <v>0</v>
      </c>
      <c r="DM123" s="43">
        <f>IF(DM$5&lt;$A123,0,MINA($C123*$E123,$C123-SUM($G123:DL123)))</f>
        <v>0</v>
      </c>
      <c r="DN123" s="43">
        <f>IF(DN$5&lt;$A123,0,MINA($C123*$E123,$C123-SUM($G123:DM123)))</f>
        <v>0</v>
      </c>
      <c r="DO123" s="43">
        <f>IF(DO$5&lt;$A123,0,MINA($C123*$E123,$C123-SUM($G123:DN123)))</f>
        <v>0</v>
      </c>
      <c r="DP123" s="43">
        <f>IF(DP$5&lt;$A123,0,MINA($C123*$E123,$C123-SUM($G123:DO123)))</f>
        <v>0</v>
      </c>
      <c r="DQ123" s="43">
        <f>IF(DQ$5&lt;$A123,0,MINA($C123*$E123,$C123-SUM($G123:DP123)))</f>
        <v>0</v>
      </c>
      <c r="DR123" s="43">
        <f>IF(DR$5&lt;$A123,0,MINA($C123*$E123,$C123-SUM($G123:DQ123)))</f>
        <v>0</v>
      </c>
      <c r="DS123" s="43">
        <f>IF(DS$5&lt;$A123,0,MINA($C123*$E123,$C123-SUM($G123:DR123)))</f>
        <v>0</v>
      </c>
      <c r="DT123" s="43">
        <f>IF(DT$5&lt;$A123,0,MINA($C123*$E123,$C123-SUM($G123:DS123)))</f>
        <v>0</v>
      </c>
      <c r="DU123" s="43">
        <f>IF(DU$5&lt;$A123,0,MINA($C123*$E123,$C123-SUM($G123:DT123)))</f>
        <v>0</v>
      </c>
      <c r="DV123" s="43">
        <f>IF(DV$5&lt;$A123,0,MINA($C123*$E123,$C123-SUM($G123:DU123)))</f>
        <v>0</v>
      </c>
      <c r="DW123" s="43"/>
      <c r="DX123" s="43"/>
      <c r="DY123" s="43"/>
      <c r="DZ123" s="43"/>
      <c r="EA123" s="43"/>
      <c r="EB123" s="43"/>
      <c r="EC123" s="43"/>
      <c r="ED123" s="43"/>
      <c r="EE123" s="43"/>
      <c r="EF123" s="43"/>
      <c r="EG123" s="43"/>
      <c r="EH123" s="43"/>
      <c r="EI123" s="43"/>
      <c r="EJ123" s="43"/>
      <c r="EK123" s="43"/>
      <c r="EL123" s="43"/>
      <c r="EM123" s="43"/>
      <c r="EN123" s="43"/>
      <c r="EO123" s="43"/>
      <c r="EP123" s="43"/>
      <c r="EQ123" s="43"/>
      <c r="ER123" s="43"/>
      <c r="ES123" s="43"/>
      <c r="ET123" s="43"/>
      <c r="EU123" s="43"/>
      <c r="EV123" s="43"/>
      <c r="EW123" s="43"/>
      <c r="EX123" s="43"/>
      <c r="EY123" s="43"/>
      <c r="EZ123" s="43"/>
      <c r="FA123" s="43"/>
      <c r="FB123" s="43"/>
      <c r="FC123" s="43"/>
      <c r="FD123" s="43"/>
      <c r="FE123" s="43"/>
      <c r="FF123" s="43"/>
    </row>
    <row r="124" spans="1:162" ht="18" customHeight="1" x14ac:dyDescent="0.2">
      <c r="A124" s="46">
        <f t="shared" si="37"/>
        <v>110</v>
      </c>
      <c r="B124" s="38"/>
      <c r="C124" s="45">
        <v>0</v>
      </c>
      <c r="D124" s="38"/>
      <c r="E124" s="44">
        <f t="shared" si="35"/>
        <v>9.0909090909090912E-2</v>
      </c>
      <c r="G124" s="43">
        <f t="shared" si="36"/>
        <v>0</v>
      </c>
      <c r="H124" s="43">
        <f>IF(H$5&lt;$A124,0,MINA($C124*$E124,$C124-SUM($G124:G124)))</f>
        <v>0</v>
      </c>
      <c r="I124" s="43">
        <f>IF(I$5&lt;$A124,0,MINA($C124*$E124,$C124-SUM($G124:H124)))</f>
        <v>0</v>
      </c>
      <c r="J124" s="43">
        <f>IF(J$5&lt;$A124,0,MINA($C124*$E124,$C124-SUM($G124:I124)))</f>
        <v>0</v>
      </c>
      <c r="K124" s="43">
        <f>IF(K$5&lt;$A124,0,MINA($C124*$E124,$C124-SUM($G124:J124)))</f>
        <v>0</v>
      </c>
      <c r="L124" s="43">
        <f>IF(L$5&lt;$A124,0,MINA($C124*$E124,$C124-SUM($G124:K124)))</f>
        <v>0</v>
      </c>
      <c r="M124" s="43">
        <f>IF(M$5&lt;$A124,0,MINA($C124*$E124,$C124-SUM($G124:L124)))</f>
        <v>0</v>
      </c>
      <c r="N124" s="43">
        <f>IF(N$5&lt;$A124,0,MINA($C124*$E124,$C124-SUM($G124:M124)))</f>
        <v>0</v>
      </c>
      <c r="O124" s="43">
        <f>IF(O$5&lt;$A124,0,MINA($C124*$E124,$C124-SUM($G124:N124)))</f>
        <v>0</v>
      </c>
      <c r="P124" s="43">
        <f>IF(P$5&lt;$A124,0,MINA($C124*$E124,$C124-SUM($G124:O124)))</f>
        <v>0</v>
      </c>
      <c r="Q124" s="43">
        <f>IF(Q$5&lt;$A124,0,MINA($C124*$E124,$C124-SUM($G124:P124)))</f>
        <v>0</v>
      </c>
      <c r="R124" s="43">
        <f>IF(R$5&lt;$A124,0,MINA($C124*$E124,$C124-SUM($G124:Q124)))</f>
        <v>0</v>
      </c>
      <c r="S124" s="43">
        <f>IF(S$5&lt;$A124,0,MINA($C124*$E124,$C124-SUM($G124:R124)))</f>
        <v>0</v>
      </c>
      <c r="T124" s="43">
        <f>IF(T$5&lt;$A124,0,MINA($C124*$E124,$C124-SUM($G124:S124)))</f>
        <v>0</v>
      </c>
      <c r="U124" s="43">
        <f>IF(U$5&lt;$A124,0,MINA($C124*$E124,$C124-SUM($G124:T124)))</f>
        <v>0</v>
      </c>
      <c r="V124" s="43">
        <f>IF(V$5&lt;$A124,0,MINA($C124*$E124,$C124-SUM($G124:U124)))</f>
        <v>0</v>
      </c>
      <c r="W124" s="43">
        <f>IF(W$5&lt;$A124,0,MINA($C124*$E124,$C124-SUM($G124:V124)))</f>
        <v>0</v>
      </c>
      <c r="X124" s="43">
        <f>IF(X$5&lt;$A124,0,MINA($C124*$E124,$C124-SUM($G124:W124)))</f>
        <v>0</v>
      </c>
      <c r="Y124" s="43">
        <f>IF(Y$5&lt;$A124,0,MINA($C124*$E124,$C124-SUM($G124:X124)))</f>
        <v>0</v>
      </c>
      <c r="Z124" s="43">
        <f>IF(Z$5&lt;$A124,0,MINA($C124*$E124,$C124-SUM($G124:Y124)))</f>
        <v>0</v>
      </c>
      <c r="AA124" s="43">
        <f>IF(AA$5&lt;$A124,0,MINA($C124*$E124,$C124-SUM($G124:Z124)))</f>
        <v>0</v>
      </c>
      <c r="AB124" s="43">
        <f>IF(AB$5&lt;$A124,0,MINA($C124*$E124,$C124-SUM($G124:AA124)))</f>
        <v>0</v>
      </c>
      <c r="AC124" s="43">
        <f>IF(AC$5&lt;$A124,0,MINA($C124*$E124,$C124-SUM($G124:AB124)))</f>
        <v>0</v>
      </c>
      <c r="AD124" s="43">
        <f>IF(AD$5&lt;$A124,0,MINA($C124*$E124,$C124-SUM($G124:AC124)))</f>
        <v>0</v>
      </c>
      <c r="AE124" s="43">
        <f>IF(AE$5&lt;$A124,0,MINA($C124*$E124,$C124-SUM($G124:AD124)))</f>
        <v>0</v>
      </c>
      <c r="AF124" s="43">
        <f>IF(AF$5&lt;$A124,0,MINA($C124*$E124,$C124-SUM($G124:AE124)))</f>
        <v>0</v>
      </c>
      <c r="AG124" s="43">
        <f>IF(AG$5&lt;$A124,0,MINA($C124*$E124,$C124-SUM($G124:AF124)))</f>
        <v>0</v>
      </c>
      <c r="AH124" s="43">
        <f>IF(AH$5&lt;$A124,0,MINA($C124*$E124,$C124-SUM($G124:AG124)))</f>
        <v>0</v>
      </c>
      <c r="AI124" s="43">
        <f>IF(AI$5&lt;$A124,0,MINA($C124*$E124,$C124-SUM($G124:AH124)))</f>
        <v>0</v>
      </c>
      <c r="AJ124" s="43">
        <f>IF(AJ$5&lt;$A124,0,MINA($C124*$E124,$C124-SUM($G124:AI124)))</f>
        <v>0</v>
      </c>
      <c r="AK124" s="43">
        <f>IF(AK$5&lt;$A124,0,MINA($C124*$E124,$C124-SUM($G124:AJ124)))</f>
        <v>0</v>
      </c>
      <c r="AL124" s="43">
        <f>IF(AL$5&lt;$A124,0,MINA($C124*$E124,$C124-SUM($G124:AK124)))</f>
        <v>0</v>
      </c>
      <c r="AM124" s="43">
        <f>IF(AM$5&lt;$A124,0,MINA($C124*$E124,$C124-SUM($G124:AL124)))</f>
        <v>0</v>
      </c>
      <c r="AN124" s="43">
        <f>IF(AN$5&lt;$A124,0,MINA($C124*$E124,$C124-SUM($G124:AM124)))</f>
        <v>0</v>
      </c>
      <c r="AO124" s="43">
        <f>IF(AO$5&lt;$A124,0,MINA($C124*$E124,$C124-SUM($G124:AN124)))</f>
        <v>0</v>
      </c>
      <c r="AP124" s="43">
        <f>IF(AP$5&lt;$A124,0,MINA($C124*$E124,$C124-SUM($G124:AO124)))</f>
        <v>0</v>
      </c>
      <c r="AQ124" s="43">
        <f>IF(AQ$5&lt;$A124,0,MINA($C124*$E124,$C124-SUM($G124:AP124)))</f>
        <v>0</v>
      </c>
      <c r="AR124" s="43">
        <f>IF(AR$5&lt;$A124,0,MINA($C124*$E124,$C124-SUM($G124:AQ124)))</f>
        <v>0</v>
      </c>
      <c r="AS124" s="43">
        <f>IF(AS$5&lt;$A124,0,MINA($C124*$E124,$C124-SUM($G124:AR124)))</f>
        <v>0</v>
      </c>
      <c r="AT124" s="43">
        <f>IF(AT$5&lt;$A124,0,MINA($C124*$E124,$C124-SUM($G124:AS124)))</f>
        <v>0</v>
      </c>
      <c r="AU124" s="43">
        <f>IF(AU$5&lt;$A124,0,MINA($C124*$E124,$C124-SUM($G124:AT124)))</f>
        <v>0</v>
      </c>
      <c r="AV124" s="43">
        <f>IF(AV$5&lt;$A124,0,MINA($C124*$E124,$C124-SUM($G124:AU124)))</f>
        <v>0</v>
      </c>
      <c r="AW124" s="43">
        <f>IF(AW$5&lt;$A124,0,MINA($C124*$E124,$C124-SUM($G124:AV124)))</f>
        <v>0</v>
      </c>
      <c r="AX124" s="43">
        <f>IF(AX$5&lt;$A124,0,MINA($C124*$E124,$C124-SUM($G124:AW124)))</f>
        <v>0</v>
      </c>
      <c r="AY124" s="43">
        <f>IF(AY$5&lt;$A124,0,MINA($C124*$E124,$C124-SUM($G124:AX124)))</f>
        <v>0</v>
      </c>
      <c r="AZ124" s="43">
        <f>IF(AZ$5&lt;$A124,0,MINA($C124*$E124,$C124-SUM($G124:AY124)))</f>
        <v>0</v>
      </c>
      <c r="BA124" s="43">
        <f>IF(BA$5&lt;$A124,0,MINA($C124*$E124,$C124-SUM($G124:AZ124)))</f>
        <v>0</v>
      </c>
      <c r="BB124" s="43">
        <f>IF(BB$5&lt;$A124,0,MINA($C124*$E124,$C124-SUM($G124:BA124)))</f>
        <v>0</v>
      </c>
      <c r="BC124" s="43">
        <f>IF(BC$5&lt;$A124,0,MINA($C124*$E124,$C124-SUM($G124:BB124)))</f>
        <v>0</v>
      </c>
      <c r="BD124" s="43">
        <f>IF(BD$5&lt;$A124,0,MINA($C124*$E124,$C124-SUM($G124:BC124)))</f>
        <v>0</v>
      </c>
      <c r="BE124" s="43">
        <f>IF(BE$5&lt;$A124,0,MINA($C124*$E124,$C124-SUM($G124:BD124)))</f>
        <v>0</v>
      </c>
      <c r="BF124" s="43">
        <f>IF(BF$5&lt;$A124,0,MINA($C124*$E124,$C124-SUM($G124:BE124)))</f>
        <v>0</v>
      </c>
      <c r="BG124" s="43">
        <f>IF(BG$5&lt;$A124,0,MINA($C124*$E124,$C124-SUM($G124:BF124)))</f>
        <v>0</v>
      </c>
      <c r="BH124" s="43">
        <f>IF(BH$5&lt;$A124,0,MINA($C124*$E124,$C124-SUM($G124:BG124)))</f>
        <v>0</v>
      </c>
      <c r="BI124" s="43">
        <f>IF(BI$5&lt;$A124,0,MINA($C124*$E124,$C124-SUM($G124:BH124)))</f>
        <v>0</v>
      </c>
      <c r="BJ124" s="43">
        <f>IF(BJ$5&lt;$A124,0,MINA($C124*$E124,$C124-SUM($G124:BI124)))</f>
        <v>0</v>
      </c>
      <c r="BK124" s="43">
        <f>IF(BK$5&lt;$A124,0,MINA($C124*$E124,$C124-SUM($G124:BJ124)))</f>
        <v>0</v>
      </c>
      <c r="BL124" s="43">
        <f>IF(BL$5&lt;$A124,0,MINA($C124*$E124,$C124-SUM($G124:BK124)))</f>
        <v>0</v>
      </c>
      <c r="BM124" s="43">
        <f>IF(BM$5&lt;$A124,0,MINA($C124*$E124,$C124-SUM($G124:BL124)))</f>
        <v>0</v>
      </c>
      <c r="BN124" s="43">
        <f>IF(BN$5&lt;$A124,0,MINA($C124*$E124,$C124-SUM($G124:BM124)))</f>
        <v>0</v>
      </c>
      <c r="BO124" s="43">
        <f>IF(BO$5&lt;$A124,0,MINA($C124*$E124,$C124-SUM($G124:BN124)))</f>
        <v>0</v>
      </c>
      <c r="BP124" s="43">
        <f>IF(BP$5&lt;$A124,0,MINA($C124*$E124,$C124-SUM($G124:BO124)))</f>
        <v>0</v>
      </c>
      <c r="BQ124" s="43">
        <f>IF(BQ$5&lt;$A124,0,MINA($C124*$E124,$C124-SUM($G124:BP124)))</f>
        <v>0</v>
      </c>
      <c r="BR124" s="43">
        <f>IF(BR$5&lt;$A124,0,MINA($C124*$E124,$C124-SUM($G124:BQ124)))</f>
        <v>0</v>
      </c>
      <c r="BS124" s="43">
        <f>IF(BS$5&lt;$A124,0,MINA($C124*$E124,$C124-SUM($G124:BR124)))</f>
        <v>0</v>
      </c>
      <c r="BT124" s="43">
        <f>IF(BT$5&lt;$A124,0,MINA($C124*$E124,$C124-SUM($G124:BS124)))</f>
        <v>0</v>
      </c>
      <c r="BU124" s="43">
        <f>IF(BU$5&lt;$A124,0,MINA($C124*$E124,$C124-SUM($G124:BT124)))</f>
        <v>0</v>
      </c>
      <c r="BV124" s="43">
        <f>IF(BV$5&lt;$A124,0,MINA($C124*$E124,$C124-SUM($G124:BU124)))</f>
        <v>0</v>
      </c>
      <c r="BW124" s="43">
        <f>IF(BW$5&lt;$A124,0,MINA($C124*$E124,$C124-SUM($G124:BV124)))</f>
        <v>0</v>
      </c>
      <c r="BX124" s="43">
        <f>IF(BX$5&lt;$A124,0,MINA($C124*$E124,$C124-SUM($G124:BW124)))</f>
        <v>0</v>
      </c>
      <c r="BY124" s="43">
        <f>IF(BY$5&lt;$A124,0,MINA($C124*$E124,$C124-SUM($G124:BX124)))</f>
        <v>0</v>
      </c>
      <c r="BZ124" s="43">
        <f>IF(BZ$5&lt;$A124,0,MINA($C124*$E124,$C124-SUM($G124:BY124)))</f>
        <v>0</v>
      </c>
      <c r="CA124" s="43">
        <f>IF(CA$5&lt;$A124,0,MINA($C124*$E124,$C124-SUM($G124:BZ124)))</f>
        <v>0</v>
      </c>
      <c r="CB124" s="43">
        <f>IF(CB$5&lt;$A124,0,MINA($C124*$E124,$C124-SUM($G124:CA124)))</f>
        <v>0</v>
      </c>
      <c r="CC124" s="43">
        <f>IF(CC$5&lt;$A124,0,MINA($C124*$E124,$C124-SUM($G124:CB124)))</f>
        <v>0</v>
      </c>
      <c r="CD124" s="43">
        <f>IF(CD$5&lt;$A124,0,MINA($C124*$E124,$C124-SUM($G124:CC124)))</f>
        <v>0</v>
      </c>
      <c r="CE124" s="43">
        <f>IF(CE$5&lt;$A124,0,MINA($C124*$E124,$C124-SUM($G124:CD124)))</f>
        <v>0</v>
      </c>
      <c r="CF124" s="43">
        <f>IF(CF$5&lt;$A124,0,MINA($C124*$E124,$C124-SUM($G124:CE124)))</f>
        <v>0</v>
      </c>
      <c r="CG124" s="43">
        <f>IF(CG$5&lt;$A124,0,MINA($C124*$E124,$C124-SUM($G124:CF124)))</f>
        <v>0</v>
      </c>
      <c r="CH124" s="43">
        <f>IF(CH$5&lt;$A124,0,MINA($C124*$E124,$C124-SUM($G124:CG124)))</f>
        <v>0</v>
      </c>
      <c r="CI124" s="43">
        <f>IF(CI$5&lt;$A124,0,MINA($C124*$E124,$C124-SUM($G124:CH124)))</f>
        <v>0</v>
      </c>
      <c r="CJ124" s="43">
        <f>IF(CJ$5&lt;$A124,0,MINA($C124*$E124,$C124-SUM($G124:CI124)))</f>
        <v>0</v>
      </c>
      <c r="CK124" s="43">
        <f>IF(CK$5&lt;$A124,0,MINA($C124*$E124,$C124-SUM($G124:CJ124)))</f>
        <v>0</v>
      </c>
      <c r="CL124" s="43">
        <f>IF(CL$5&lt;$A124,0,MINA($C124*$E124,$C124-SUM($G124:CK124)))</f>
        <v>0</v>
      </c>
      <c r="CM124" s="43">
        <f>IF(CM$5&lt;$A124,0,MINA($C124*$E124,$C124-SUM($G124:CL124)))</f>
        <v>0</v>
      </c>
      <c r="CN124" s="43">
        <f>IF(CN$5&lt;$A124,0,MINA($C124*$E124,$C124-SUM($G124:CM124)))</f>
        <v>0</v>
      </c>
      <c r="CO124" s="43">
        <f>IF(CO$5&lt;$A124,0,MINA($C124*$E124,$C124-SUM($G124:CN124)))</f>
        <v>0</v>
      </c>
      <c r="CP124" s="43">
        <f>IF(CP$5&lt;$A124,0,MINA($C124*$E124,$C124-SUM($G124:CO124)))</f>
        <v>0</v>
      </c>
      <c r="CQ124" s="43">
        <f>IF(CQ$5&lt;$A124,0,MINA($C124*$E124,$C124-SUM($G124:CP124)))</f>
        <v>0</v>
      </c>
      <c r="CR124" s="43">
        <f>IF(CR$5&lt;$A124,0,MINA($C124*$E124,$C124-SUM($G124:CQ124)))</f>
        <v>0</v>
      </c>
      <c r="CS124" s="43">
        <f>IF(CS$5&lt;$A124,0,MINA($C124*$E124,$C124-SUM($G124:CR124)))</f>
        <v>0</v>
      </c>
      <c r="CT124" s="43">
        <f>IF(CT$5&lt;$A124,0,MINA($C124*$E124,$C124-SUM($G124:CS124)))</f>
        <v>0</v>
      </c>
      <c r="CU124" s="43">
        <f>IF(CU$5&lt;$A124,0,MINA($C124*$E124,$C124-SUM($G124:CT124)))</f>
        <v>0</v>
      </c>
      <c r="CV124" s="43">
        <f>IF(CV$5&lt;$A124,0,MINA($C124*$E124,$C124-SUM($G124:CU124)))</f>
        <v>0</v>
      </c>
      <c r="CW124" s="43">
        <f>IF(CW$5&lt;$A124,0,MINA($C124*$E124,$C124-SUM($G124:CV124)))</f>
        <v>0</v>
      </c>
      <c r="CX124" s="43">
        <f>IF(CX$5&lt;$A124,0,MINA($C124*$E124,$C124-SUM($G124:CW124)))</f>
        <v>0</v>
      </c>
      <c r="CY124" s="43">
        <f>IF(CY$5&lt;$A124,0,MINA($C124*$E124,$C124-SUM($G124:CX124)))</f>
        <v>0</v>
      </c>
      <c r="CZ124" s="43">
        <f>IF(CZ$5&lt;$A124,0,MINA($C124*$E124,$C124-SUM($G124:CY124)))</f>
        <v>0</v>
      </c>
      <c r="DA124" s="43">
        <f>IF(DA$5&lt;$A124,0,MINA($C124*$E124,$C124-SUM($G124:CZ124)))</f>
        <v>0</v>
      </c>
      <c r="DB124" s="43">
        <f>IF(DB$5&lt;$A124,0,MINA($C124*$E124,$C124-SUM($G124:DA124)))</f>
        <v>0</v>
      </c>
      <c r="DC124" s="43">
        <f>IF(DC$5&lt;$A124,0,MINA($C124*$E124,$C124-SUM($G124:DB124)))</f>
        <v>0</v>
      </c>
      <c r="DD124" s="43">
        <f>IF(DD$5&lt;$A124,0,MINA($C124*$E124,$C124-SUM($G124:DC124)))</f>
        <v>0</v>
      </c>
      <c r="DE124" s="43">
        <f>IF(DE$5&lt;$A124,0,MINA($C124*$E124,$C124-SUM($G124:DD124)))</f>
        <v>0</v>
      </c>
      <c r="DF124" s="43">
        <f>IF(DF$5&lt;$A124,0,MINA($C124*$E124,$C124-SUM($G124:DE124)))</f>
        <v>0</v>
      </c>
      <c r="DG124" s="43">
        <f>IF(DG$5&lt;$A124,0,MINA($C124*$E124,$C124-SUM($G124:DF124)))</f>
        <v>0</v>
      </c>
      <c r="DH124" s="43">
        <f>IF(DH$5&lt;$A124,0,MINA($C124*$E124,$C124-SUM($G124:DG124)))</f>
        <v>0</v>
      </c>
      <c r="DI124" s="43">
        <f>IF(DI$5&lt;$A124,0,MINA($C124*$E124,$C124-SUM($G124:DH124)))</f>
        <v>0</v>
      </c>
      <c r="DJ124" s="43">
        <f>IF(DJ$5&lt;$A124,0,MINA($C124*$E124,$C124-SUM($G124:DI124)))</f>
        <v>0</v>
      </c>
      <c r="DK124" s="43">
        <f>IF(DK$5&lt;$A124,0,MINA($C124*$E124,$C124-SUM($G124:DJ124)))</f>
        <v>0</v>
      </c>
      <c r="DL124" s="43">
        <f>IF(DL$5&lt;$A124,0,MINA($C124*$E124,$C124-SUM($G124:DK124)))</f>
        <v>0</v>
      </c>
      <c r="DM124" s="43">
        <f>IF(DM$5&lt;$A124,0,MINA($C124*$E124,$C124-SUM($G124:DL124)))</f>
        <v>0</v>
      </c>
      <c r="DN124" s="43">
        <f>IF(DN$5&lt;$A124,0,MINA($C124*$E124,$C124-SUM($G124:DM124)))</f>
        <v>0</v>
      </c>
      <c r="DO124" s="43">
        <f>IF(DO$5&lt;$A124,0,MINA($C124*$E124,$C124-SUM($G124:DN124)))</f>
        <v>0</v>
      </c>
      <c r="DP124" s="43">
        <f>IF(DP$5&lt;$A124,0,MINA($C124*$E124,$C124-SUM($G124:DO124)))</f>
        <v>0</v>
      </c>
      <c r="DQ124" s="43">
        <f>IF(DQ$5&lt;$A124,0,MINA($C124*$E124,$C124-SUM($G124:DP124)))</f>
        <v>0</v>
      </c>
      <c r="DR124" s="43">
        <f>IF(DR$5&lt;$A124,0,MINA($C124*$E124,$C124-SUM($G124:DQ124)))</f>
        <v>0</v>
      </c>
      <c r="DS124" s="43">
        <f>IF(DS$5&lt;$A124,0,MINA($C124*$E124,$C124-SUM($G124:DR124)))</f>
        <v>0</v>
      </c>
      <c r="DT124" s="43">
        <f>IF(DT$5&lt;$A124,0,MINA($C124*$E124,$C124-SUM($G124:DS124)))</f>
        <v>0</v>
      </c>
      <c r="DU124" s="43">
        <f>IF(DU$5&lt;$A124,0,MINA($C124*$E124,$C124-SUM($G124:DT124)))</f>
        <v>0</v>
      </c>
      <c r="DV124" s="43">
        <f>IF(DV$5&lt;$A124,0,MINA($C124*$E124,$C124-SUM($G124:DU124)))</f>
        <v>0</v>
      </c>
      <c r="DW124" s="43"/>
      <c r="DX124" s="43"/>
      <c r="DY124" s="43"/>
      <c r="DZ124" s="43"/>
      <c r="EA124" s="43"/>
      <c r="EB124" s="43"/>
      <c r="EC124" s="43"/>
      <c r="ED124" s="43"/>
      <c r="EE124" s="43"/>
      <c r="EF124" s="43"/>
      <c r="EG124" s="43"/>
      <c r="EH124" s="43"/>
      <c r="EI124" s="43"/>
      <c r="EJ124" s="43"/>
      <c r="EK124" s="43"/>
      <c r="EL124" s="43"/>
      <c r="EM124" s="43"/>
      <c r="EN124" s="43"/>
      <c r="EO124" s="43"/>
      <c r="EP124" s="43"/>
      <c r="EQ124" s="43"/>
      <c r="ER124" s="43"/>
      <c r="ES124" s="43"/>
      <c r="ET124" s="43"/>
      <c r="EU124" s="43"/>
      <c r="EV124" s="43"/>
      <c r="EW124" s="43"/>
      <c r="EX124" s="43"/>
      <c r="EY124" s="43"/>
      <c r="EZ124" s="43"/>
      <c r="FA124" s="43"/>
      <c r="FB124" s="43"/>
      <c r="FC124" s="43"/>
      <c r="FD124" s="43"/>
      <c r="FE124" s="43"/>
      <c r="FF124" s="43"/>
    </row>
    <row r="125" spans="1:162" ht="18" customHeight="1" x14ac:dyDescent="0.2">
      <c r="A125" s="46">
        <f t="shared" si="37"/>
        <v>111</v>
      </c>
      <c r="B125" s="38"/>
      <c r="C125" s="45">
        <v>0</v>
      </c>
      <c r="D125" s="38"/>
      <c r="E125" s="44">
        <f t="shared" si="35"/>
        <v>0.1</v>
      </c>
      <c r="G125" s="43">
        <f t="shared" si="36"/>
        <v>0</v>
      </c>
      <c r="H125" s="43">
        <f>IF(H$5&lt;$A125,0,MINA($C125*$E125,$C125-SUM($G125:G125)))</f>
        <v>0</v>
      </c>
      <c r="I125" s="43">
        <f>IF(I$5&lt;$A125,0,MINA($C125*$E125,$C125-SUM($G125:H125)))</f>
        <v>0</v>
      </c>
      <c r="J125" s="43">
        <f>IF(J$5&lt;$A125,0,MINA($C125*$E125,$C125-SUM($G125:I125)))</f>
        <v>0</v>
      </c>
      <c r="K125" s="43">
        <f>IF(K$5&lt;$A125,0,MINA($C125*$E125,$C125-SUM($G125:J125)))</f>
        <v>0</v>
      </c>
      <c r="L125" s="43">
        <f>IF(L$5&lt;$A125,0,MINA($C125*$E125,$C125-SUM($G125:K125)))</f>
        <v>0</v>
      </c>
      <c r="M125" s="43">
        <f>IF(M$5&lt;$A125,0,MINA($C125*$E125,$C125-SUM($G125:L125)))</f>
        <v>0</v>
      </c>
      <c r="N125" s="43">
        <f>IF(N$5&lt;$A125,0,MINA($C125*$E125,$C125-SUM($G125:M125)))</f>
        <v>0</v>
      </c>
      <c r="O125" s="43">
        <f>IF(O$5&lt;$A125,0,MINA($C125*$E125,$C125-SUM($G125:N125)))</f>
        <v>0</v>
      </c>
      <c r="P125" s="43">
        <f>IF(P$5&lt;$A125,0,MINA($C125*$E125,$C125-SUM($G125:O125)))</f>
        <v>0</v>
      </c>
      <c r="Q125" s="43">
        <f>IF(Q$5&lt;$A125,0,MINA($C125*$E125,$C125-SUM($G125:P125)))</f>
        <v>0</v>
      </c>
      <c r="R125" s="43">
        <f>IF(R$5&lt;$A125,0,MINA($C125*$E125,$C125-SUM($G125:Q125)))</f>
        <v>0</v>
      </c>
      <c r="S125" s="43">
        <f>IF(S$5&lt;$A125,0,MINA($C125*$E125,$C125-SUM($G125:R125)))</f>
        <v>0</v>
      </c>
      <c r="T125" s="43">
        <f>IF(T$5&lt;$A125,0,MINA($C125*$E125,$C125-SUM($G125:S125)))</f>
        <v>0</v>
      </c>
      <c r="U125" s="43">
        <f>IF(U$5&lt;$A125,0,MINA($C125*$E125,$C125-SUM($G125:T125)))</f>
        <v>0</v>
      </c>
      <c r="V125" s="43">
        <f>IF(V$5&lt;$A125,0,MINA($C125*$E125,$C125-SUM($G125:U125)))</f>
        <v>0</v>
      </c>
      <c r="W125" s="43">
        <f>IF(W$5&lt;$A125,0,MINA($C125*$E125,$C125-SUM($G125:V125)))</f>
        <v>0</v>
      </c>
      <c r="X125" s="43">
        <f>IF(X$5&lt;$A125,0,MINA($C125*$E125,$C125-SUM($G125:W125)))</f>
        <v>0</v>
      </c>
      <c r="Y125" s="43">
        <f>IF(Y$5&lt;$A125,0,MINA($C125*$E125,$C125-SUM($G125:X125)))</f>
        <v>0</v>
      </c>
      <c r="Z125" s="43">
        <f>IF(Z$5&lt;$A125,0,MINA($C125*$E125,$C125-SUM($G125:Y125)))</f>
        <v>0</v>
      </c>
      <c r="AA125" s="43">
        <f>IF(AA$5&lt;$A125,0,MINA($C125*$E125,$C125-SUM($G125:Z125)))</f>
        <v>0</v>
      </c>
      <c r="AB125" s="43">
        <f>IF(AB$5&lt;$A125,0,MINA($C125*$E125,$C125-SUM($G125:AA125)))</f>
        <v>0</v>
      </c>
      <c r="AC125" s="43">
        <f>IF(AC$5&lt;$A125,0,MINA($C125*$E125,$C125-SUM($G125:AB125)))</f>
        <v>0</v>
      </c>
      <c r="AD125" s="43">
        <f>IF(AD$5&lt;$A125,0,MINA($C125*$E125,$C125-SUM($G125:AC125)))</f>
        <v>0</v>
      </c>
      <c r="AE125" s="43">
        <f>IF(AE$5&lt;$A125,0,MINA($C125*$E125,$C125-SUM($G125:AD125)))</f>
        <v>0</v>
      </c>
      <c r="AF125" s="43">
        <f>IF(AF$5&lt;$A125,0,MINA($C125*$E125,$C125-SUM($G125:AE125)))</f>
        <v>0</v>
      </c>
      <c r="AG125" s="43">
        <f>IF(AG$5&lt;$A125,0,MINA($C125*$E125,$C125-SUM($G125:AF125)))</f>
        <v>0</v>
      </c>
      <c r="AH125" s="43">
        <f>IF(AH$5&lt;$A125,0,MINA($C125*$E125,$C125-SUM($G125:AG125)))</f>
        <v>0</v>
      </c>
      <c r="AI125" s="43">
        <f>IF(AI$5&lt;$A125,0,MINA($C125*$E125,$C125-SUM($G125:AH125)))</f>
        <v>0</v>
      </c>
      <c r="AJ125" s="43">
        <f>IF(AJ$5&lt;$A125,0,MINA($C125*$E125,$C125-SUM($G125:AI125)))</f>
        <v>0</v>
      </c>
      <c r="AK125" s="43">
        <f>IF(AK$5&lt;$A125,0,MINA($C125*$E125,$C125-SUM($G125:AJ125)))</f>
        <v>0</v>
      </c>
      <c r="AL125" s="43">
        <f>IF(AL$5&lt;$A125,0,MINA($C125*$E125,$C125-SUM($G125:AK125)))</f>
        <v>0</v>
      </c>
      <c r="AM125" s="43">
        <f>IF(AM$5&lt;$A125,0,MINA($C125*$E125,$C125-SUM($G125:AL125)))</f>
        <v>0</v>
      </c>
      <c r="AN125" s="43">
        <f>IF(AN$5&lt;$A125,0,MINA($C125*$E125,$C125-SUM($G125:AM125)))</f>
        <v>0</v>
      </c>
      <c r="AO125" s="43">
        <f>IF(AO$5&lt;$A125,0,MINA($C125*$E125,$C125-SUM($G125:AN125)))</f>
        <v>0</v>
      </c>
      <c r="AP125" s="43">
        <f>IF(AP$5&lt;$A125,0,MINA($C125*$E125,$C125-SUM($G125:AO125)))</f>
        <v>0</v>
      </c>
      <c r="AQ125" s="43">
        <f>IF(AQ$5&lt;$A125,0,MINA($C125*$E125,$C125-SUM($G125:AP125)))</f>
        <v>0</v>
      </c>
      <c r="AR125" s="43">
        <f>IF(AR$5&lt;$A125,0,MINA($C125*$E125,$C125-SUM($G125:AQ125)))</f>
        <v>0</v>
      </c>
      <c r="AS125" s="43">
        <f>IF(AS$5&lt;$A125,0,MINA($C125*$E125,$C125-SUM($G125:AR125)))</f>
        <v>0</v>
      </c>
      <c r="AT125" s="43">
        <f>IF(AT$5&lt;$A125,0,MINA($C125*$E125,$C125-SUM($G125:AS125)))</f>
        <v>0</v>
      </c>
      <c r="AU125" s="43">
        <f>IF(AU$5&lt;$A125,0,MINA($C125*$E125,$C125-SUM($G125:AT125)))</f>
        <v>0</v>
      </c>
      <c r="AV125" s="43">
        <f>IF(AV$5&lt;$A125,0,MINA($C125*$E125,$C125-SUM($G125:AU125)))</f>
        <v>0</v>
      </c>
      <c r="AW125" s="43">
        <f>IF(AW$5&lt;$A125,0,MINA($C125*$E125,$C125-SUM($G125:AV125)))</f>
        <v>0</v>
      </c>
      <c r="AX125" s="43">
        <f>IF(AX$5&lt;$A125,0,MINA($C125*$E125,$C125-SUM($G125:AW125)))</f>
        <v>0</v>
      </c>
      <c r="AY125" s="43">
        <f>IF(AY$5&lt;$A125,0,MINA($C125*$E125,$C125-SUM($G125:AX125)))</f>
        <v>0</v>
      </c>
      <c r="AZ125" s="43">
        <f>IF(AZ$5&lt;$A125,0,MINA($C125*$E125,$C125-SUM($G125:AY125)))</f>
        <v>0</v>
      </c>
      <c r="BA125" s="43">
        <f>IF(BA$5&lt;$A125,0,MINA($C125*$E125,$C125-SUM($G125:AZ125)))</f>
        <v>0</v>
      </c>
      <c r="BB125" s="43">
        <f>IF(BB$5&lt;$A125,0,MINA($C125*$E125,$C125-SUM($G125:BA125)))</f>
        <v>0</v>
      </c>
      <c r="BC125" s="43">
        <f>IF(BC$5&lt;$A125,0,MINA($C125*$E125,$C125-SUM($G125:BB125)))</f>
        <v>0</v>
      </c>
      <c r="BD125" s="43">
        <f>IF(BD$5&lt;$A125,0,MINA($C125*$E125,$C125-SUM($G125:BC125)))</f>
        <v>0</v>
      </c>
      <c r="BE125" s="43">
        <f>IF(BE$5&lt;$A125,0,MINA($C125*$E125,$C125-SUM($G125:BD125)))</f>
        <v>0</v>
      </c>
      <c r="BF125" s="43">
        <f>IF(BF$5&lt;$A125,0,MINA($C125*$E125,$C125-SUM($G125:BE125)))</f>
        <v>0</v>
      </c>
      <c r="BG125" s="43">
        <f>IF(BG$5&lt;$A125,0,MINA($C125*$E125,$C125-SUM($G125:BF125)))</f>
        <v>0</v>
      </c>
      <c r="BH125" s="43">
        <f>IF(BH$5&lt;$A125,0,MINA($C125*$E125,$C125-SUM($G125:BG125)))</f>
        <v>0</v>
      </c>
      <c r="BI125" s="43">
        <f>IF(BI$5&lt;$A125,0,MINA($C125*$E125,$C125-SUM($G125:BH125)))</f>
        <v>0</v>
      </c>
      <c r="BJ125" s="43">
        <f>IF(BJ$5&lt;$A125,0,MINA($C125*$E125,$C125-SUM($G125:BI125)))</f>
        <v>0</v>
      </c>
      <c r="BK125" s="43">
        <f>IF(BK$5&lt;$A125,0,MINA($C125*$E125,$C125-SUM($G125:BJ125)))</f>
        <v>0</v>
      </c>
      <c r="BL125" s="43">
        <f>IF(BL$5&lt;$A125,0,MINA($C125*$E125,$C125-SUM($G125:BK125)))</f>
        <v>0</v>
      </c>
      <c r="BM125" s="43">
        <f>IF(BM$5&lt;$A125,0,MINA($C125*$E125,$C125-SUM($G125:BL125)))</f>
        <v>0</v>
      </c>
      <c r="BN125" s="43">
        <f>IF(BN$5&lt;$A125,0,MINA($C125*$E125,$C125-SUM($G125:BM125)))</f>
        <v>0</v>
      </c>
      <c r="BO125" s="43">
        <f>IF(BO$5&lt;$A125,0,MINA($C125*$E125,$C125-SUM($G125:BN125)))</f>
        <v>0</v>
      </c>
      <c r="BP125" s="43">
        <f>IF(BP$5&lt;$A125,0,MINA($C125*$E125,$C125-SUM($G125:BO125)))</f>
        <v>0</v>
      </c>
      <c r="BQ125" s="43">
        <f>IF(BQ$5&lt;$A125,0,MINA($C125*$E125,$C125-SUM($G125:BP125)))</f>
        <v>0</v>
      </c>
      <c r="BR125" s="43">
        <f>IF(BR$5&lt;$A125,0,MINA($C125*$E125,$C125-SUM($G125:BQ125)))</f>
        <v>0</v>
      </c>
      <c r="BS125" s="43">
        <f>IF(BS$5&lt;$A125,0,MINA($C125*$E125,$C125-SUM($G125:BR125)))</f>
        <v>0</v>
      </c>
      <c r="BT125" s="43">
        <f>IF(BT$5&lt;$A125,0,MINA($C125*$E125,$C125-SUM($G125:BS125)))</f>
        <v>0</v>
      </c>
      <c r="BU125" s="43">
        <f>IF(BU$5&lt;$A125,0,MINA($C125*$E125,$C125-SUM($G125:BT125)))</f>
        <v>0</v>
      </c>
      <c r="BV125" s="43">
        <f>IF(BV$5&lt;$A125,0,MINA($C125*$E125,$C125-SUM($G125:BU125)))</f>
        <v>0</v>
      </c>
      <c r="BW125" s="43">
        <f>IF(BW$5&lt;$A125,0,MINA($C125*$E125,$C125-SUM($G125:BV125)))</f>
        <v>0</v>
      </c>
      <c r="BX125" s="43">
        <f>IF(BX$5&lt;$A125,0,MINA($C125*$E125,$C125-SUM($G125:BW125)))</f>
        <v>0</v>
      </c>
      <c r="BY125" s="43">
        <f>IF(BY$5&lt;$A125,0,MINA($C125*$E125,$C125-SUM($G125:BX125)))</f>
        <v>0</v>
      </c>
      <c r="BZ125" s="43">
        <f>IF(BZ$5&lt;$A125,0,MINA($C125*$E125,$C125-SUM($G125:BY125)))</f>
        <v>0</v>
      </c>
      <c r="CA125" s="43">
        <f>IF(CA$5&lt;$A125,0,MINA($C125*$E125,$C125-SUM($G125:BZ125)))</f>
        <v>0</v>
      </c>
      <c r="CB125" s="43">
        <f>IF(CB$5&lt;$A125,0,MINA($C125*$E125,$C125-SUM($G125:CA125)))</f>
        <v>0</v>
      </c>
      <c r="CC125" s="43">
        <f>IF(CC$5&lt;$A125,0,MINA($C125*$E125,$C125-SUM($G125:CB125)))</f>
        <v>0</v>
      </c>
      <c r="CD125" s="43">
        <f>IF(CD$5&lt;$A125,0,MINA($C125*$E125,$C125-SUM($G125:CC125)))</f>
        <v>0</v>
      </c>
      <c r="CE125" s="43">
        <f>IF(CE$5&lt;$A125,0,MINA($C125*$E125,$C125-SUM($G125:CD125)))</f>
        <v>0</v>
      </c>
      <c r="CF125" s="43">
        <f>IF(CF$5&lt;$A125,0,MINA($C125*$E125,$C125-SUM($G125:CE125)))</f>
        <v>0</v>
      </c>
      <c r="CG125" s="43">
        <f>IF(CG$5&lt;$A125,0,MINA($C125*$E125,$C125-SUM($G125:CF125)))</f>
        <v>0</v>
      </c>
      <c r="CH125" s="43">
        <f>IF(CH$5&lt;$A125,0,MINA($C125*$E125,$C125-SUM($G125:CG125)))</f>
        <v>0</v>
      </c>
      <c r="CI125" s="43">
        <f>IF(CI$5&lt;$A125,0,MINA($C125*$E125,$C125-SUM($G125:CH125)))</f>
        <v>0</v>
      </c>
      <c r="CJ125" s="43">
        <f>IF(CJ$5&lt;$A125,0,MINA($C125*$E125,$C125-SUM($G125:CI125)))</f>
        <v>0</v>
      </c>
      <c r="CK125" s="43">
        <f>IF(CK$5&lt;$A125,0,MINA($C125*$E125,$C125-SUM($G125:CJ125)))</f>
        <v>0</v>
      </c>
      <c r="CL125" s="43">
        <f>IF(CL$5&lt;$A125,0,MINA($C125*$E125,$C125-SUM($G125:CK125)))</f>
        <v>0</v>
      </c>
      <c r="CM125" s="43">
        <f>IF(CM$5&lt;$A125,0,MINA($C125*$E125,$C125-SUM($G125:CL125)))</f>
        <v>0</v>
      </c>
      <c r="CN125" s="43">
        <f>IF(CN$5&lt;$A125,0,MINA($C125*$E125,$C125-SUM($G125:CM125)))</f>
        <v>0</v>
      </c>
      <c r="CO125" s="43">
        <f>IF(CO$5&lt;$A125,0,MINA($C125*$E125,$C125-SUM($G125:CN125)))</f>
        <v>0</v>
      </c>
      <c r="CP125" s="43">
        <f>IF(CP$5&lt;$A125,0,MINA($C125*$E125,$C125-SUM($G125:CO125)))</f>
        <v>0</v>
      </c>
      <c r="CQ125" s="43">
        <f>IF(CQ$5&lt;$A125,0,MINA($C125*$E125,$C125-SUM($G125:CP125)))</f>
        <v>0</v>
      </c>
      <c r="CR125" s="43">
        <f>IF(CR$5&lt;$A125,0,MINA($C125*$E125,$C125-SUM($G125:CQ125)))</f>
        <v>0</v>
      </c>
      <c r="CS125" s="43">
        <f>IF(CS$5&lt;$A125,0,MINA($C125*$E125,$C125-SUM($G125:CR125)))</f>
        <v>0</v>
      </c>
      <c r="CT125" s="43">
        <f>IF(CT$5&lt;$A125,0,MINA($C125*$E125,$C125-SUM($G125:CS125)))</f>
        <v>0</v>
      </c>
      <c r="CU125" s="43">
        <f>IF(CU$5&lt;$A125,0,MINA($C125*$E125,$C125-SUM($G125:CT125)))</f>
        <v>0</v>
      </c>
      <c r="CV125" s="43">
        <f>IF(CV$5&lt;$A125,0,MINA($C125*$E125,$C125-SUM($G125:CU125)))</f>
        <v>0</v>
      </c>
      <c r="CW125" s="43">
        <f>IF(CW$5&lt;$A125,0,MINA($C125*$E125,$C125-SUM($G125:CV125)))</f>
        <v>0</v>
      </c>
      <c r="CX125" s="43">
        <f>IF(CX$5&lt;$A125,0,MINA($C125*$E125,$C125-SUM($G125:CW125)))</f>
        <v>0</v>
      </c>
      <c r="CY125" s="43">
        <f>IF(CY$5&lt;$A125,0,MINA($C125*$E125,$C125-SUM($G125:CX125)))</f>
        <v>0</v>
      </c>
      <c r="CZ125" s="43">
        <f>IF(CZ$5&lt;$A125,0,MINA($C125*$E125,$C125-SUM($G125:CY125)))</f>
        <v>0</v>
      </c>
      <c r="DA125" s="43">
        <f>IF(DA$5&lt;$A125,0,MINA($C125*$E125,$C125-SUM($G125:CZ125)))</f>
        <v>0</v>
      </c>
      <c r="DB125" s="43">
        <f>IF(DB$5&lt;$A125,0,MINA($C125*$E125,$C125-SUM($G125:DA125)))</f>
        <v>0</v>
      </c>
      <c r="DC125" s="43">
        <f>IF(DC$5&lt;$A125,0,MINA($C125*$E125,$C125-SUM($G125:DB125)))</f>
        <v>0</v>
      </c>
      <c r="DD125" s="43">
        <f>IF(DD$5&lt;$A125,0,MINA($C125*$E125,$C125-SUM($G125:DC125)))</f>
        <v>0</v>
      </c>
      <c r="DE125" s="43">
        <f>IF(DE$5&lt;$A125,0,MINA($C125*$E125,$C125-SUM($G125:DD125)))</f>
        <v>0</v>
      </c>
      <c r="DF125" s="43">
        <f>IF(DF$5&lt;$A125,0,MINA($C125*$E125,$C125-SUM($G125:DE125)))</f>
        <v>0</v>
      </c>
      <c r="DG125" s="43">
        <f>IF(DG$5&lt;$A125,0,MINA($C125*$E125,$C125-SUM($G125:DF125)))</f>
        <v>0</v>
      </c>
      <c r="DH125" s="43">
        <f>IF(DH$5&lt;$A125,0,MINA($C125*$E125,$C125-SUM($G125:DG125)))</f>
        <v>0</v>
      </c>
      <c r="DI125" s="43">
        <f>IF(DI$5&lt;$A125,0,MINA($C125*$E125,$C125-SUM($G125:DH125)))</f>
        <v>0</v>
      </c>
      <c r="DJ125" s="43">
        <f>IF(DJ$5&lt;$A125,0,MINA($C125*$E125,$C125-SUM($G125:DI125)))</f>
        <v>0</v>
      </c>
      <c r="DK125" s="43">
        <f>IF(DK$5&lt;$A125,0,MINA($C125*$E125,$C125-SUM($G125:DJ125)))</f>
        <v>0</v>
      </c>
      <c r="DL125" s="43">
        <f>IF(DL$5&lt;$A125,0,MINA($C125*$E125,$C125-SUM($G125:DK125)))</f>
        <v>0</v>
      </c>
      <c r="DM125" s="43">
        <f>IF(DM$5&lt;$A125,0,MINA($C125*$E125,$C125-SUM($G125:DL125)))</f>
        <v>0</v>
      </c>
      <c r="DN125" s="43">
        <f>IF(DN$5&lt;$A125,0,MINA($C125*$E125,$C125-SUM($G125:DM125)))</f>
        <v>0</v>
      </c>
      <c r="DO125" s="43">
        <f>IF(DO$5&lt;$A125,0,MINA($C125*$E125,$C125-SUM($G125:DN125)))</f>
        <v>0</v>
      </c>
      <c r="DP125" s="43">
        <f>IF(DP$5&lt;$A125,0,MINA($C125*$E125,$C125-SUM($G125:DO125)))</f>
        <v>0</v>
      </c>
      <c r="DQ125" s="43">
        <f>IF(DQ$5&lt;$A125,0,MINA($C125*$E125,$C125-SUM($G125:DP125)))</f>
        <v>0</v>
      </c>
      <c r="DR125" s="43">
        <f>IF(DR$5&lt;$A125,0,MINA($C125*$E125,$C125-SUM($G125:DQ125)))</f>
        <v>0</v>
      </c>
      <c r="DS125" s="43">
        <f>IF(DS$5&lt;$A125,0,MINA($C125*$E125,$C125-SUM($G125:DR125)))</f>
        <v>0</v>
      </c>
      <c r="DT125" s="43">
        <f>IF(DT$5&lt;$A125,0,MINA($C125*$E125,$C125-SUM($G125:DS125)))</f>
        <v>0</v>
      </c>
      <c r="DU125" s="43">
        <f>IF(DU$5&lt;$A125,0,MINA($C125*$E125,$C125-SUM($G125:DT125)))</f>
        <v>0</v>
      </c>
      <c r="DV125" s="43">
        <f>IF(DV$5&lt;$A125,0,MINA($C125*$E125,$C125-SUM($G125:DU125)))</f>
        <v>0</v>
      </c>
      <c r="DW125" s="43"/>
      <c r="DX125" s="43"/>
      <c r="DY125" s="43"/>
      <c r="DZ125" s="43"/>
      <c r="EA125" s="43"/>
      <c r="EB125" s="43"/>
      <c r="EC125" s="43"/>
      <c r="ED125" s="43"/>
      <c r="EE125" s="43"/>
      <c r="EF125" s="43"/>
      <c r="EG125" s="43"/>
      <c r="EH125" s="43"/>
      <c r="EI125" s="43"/>
      <c r="EJ125" s="43"/>
      <c r="EK125" s="43"/>
      <c r="EL125" s="43"/>
      <c r="EM125" s="43"/>
      <c r="EN125" s="43"/>
      <c r="EO125" s="43"/>
      <c r="EP125" s="43"/>
      <c r="EQ125" s="43"/>
      <c r="ER125" s="43"/>
      <c r="ES125" s="43"/>
      <c r="ET125" s="43"/>
      <c r="EU125" s="43"/>
      <c r="EV125" s="43"/>
      <c r="EW125" s="43"/>
      <c r="EX125" s="43"/>
      <c r="EY125" s="43"/>
      <c r="EZ125" s="43"/>
      <c r="FA125" s="43"/>
      <c r="FB125" s="43"/>
      <c r="FC125" s="43"/>
      <c r="FD125" s="43"/>
      <c r="FE125" s="43"/>
      <c r="FF125" s="43"/>
    </row>
    <row r="126" spans="1:162" ht="18" customHeight="1" x14ac:dyDescent="0.2">
      <c r="A126" s="46">
        <f t="shared" si="37"/>
        <v>112</v>
      </c>
      <c r="B126" s="38"/>
      <c r="C126" s="45">
        <v>0</v>
      </c>
      <c r="D126" s="38"/>
      <c r="E126" s="44">
        <f t="shared" si="35"/>
        <v>0.1111111111111111</v>
      </c>
      <c r="G126" s="43">
        <f t="shared" si="36"/>
        <v>0</v>
      </c>
      <c r="H126" s="43">
        <f>IF(H$5&lt;$A126,0,MINA($C126*$E126,$C126-SUM($G126:G126)))</f>
        <v>0</v>
      </c>
      <c r="I126" s="43">
        <f>IF(I$5&lt;$A126,0,MINA($C126*$E126,$C126-SUM($G126:H126)))</f>
        <v>0</v>
      </c>
      <c r="J126" s="43">
        <f>IF(J$5&lt;$A126,0,MINA($C126*$E126,$C126-SUM($G126:I126)))</f>
        <v>0</v>
      </c>
      <c r="K126" s="43">
        <f>IF(K$5&lt;$A126,0,MINA($C126*$E126,$C126-SUM($G126:J126)))</f>
        <v>0</v>
      </c>
      <c r="L126" s="43">
        <f>IF(L$5&lt;$A126,0,MINA($C126*$E126,$C126-SUM($G126:K126)))</f>
        <v>0</v>
      </c>
      <c r="M126" s="43">
        <f>IF(M$5&lt;$A126,0,MINA($C126*$E126,$C126-SUM($G126:L126)))</f>
        <v>0</v>
      </c>
      <c r="N126" s="43">
        <f>IF(N$5&lt;$A126,0,MINA($C126*$E126,$C126-SUM($G126:M126)))</f>
        <v>0</v>
      </c>
      <c r="O126" s="43">
        <f>IF(O$5&lt;$A126,0,MINA($C126*$E126,$C126-SUM($G126:N126)))</f>
        <v>0</v>
      </c>
      <c r="P126" s="43">
        <f>IF(P$5&lt;$A126,0,MINA($C126*$E126,$C126-SUM($G126:O126)))</f>
        <v>0</v>
      </c>
      <c r="Q126" s="43">
        <f>IF(Q$5&lt;$A126,0,MINA($C126*$E126,$C126-SUM($G126:P126)))</f>
        <v>0</v>
      </c>
      <c r="R126" s="43">
        <f>IF(R$5&lt;$A126,0,MINA($C126*$E126,$C126-SUM($G126:Q126)))</f>
        <v>0</v>
      </c>
      <c r="S126" s="43">
        <f>IF(S$5&lt;$A126,0,MINA($C126*$E126,$C126-SUM($G126:R126)))</f>
        <v>0</v>
      </c>
      <c r="T126" s="43">
        <f>IF(T$5&lt;$A126,0,MINA($C126*$E126,$C126-SUM($G126:S126)))</f>
        <v>0</v>
      </c>
      <c r="U126" s="43">
        <f>IF(U$5&lt;$A126,0,MINA($C126*$E126,$C126-SUM($G126:T126)))</f>
        <v>0</v>
      </c>
      <c r="V126" s="43">
        <f>IF(V$5&lt;$A126,0,MINA($C126*$E126,$C126-SUM($G126:U126)))</f>
        <v>0</v>
      </c>
      <c r="W126" s="43">
        <f>IF(W$5&lt;$A126,0,MINA($C126*$E126,$C126-SUM($G126:V126)))</f>
        <v>0</v>
      </c>
      <c r="X126" s="43">
        <f>IF(X$5&lt;$A126,0,MINA($C126*$E126,$C126-SUM($G126:W126)))</f>
        <v>0</v>
      </c>
      <c r="Y126" s="43">
        <f>IF(Y$5&lt;$A126,0,MINA($C126*$E126,$C126-SUM($G126:X126)))</f>
        <v>0</v>
      </c>
      <c r="Z126" s="43">
        <f>IF(Z$5&lt;$A126,0,MINA($C126*$E126,$C126-SUM($G126:Y126)))</f>
        <v>0</v>
      </c>
      <c r="AA126" s="43">
        <f>IF(AA$5&lt;$A126,0,MINA($C126*$E126,$C126-SUM($G126:Z126)))</f>
        <v>0</v>
      </c>
      <c r="AB126" s="43">
        <f>IF(AB$5&lt;$A126,0,MINA($C126*$E126,$C126-SUM($G126:AA126)))</f>
        <v>0</v>
      </c>
      <c r="AC126" s="43">
        <f>IF(AC$5&lt;$A126,0,MINA($C126*$E126,$C126-SUM($G126:AB126)))</f>
        <v>0</v>
      </c>
      <c r="AD126" s="43">
        <f>IF(AD$5&lt;$A126,0,MINA($C126*$E126,$C126-SUM($G126:AC126)))</f>
        <v>0</v>
      </c>
      <c r="AE126" s="43">
        <f>IF(AE$5&lt;$A126,0,MINA($C126*$E126,$C126-SUM($G126:AD126)))</f>
        <v>0</v>
      </c>
      <c r="AF126" s="43">
        <f>IF(AF$5&lt;$A126,0,MINA($C126*$E126,$C126-SUM($G126:AE126)))</f>
        <v>0</v>
      </c>
      <c r="AG126" s="43">
        <f>IF(AG$5&lt;$A126,0,MINA($C126*$E126,$C126-SUM($G126:AF126)))</f>
        <v>0</v>
      </c>
      <c r="AH126" s="43">
        <f>IF(AH$5&lt;$A126,0,MINA($C126*$E126,$C126-SUM($G126:AG126)))</f>
        <v>0</v>
      </c>
      <c r="AI126" s="43">
        <f>IF(AI$5&lt;$A126,0,MINA($C126*$E126,$C126-SUM($G126:AH126)))</f>
        <v>0</v>
      </c>
      <c r="AJ126" s="43">
        <f>IF(AJ$5&lt;$A126,0,MINA($C126*$E126,$C126-SUM($G126:AI126)))</f>
        <v>0</v>
      </c>
      <c r="AK126" s="43">
        <f>IF(AK$5&lt;$A126,0,MINA($C126*$E126,$C126-SUM($G126:AJ126)))</f>
        <v>0</v>
      </c>
      <c r="AL126" s="43">
        <f>IF(AL$5&lt;$A126,0,MINA($C126*$E126,$C126-SUM($G126:AK126)))</f>
        <v>0</v>
      </c>
      <c r="AM126" s="43">
        <f>IF(AM$5&lt;$A126,0,MINA($C126*$E126,$C126-SUM($G126:AL126)))</f>
        <v>0</v>
      </c>
      <c r="AN126" s="43">
        <f>IF(AN$5&lt;$A126,0,MINA($C126*$E126,$C126-SUM($G126:AM126)))</f>
        <v>0</v>
      </c>
      <c r="AO126" s="43">
        <f>IF(AO$5&lt;$A126,0,MINA($C126*$E126,$C126-SUM($G126:AN126)))</f>
        <v>0</v>
      </c>
      <c r="AP126" s="43">
        <f>IF(AP$5&lt;$A126,0,MINA($C126*$E126,$C126-SUM($G126:AO126)))</f>
        <v>0</v>
      </c>
      <c r="AQ126" s="43">
        <f>IF(AQ$5&lt;$A126,0,MINA($C126*$E126,$C126-SUM($G126:AP126)))</f>
        <v>0</v>
      </c>
      <c r="AR126" s="43">
        <f>IF(AR$5&lt;$A126,0,MINA($C126*$E126,$C126-SUM($G126:AQ126)))</f>
        <v>0</v>
      </c>
      <c r="AS126" s="43">
        <f>IF(AS$5&lt;$A126,0,MINA($C126*$E126,$C126-SUM($G126:AR126)))</f>
        <v>0</v>
      </c>
      <c r="AT126" s="43">
        <f>IF(AT$5&lt;$A126,0,MINA($C126*$E126,$C126-SUM($G126:AS126)))</f>
        <v>0</v>
      </c>
      <c r="AU126" s="43">
        <f>IF(AU$5&lt;$A126,0,MINA($C126*$E126,$C126-SUM($G126:AT126)))</f>
        <v>0</v>
      </c>
      <c r="AV126" s="43">
        <f>IF(AV$5&lt;$A126,0,MINA($C126*$E126,$C126-SUM($G126:AU126)))</f>
        <v>0</v>
      </c>
      <c r="AW126" s="43">
        <f>IF(AW$5&lt;$A126,0,MINA($C126*$E126,$C126-SUM($G126:AV126)))</f>
        <v>0</v>
      </c>
      <c r="AX126" s="43">
        <f>IF(AX$5&lt;$A126,0,MINA($C126*$E126,$C126-SUM($G126:AW126)))</f>
        <v>0</v>
      </c>
      <c r="AY126" s="43">
        <f>IF(AY$5&lt;$A126,0,MINA($C126*$E126,$C126-SUM($G126:AX126)))</f>
        <v>0</v>
      </c>
      <c r="AZ126" s="43">
        <f>IF(AZ$5&lt;$A126,0,MINA($C126*$E126,$C126-SUM($G126:AY126)))</f>
        <v>0</v>
      </c>
      <c r="BA126" s="43">
        <f>IF(BA$5&lt;$A126,0,MINA($C126*$E126,$C126-SUM($G126:AZ126)))</f>
        <v>0</v>
      </c>
      <c r="BB126" s="43">
        <f>IF(BB$5&lt;$A126,0,MINA($C126*$E126,$C126-SUM($G126:BA126)))</f>
        <v>0</v>
      </c>
      <c r="BC126" s="43">
        <f>IF(BC$5&lt;$A126,0,MINA($C126*$E126,$C126-SUM($G126:BB126)))</f>
        <v>0</v>
      </c>
      <c r="BD126" s="43">
        <f>IF(BD$5&lt;$A126,0,MINA($C126*$E126,$C126-SUM($G126:BC126)))</f>
        <v>0</v>
      </c>
      <c r="BE126" s="43">
        <f>IF(BE$5&lt;$A126,0,MINA($C126*$E126,$C126-SUM($G126:BD126)))</f>
        <v>0</v>
      </c>
      <c r="BF126" s="43">
        <f>IF(BF$5&lt;$A126,0,MINA($C126*$E126,$C126-SUM($G126:BE126)))</f>
        <v>0</v>
      </c>
      <c r="BG126" s="43">
        <f>IF(BG$5&lt;$A126,0,MINA($C126*$E126,$C126-SUM($G126:BF126)))</f>
        <v>0</v>
      </c>
      <c r="BH126" s="43">
        <f>IF(BH$5&lt;$A126,0,MINA($C126*$E126,$C126-SUM($G126:BG126)))</f>
        <v>0</v>
      </c>
      <c r="BI126" s="43">
        <f>IF(BI$5&lt;$A126,0,MINA($C126*$E126,$C126-SUM($G126:BH126)))</f>
        <v>0</v>
      </c>
      <c r="BJ126" s="43">
        <f>IF(BJ$5&lt;$A126,0,MINA($C126*$E126,$C126-SUM($G126:BI126)))</f>
        <v>0</v>
      </c>
      <c r="BK126" s="43">
        <f>IF(BK$5&lt;$A126,0,MINA($C126*$E126,$C126-SUM($G126:BJ126)))</f>
        <v>0</v>
      </c>
      <c r="BL126" s="43">
        <f>IF(BL$5&lt;$A126,0,MINA($C126*$E126,$C126-SUM($G126:BK126)))</f>
        <v>0</v>
      </c>
      <c r="BM126" s="43">
        <f>IF(BM$5&lt;$A126,0,MINA($C126*$E126,$C126-SUM($G126:BL126)))</f>
        <v>0</v>
      </c>
      <c r="BN126" s="43">
        <f>IF(BN$5&lt;$A126,0,MINA($C126*$E126,$C126-SUM($G126:BM126)))</f>
        <v>0</v>
      </c>
      <c r="BO126" s="43">
        <f>IF(BO$5&lt;$A126,0,MINA($C126*$E126,$C126-SUM($G126:BN126)))</f>
        <v>0</v>
      </c>
      <c r="BP126" s="43">
        <f>IF(BP$5&lt;$A126,0,MINA($C126*$E126,$C126-SUM($G126:BO126)))</f>
        <v>0</v>
      </c>
      <c r="BQ126" s="43">
        <f>IF(BQ$5&lt;$A126,0,MINA($C126*$E126,$C126-SUM($G126:BP126)))</f>
        <v>0</v>
      </c>
      <c r="BR126" s="43">
        <f>IF(BR$5&lt;$A126,0,MINA($C126*$E126,$C126-SUM($G126:BQ126)))</f>
        <v>0</v>
      </c>
      <c r="BS126" s="43">
        <f>IF(BS$5&lt;$A126,0,MINA($C126*$E126,$C126-SUM($G126:BR126)))</f>
        <v>0</v>
      </c>
      <c r="BT126" s="43">
        <f>IF(BT$5&lt;$A126,0,MINA($C126*$E126,$C126-SUM($G126:BS126)))</f>
        <v>0</v>
      </c>
      <c r="BU126" s="43">
        <f>IF(BU$5&lt;$A126,0,MINA($C126*$E126,$C126-SUM($G126:BT126)))</f>
        <v>0</v>
      </c>
      <c r="BV126" s="43">
        <f>IF(BV$5&lt;$A126,0,MINA($C126*$E126,$C126-SUM($G126:BU126)))</f>
        <v>0</v>
      </c>
      <c r="BW126" s="43">
        <f>IF(BW$5&lt;$A126,0,MINA($C126*$E126,$C126-SUM($G126:BV126)))</f>
        <v>0</v>
      </c>
      <c r="BX126" s="43">
        <f>IF(BX$5&lt;$A126,0,MINA($C126*$E126,$C126-SUM($G126:BW126)))</f>
        <v>0</v>
      </c>
      <c r="BY126" s="43">
        <f>IF(BY$5&lt;$A126,0,MINA($C126*$E126,$C126-SUM($G126:BX126)))</f>
        <v>0</v>
      </c>
      <c r="BZ126" s="43">
        <f>IF(BZ$5&lt;$A126,0,MINA($C126*$E126,$C126-SUM($G126:BY126)))</f>
        <v>0</v>
      </c>
      <c r="CA126" s="43">
        <f>IF(CA$5&lt;$A126,0,MINA($C126*$E126,$C126-SUM($G126:BZ126)))</f>
        <v>0</v>
      </c>
      <c r="CB126" s="43">
        <f>IF(CB$5&lt;$A126,0,MINA($C126*$E126,$C126-SUM($G126:CA126)))</f>
        <v>0</v>
      </c>
      <c r="CC126" s="43">
        <f>IF(CC$5&lt;$A126,0,MINA($C126*$E126,$C126-SUM($G126:CB126)))</f>
        <v>0</v>
      </c>
      <c r="CD126" s="43">
        <f>IF(CD$5&lt;$A126,0,MINA($C126*$E126,$C126-SUM($G126:CC126)))</f>
        <v>0</v>
      </c>
      <c r="CE126" s="43">
        <f>IF(CE$5&lt;$A126,0,MINA($C126*$E126,$C126-SUM($G126:CD126)))</f>
        <v>0</v>
      </c>
      <c r="CF126" s="43">
        <f>IF(CF$5&lt;$A126,0,MINA($C126*$E126,$C126-SUM($G126:CE126)))</f>
        <v>0</v>
      </c>
      <c r="CG126" s="43">
        <f>IF(CG$5&lt;$A126,0,MINA($C126*$E126,$C126-SUM($G126:CF126)))</f>
        <v>0</v>
      </c>
      <c r="CH126" s="43">
        <f>IF(CH$5&lt;$A126,0,MINA($C126*$E126,$C126-SUM($G126:CG126)))</f>
        <v>0</v>
      </c>
      <c r="CI126" s="43">
        <f>IF(CI$5&lt;$A126,0,MINA($C126*$E126,$C126-SUM($G126:CH126)))</f>
        <v>0</v>
      </c>
      <c r="CJ126" s="43">
        <f>IF(CJ$5&lt;$A126,0,MINA($C126*$E126,$C126-SUM($G126:CI126)))</f>
        <v>0</v>
      </c>
      <c r="CK126" s="43">
        <f>IF(CK$5&lt;$A126,0,MINA($C126*$E126,$C126-SUM($G126:CJ126)))</f>
        <v>0</v>
      </c>
      <c r="CL126" s="43">
        <f>IF(CL$5&lt;$A126,0,MINA($C126*$E126,$C126-SUM($G126:CK126)))</f>
        <v>0</v>
      </c>
      <c r="CM126" s="43">
        <f>IF(CM$5&lt;$A126,0,MINA($C126*$E126,$C126-SUM($G126:CL126)))</f>
        <v>0</v>
      </c>
      <c r="CN126" s="43">
        <f>IF(CN$5&lt;$A126,0,MINA($C126*$E126,$C126-SUM($G126:CM126)))</f>
        <v>0</v>
      </c>
      <c r="CO126" s="43">
        <f>IF(CO$5&lt;$A126,0,MINA($C126*$E126,$C126-SUM($G126:CN126)))</f>
        <v>0</v>
      </c>
      <c r="CP126" s="43">
        <f>IF(CP$5&lt;$A126,0,MINA($C126*$E126,$C126-SUM($G126:CO126)))</f>
        <v>0</v>
      </c>
      <c r="CQ126" s="43">
        <f>IF(CQ$5&lt;$A126,0,MINA($C126*$E126,$C126-SUM($G126:CP126)))</f>
        <v>0</v>
      </c>
      <c r="CR126" s="43">
        <f>IF(CR$5&lt;$A126,0,MINA($C126*$E126,$C126-SUM($G126:CQ126)))</f>
        <v>0</v>
      </c>
      <c r="CS126" s="43">
        <f>IF(CS$5&lt;$A126,0,MINA($C126*$E126,$C126-SUM($G126:CR126)))</f>
        <v>0</v>
      </c>
      <c r="CT126" s="43">
        <f>IF(CT$5&lt;$A126,0,MINA($C126*$E126,$C126-SUM($G126:CS126)))</f>
        <v>0</v>
      </c>
      <c r="CU126" s="43">
        <f>IF(CU$5&lt;$A126,0,MINA($C126*$E126,$C126-SUM($G126:CT126)))</f>
        <v>0</v>
      </c>
      <c r="CV126" s="43">
        <f>IF(CV$5&lt;$A126,0,MINA($C126*$E126,$C126-SUM($G126:CU126)))</f>
        <v>0</v>
      </c>
      <c r="CW126" s="43">
        <f>IF(CW$5&lt;$A126,0,MINA($C126*$E126,$C126-SUM($G126:CV126)))</f>
        <v>0</v>
      </c>
      <c r="CX126" s="43">
        <f>IF(CX$5&lt;$A126,0,MINA($C126*$E126,$C126-SUM($G126:CW126)))</f>
        <v>0</v>
      </c>
      <c r="CY126" s="43">
        <f>IF(CY$5&lt;$A126,0,MINA($C126*$E126,$C126-SUM($G126:CX126)))</f>
        <v>0</v>
      </c>
      <c r="CZ126" s="43">
        <f>IF(CZ$5&lt;$A126,0,MINA($C126*$E126,$C126-SUM($G126:CY126)))</f>
        <v>0</v>
      </c>
      <c r="DA126" s="43">
        <f>IF(DA$5&lt;$A126,0,MINA($C126*$E126,$C126-SUM($G126:CZ126)))</f>
        <v>0</v>
      </c>
      <c r="DB126" s="43">
        <f>IF(DB$5&lt;$A126,0,MINA($C126*$E126,$C126-SUM($G126:DA126)))</f>
        <v>0</v>
      </c>
      <c r="DC126" s="43">
        <f>IF(DC$5&lt;$A126,0,MINA($C126*$E126,$C126-SUM($G126:DB126)))</f>
        <v>0</v>
      </c>
      <c r="DD126" s="43">
        <f>IF(DD$5&lt;$A126,0,MINA($C126*$E126,$C126-SUM($G126:DC126)))</f>
        <v>0</v>
      </c>
      <c r="DE126" s="43">
        <f>IF(DE$5&lt;$A126,0,MINA($C126*$E126,$C126-SUM($G126:DD126)))</f>
        <v>0</v>
      </c>
      <c r="DF126" s="43">
        <f>IF(DF$5&lt;$A126,0,MINA($C126*$E126,$C126-SUM($G126:DE126)))</f>
        <v>0</v>
      </c>
      <c r="DG126" s="43">
        <f>IF(DG$5&lt;$A126,0,MINA($C126*$E126,$C126-SUM($G126:DF126)))</f>
        <v>0</v>
      </c>
      <c r="DH126" s="43">
        <f>IF(DH$5&lt;$A126,0,MINA($C126*$E126,$C126-SUM($G126:DG126)))</f>
        <v>0</v>
      </c>
      <c r="DI126" s="43">
        <f>IF(DI$5&lt;$A126,0,MINA($C126*$E126,$C126-SUM($G126:DH126)))</f>
        <v>0</v>
      </c>
      <c r="DJ126" s="43">
        <f>IF(DJ$5&lt;$A126,0,MINA($C126*$E126,$C126-SUM($G126:DI126)))</f>
        <v>0</v>
      </c>
      <c r="DK126" s="43">
        <f>IF(DK$5&lt;$A126,0,MINA($C126*$E126,$C126-SUM($G126:DJ126)))</f>
        <v>0</v>
      </c>
      <c r="DL126" s="43">
        <f>IF(DL$5&lt;$A126,0,MINA($C126*$E126,$C126-SUM($G126:DK126)))</f>
        <v>0</v>
      </c>
      <c r="DM126" s="43">
        <f>IF(DM$5&lt;$A126,0,MINA($C126*$E126,$C126-SUM($G126:DL126)))</f>
        <v>0</v>
      </c>
      <c r="DN126" s="43">
        <f>IF(DN$5&lt;$A126,0,MINA($C126*$E126,$C126-SUM($G126:DM126)))</f>
        <v>0</v>
      </c>
      <c r="DO126" s="43">
        <f>IF(DO$5&lt;$A126,0,MINA($C126*$E126,$C126-SUM($G126:DN126)))</f>
        <v>0</v>
      </c>
      <c r="DP126" s="43">
        <f>IF(DP$5&lt;$A126,0,MINA($C126*$E126,$C126-SUM($G126:DO126)))</f>
        <v>0</v>
      </c>
      <c r="DQ126" s="43">
        <f>IF(DQ$5&lt;$A126,0,MINA($C126*$E126,$C126-SUM($G126:DP126)))</f>
        <v>0</v>
      </c>
      <c r="DR126" s="43">
        <f>IF(DR$5&lt;$A126,0,MINA($C126*$E126,$C126-SUM($G126:DQ126)))</f>
        <v>0</v>
      </c>
      <c r="DS126" s="43">
        <f>IF(DS$5&lt;$A126,0,MINA($C126*$E126,$C126-SUM($G126:DR126)))</f>
        <v>0</v>
      </c>
      <c r="DT126" s="43">
        <f>IF(DT$5&lt;$A126,0,MINA($C126*$E126,$C126-SUM($G126:DS126)))</f>
        <v>0</v>
      </c>
      <c r="DU126" s="43">
        <f>IF(DU$5&lt;$A126,0,MINA($C126*$E126,$C126-SUM($G126:DT126)))</f>
        <v>0</v>
      </c>
      <c r="DV126" s="43">
        <f>IF(DV$5&lt;$A126,0,MINA($C126*$E126,$C126-SUM($G126:DU126)))</f>
        <v>0</v>
      </c>
      <c r="DW126" s="43"/>
      <c r="DX126" s="43"/>
      <c r="DY126" s="43"/>
      <c r="DZ126" s="43"/>
      <c r="EA126" s="43"/>
      <c r="EB126" s="43"/>
      <c r="EC126" s="43"/>
      <c r="ED126" s="43"/>
      <c r="EE126" s="43"/>
      <c r="EF126" s="43"/>
      <c r="EG126" s="43"/>
      <c r="EH126" s="43"/>
      <c r="EI126" s="43"/>
      <c r="EJ126" s="43"/>
      <c r="EK126" s="43"/>
      <c r="EL126" s="43"/>
      <c r="EM126" s="43"/>
      <c r="EN126" s="43"/>
      <c r="EO126" s="43"/>
      <c r="EP126" s="43"/>
      <c r="EQ126" s="43"/>
      <c r="ER126" s="43"/>
      <c r="ES126" s="43"/>
      <c r="ET126" s="43"/>
      <c r="EU126" s="43"/>
      <c r="EV126" s="43"/>
      <c r="EW126" s="43"/>
      <c r="EX126" s="43"/>
      <c r="EY126" s="43"/>
      <c r="EZ126" s="43"/>
      <c r="FA126" s="43"/>
      <c r="FB126" s="43"/>
      <c r="FC126" s="43"/>
      <c r="FD126" s="43"/>
      <c r="FE126" s="43"/>
      <c r="FF126" s="43"/>
    </row>
    <row r="127" spans="1:162" ht="18" customHeight="1" x14ac:dyDescent="0.2">
      <c r="A127" s="46">
        <f t="shared" si="37"/>
        <v>113</v>
      </c>
      <c r="B127" s="38"/>
      <c r="C127" s="45">
        <v>0</v>
      </c>
      <c r="D127" s="38"/>
      <c r="E127" s="44">
        <f t="shared" si="35"/>
        <v>0.125</v>
      </c>
      <c r="G127" s="43">
        <f t="shared" si="36"/>
        <v>0</v>
      </c>
      <c r="H127" s="43">
        <f>IF(H$5&lt;$A127,0,MINA($C127*$E127,$C127-SUM($G127:G127)))</f>
        <v>0</v>
      </c>
      <c r="I127" s="43">
        <f>IF(I$5&lt;$A127,0,MINA($C127*$E127,$C127-SUM($G127:H127)))</f>
        <v>0</v>
      </c>
      <c r="J127" s="43">
        <f>IF(J$5&lt;$A127,0,MINA($C127*$E127,$C127-SUM($G127:I127)))</f>
        <v>0</v>
      </c>
      <c r="K127" s="43">
        <f>IF(K$5&lt;$A127,0,MINA($C127*$E127,$C127-SUM($G127:J127)))</f>
        <v>0</v>
      </c>
      <c r="L127" s="43">
        <f>IF(L$5&lt;$A127,0,MINA($C127*$E127,$C127-SUM($G127:K127)))</f>
        <v>0</v>
      </c>
      <c r="M127" s="43">
        <f>IF(M$5&lt;$A127,0,MINA($C127*$E127,$C127-SUM($G127:L127)))</f>
        <v>0</v>
      </c>
      <c r="N127" s="43">
        <f>IF(N$5&lt;$A127,0,MINA($C127*$E127,$C127-SUM($G127:M127)))</f>
        <v>0</v>
      </c>
      <c r="O127" s="43">
        <f>IF(O$5&lt;$A127,0,MINA($C127*$E127,$C127-SUM($G127:N127)))</f>
        <v>0</v>
      </c>
      <c r="P127" s="43">
        <f>IF(P$5&lt;$A127,0,MINA($C127*$E127,$C127-SUM($G127:O127)))</f>
        <v>0</v>
      </c>
      <c r="Q127" s="43">
        <f>IF(Q$5&lt;$A127,0,MINA($C127*$E127,$C127-SUM($G127:P127)))</f>
        <v>0</v>
      </c>
      <c r="R127" s="43">
        <f>IF(R$5&lt;$A127,0,MINA($C127*$E127,$C127-SUM($G127:Q127)))</f>
        <v>0</v>
      </c>
      <c r="S127" s="43">
        <f>IF(S$5&lt;$A127,0,MINA($C127*$E127,$C127-SUM($G127:R127)))</f>
        <v>0</v>
      </c>
      <c r="T127" s="43">
        <f>IF(T$5&lt;$A127,0,MINA($C127*$E127,$C127-SUM($G127:S127)))</f>
        <v>0</v>
      </c>
      <c r="U127" s="43">
        <f>IF(U$5&lt;$A127,0,MINA($C127*$E127,$C127-SUM($G127:T127)))</f>
        <v>0</v>
      </c>
      <c r="V127" s="43">
        <f>IF(V$5&lt;$A127,0,MINA($C127*$E127,$C127-SUM($G127:U127)))</f>
        <v>0</v>
      </c>
      <c r="W127" s="43">
        <f>IF(W$5&lt;$A127,0,MINA($C127*$E127,$C127-SUM($G127:V127)))</f>
        <v>0</v>
      </c>
      <c r="X127" s="43">
        <f>IF(X$5&lt;$A127,0,MINA($C127*$E127,$C127-SUM($G127:W127)))</f>
        <v>0</v>
      </c>
      <c r="Y127" s="43">
        <f>IF(Y$5&lt;$A127,0,MINA($C127*$E127,$C127-SUM($G127:X127)))</f>
        <v>0</v>
      </c>
      <c r="Z127" s="43">
        <f>IF(Z$5&lt;$A127,0,MINA($C127*$E127,$C127-SUM($G127:Y127)))</f>
        <v>0</v>
      </c>
      <c r="AA127" s="43">
        <f>IF(AA$5&lt;$A127,0,MINA($C127*$E127,$C127-SUM($G127:Z127)))</f>
        <v>0</v>
      </c>
      <c r="AB127" s="43">
        <f>IF(AB$5&lt;$A127,0,MINA($C127*$E127,$C127-SUM($G127:AA127)))</f>
        <v>0</v>
      </c>
      <c r="AC127" s="43">
        <f>IF(AC$5&lt;$A127,0,MINA($C127*$E127,$C127-SUM($G127:AB127)))</f>
        <v>0</v>
      </c>
      <c r="AD127" s="43">
        <f>IF(AD$5&lt;$A127,0,MINA($C127*$E127,$C127-SUM($G127:AC127)))</f>
        <v>0</v>
      </c>
      <c r="AE127" s="43">
        <f>IF(AE$5&lt;$A127,0,MINA($C127*$E127,$C127-SUM($G127:AD127)))</f>
        <v>0</v>
      </c>
      <c r="AF127" s="43">
        <f>IF(AF$5&lt;$A127,0,MINA($C127*$E127,$C127-SUM($G127:AE127)))</f>
        <v>0</v>
      </c>
      <c r="AG127" s="43">
        <f>IF(AG$5&lt;$A127,0,MINA($C127*$E127,$C127-SUM($G127:AF127)))</f>
        <v>0</v>
      </c>
      <c r="AH127" s="43">
        <f>IF(AH$5&lt;$A127,0,MINA($C127*$E127,$C127-SUM($G127:AG127)))</f>
        <v>0</v>
      </c>
      <c r="AI127" s="43">
        <f>IF(AI$5&lt;$A127,0,MINA($C127*$E127,$C127-SUM($G127:AH127)))</f>
        <v>0</v>
      </c>
      <c r="AJ127" s="43">
        <f>IF(AJ$5&lt;$A127,0,MINA($C127*$E127,$C127-SUM($G127:AI127)))</f>
        <v>0</v>
      </c>
      <c r="AK127" s="43">
        <f>IF(AK$5&lt;$A127,0,MINA($C127*$E127,$C127-SUM($G127:AJ127)))</f>
        <v>0</v>
      </c>
      <c r="AL127" s="43">
        <f>IF(AL$5&lt;$A127,0,MINA($C127*$E127,$C127-SUM($G127:AK127)))</f>
        <v>0</v>
      </c>
      <c r="AM127" s="43">
        <f>IF(AM$5&lt;$A127,0,MINA($C127*$E127,$C127-SUM($G127:AL127)))</f>
        <v>0</v>
      </c>
      <c r="AN127" s="43">
        <f>IF(AN$5&lt;$A127,0,MINA($C127*$E127,$C127-SUM($G127:AM127)))</f>
        <v>0</v>
      </c>
      <c r="AO127" s="43">
        <f>IF(AO$5&lt;$A127,0,MINA($C127*$E127,$C127-SUM($G127:AN127)))</f>
        <v>0</v>
      </c>
      <c r="AP127" s="43">
        <f>IF(AP$5&lt;$A127,0,MINA($C127*$E127,$C127-SUM($G127:AO127)))</f>
        <v>0</v>
      </c>
      <c r="AQ127" s="43">
        <f>IF(AQ$5&lt;$A127,0,MINA($C127*$E127,$C127-SUM($G127:AP127)))</f>
        <v>0</v>
      </c>
      <c r="AR127" s="43">
        <f>IF(AR$5&lt;$A127,0,MINA($C127*$E127,$C127-SUM($G127:AQ127)))</f>
        <v>0</v>
      </c>
      <c r="AS127" s="43">
        <f>IF(AS$5&lt;$A127,0,MINA($C127*$E127,$C127-SUM($G127:AR127)))</f>
        <v>0</v>
      </c>
      <c r="AT127" s="43">
        <f>IF(AT$5&lt;$A127,0,MINA($C127*$E127,$C127-SUM($G127:AS127)))</f>
        <v>0</v>
      </c>
      <c r="AU127" s="43">
        <f>IF(AU$5&lt;$A127,0,MINA($C127*$E127,$C127-SUM($G127:AT127)))</f>
        <v>0</v>
      </c>
      <c r="AV127" s="43">
        <f>IF(AV$5&lt;$A127,0,MINA($C127*$E127,$C127-SUM($G127:AU127)))</f>
        <v>0</v>
      </c>
      <c r="AW127" s="43">
        <f>IF(AW$5&lt;$A127,0,MINA($C127*$E127,$C127-SUM($G127:AV127)))</f>
        <v>0</v>
      </c>
      <c r="AX127" s="43">
        <f>IF(AX$5&lt;$A127,0,MINA($C127*$E127,$C127-SUM($G127:AW127)))</f>
        <v>0</v>
      </c>
      <c r="AY127" s="43">
        <f>IF(AY$5&lt;$A127,0,MINA($C127*$E127,$C127-SUM($G127:AX127)))</f>
        <v>0</v>
      </c>
      <c r="AZ127" s="43">
        <f>IF(AZ$5&lt;$A127,0,MINA($C127*$E127,$C127-SUM($G127:AY127)))</f>
        <v>0</v>
      </c>
      <c r="BA127" s="43">
        <f>IF(BA$5&lt;$A127,0,MINA($C127*$E127,$C127-SUM($G127:AZ127)))</f>
        <v>0</v>
      </c>
      <c r="BB127" s="43">
        <f>IF(BB$5&lt;$A127,0,MINA($C127*$E127,$C127-SUM($G127:BA127)))</f>
        <v>0</v>
      </c>
      <c r="BC127" s="43">
        <f>IF(BC$5&lt;$A127,0,MINA($C127*$E127,$C127-SUM($G127:BB127)))</f>
        <v>0</v>
      </c>
      <c r="BD127" s="43">
        <f>IF(BD$5&lt;$A127,0,MINA($C127*$E127,$C127-SUM($G127:BC127)))</f>
        <v>0</v>
      </c>
      <c r="BE127" s="43">
        <f>IF(BE$5&lt;$A127,0,MINA($C127*$E127,$C127-SUM($G127:BD127)))</f>
        <v>0</v>
      </c>
      <c r="BF127" s="43">
        <f>IF(BF$5&lt;$A127,0,MINA($C127*$E127,$C127-SUM($G127:BE127)))</f>
        <v>0</v>
      </c>
      <c r="BG127" s="43">
        <f>IF(BG$5&lt;$A127,0,MINA($C127*$E127,$C127-SUM($G127:BF127)))</f>
        <v>0</v>
      </c>
      <c r="BH127" s="43">
        <f>IF(BH$5&lt;$A127,0,MINA($C127*$E127,$C127-SUM($G127:BG127)))</f>
        <v>0</v>
      </c>
      <c r="BI127" s="43">
        <f>IF(BI$5&lt;$A127,0,MINA($C127*$E127,$C127-SUM($G127:BH127)))</f>
        <v>0</v>
      </c>
      <c r="BJ127" s="43">
        <f>IF(BJ$5&lt;$A127,0,MINA($C127*$E127,$C127-SUM($G127:BI127)))</f>
        <v>0</v>
      </c>
      <c r="BK127" s="43">
        <f>IF(BK$5&lt;$A127,0,MINA($C127*$E127,$C127-SUM($G127:BJ127)))</f>
        <v>0</v>
      </c>
      <c r="BL127" s="43">
        <f>IF(BL$5&lt;$A127,0,MINA($C127*$E127,$C127-SUM($G127:BK127)))</f>
        <v>0</v>
      </c>
      <c r="BM127" s="43">
        <f>IF(BM$5&lt;$A127,0,MINA($C127*$E127,$C127-SUM($G127:BL127)))</f>
        <v>0</v>
      </c>
      <c r="BN127" s="43">
        <f>IF(BN$5&lt;$A127,0,MINA($C127*$E127,$C127-SUM($G127:BM127)))</f>
        <v>0</v>
      </c>
      <c r="BO127" s="43">
        <f>IF(BO$5&lt;$A127,0,MINA($C127*$E127,$C127-SUM($G127:BN127)))</f>
        <v>0</v>
      </c>
      <c r="BP127" s="43">
        <f>IF(BP$5&lt;$A127,0,MINA($C127*$E127,$C127-SUM($G127:BO127)))</f>
        <v>0</v>
      </c>
      <c r="BQ127" s="43">
        <f>IF(BQ$5&lt;$A127,0,MINA($C127*$E127,$C127-SUM($G127:BP127)))</f>
        <v>0</v>
      </c>
      <c r="BR127" s="43">
        <f>IF(BR$5&lt;$A127,0,MINA($C127*$E127,$C127-SUM($G127:BQ127)))</f>
        <v>0</v>
      </c>
      <c r="BS127" s="43">
        <f>IF(BS$5&lt;$A127,0,MINA($C127*$E127,$C127-SUM($G127:BR127)))</f>
        <v>0</v>
      </c>
      <c r="BT127" s="43">
        <f>IF(BT$5&lt;$A127,0,MINA($C127*$E127,$C127-SUM($G127:BS127)))</f>
        <v>0</v>
      </c>
      <c r="BU127" s="43">
        <f>IF(BU$5&lt;$A127,0,MINA($C127*$E127,$C127-SUM($G127:BT127)))</f>
        <v>0</v>
      </c>
      <c r="BV127" s="43">
        <f>IF(BV$5&lt;$A127,0,MINA($C127*$E127,$C127-SUM($G127:BU127)))</f>
        <v>0</v>
      </c>
      <c r="BW127" s="43">
        <f>IF(BW$5&lt;$A127,0,MINA($C127*$E127,$C127-SUM($G127:BV127)))</f>
        <v>0</v>
      </c>
      <c r="BX127" s="43">
        <f>IF(BX$5&lt;$A127,0,MINA($C127*$E127,$C127-SUM($G127:BW127)))</f>
        <v>0</v>
      </c>
      <c r="BY127" s="43">
        <f>IF(BY$5&lt;$A127,0,MINA($C127*$E127,$C127-SUM($G127:BX127)))</f>
        <v>0</v>
      </c>
      <c r="BZ127" s="43">
        <f>IF(BZ$5&lt;$A127,0,MINA($C127*$E127,$C127-SUM($G127:BY127)))</f>
        <v>0</v>
      </c>
      <c r="CA127" s="43">
        <f>IF(CA$5&lt;$A127,0,MINA($C127*$E127,$C127-SUM($G127:BZ127)))</f>
        <v>0</v>
      </c>
      <c r="CB127" s="43">
        <f>IF(CB$5&lt;$A127,0,MINA($C127*$E127,$C127-SUM($G127:CA127)))</f>
        <v>0</v>
      </c>
      <c r="CC127" s="43">
        <f>IF(CC$5&lt;$A127,0,MINA($C127*$E127,$C127-SUM($G127:CB127)))</f>
        <v>0</v>
      </c>
      <c r="CD127" s="43">
        <f>IF(CD$5&lt;$A127,0,MINA($C127*$E127,$C127-SUM($G127:CC127)))</f>
        <v>0</v>
      </c>
      <c r="CE127" s="43">
        <f>IF(CE$5&lt;$A127,0,MINA($C127*$E127,$C127-SUM($G127:CD127)))</f>
        <v>0</v>
      </c>
      <c r="CF127" s="43">
        <f>IF(CF$5&lt;$A127,0,MINA($C127*$E127,$C127-SUM($G127:CE127)))</f>
        <v>0</v>
      </c>
      <c r="CG127" s="43">
        <f>IF(CG$5&lt;$A127,0,MINA($C127*$E127,$C127-SUM($G127:CF127)))</f>
        <v>0</v>
      </c>
      <c r="CH127" s="43">
        <f>IF(CH$5&lt;$A127,0,MINA($C127*$E127,$C127-SUM($G127:CG127)))</f>
        <v>0</v>
      </c>
      <c r="CI127" s="43">
        <f>IF(CI$5&lt;$A127,0,MINA($C127*$E127,$C127-SUM($G127:CH127)))</f>
        <v>0</v>
      </c>
      <c r="CJ127" s="43">
        <f>IF(CJ$5&lt;$A127,0,MINA($C127*$E127,$C127-SUM($G127:CI127)))</f>
        <v>0</v>
      </c>
      <c r="CK127" s="43">
        <f>IF(CK$5&lt;$A127,0,MINA($C127*$E127,$C127-SUM($G127:CJ127)))</f>
        <v>0</v>
      </c>
      <c r="CL127" s="43">
        <f>IF(CL$5&lt;$A127,0,MINA($C127*$E127,$C127-SUM($G127:CK127)))</f>
        <v>0</v>
      </c>
      <c r="CM127" s="43">
        <f>IF(CM$5&lt;$A127,0,MINA($C127*$E127,$C127-SUM($G127:CL127)))</f>
        <v>0</v>
      </c>
      <c r="CN127" s="43">
        <f>IF(CN$5&lt;$A127,0,MINA($C127*$E127,$C127-SUM($G127:CM127)))</f>
        <v>0</v>
      </c>
      <c r="CO127" s="43">
        <f>IF(CO$5&lt;$A127,0,MINA($C127*$E127,$C127-SUM($G127:CN127)))</f>
        <v>0</v>
      </c>
      <c r="CP127" s="43">
        <f>IF(CP$5&lt;$A127,0,MINA($C127*$E127,$C127-SUM($G127:CO127)))</f>
        <v>0</v>
      </c>
      <c r="CQ127" s="43">
        <f>IF(CQ$5&lt;$A127,0,MINA($C127*$E127,$C127-SUM($G127:CP127)))</f>
        <v>0</v>
      </c>
      <c r="CR127" s="43">
        <f>IF(CR$5&lt;$A127,0,MINA($C127*$E127,$C127-SUM($G127:CQ127)))</f>
        <v>0</v>
      </c>
      <c r="CS127" s="43">
        <f>IF(CS$5&lt;$A127,0,MINA($C127*$E127,$C127-SUM($G127:CR127)))</f>
        <v>0</v>
      </c>
      <c r="CT127" s="43">
        <f>IF(CT$5&lt;$A127,0,MINA($C127*$E127,$C127-SUM($G127:CS127)))</f>
        <v>0</v>
      </c>
      <c r="CU127" s="43">
        <f>IF(CU$5&lt;$A127,0,MINA($C127*$E127,$C127-SUM($G127:CT127)))</f>
        <v>0</v>
      </c>
      <c r="CV127" s="43">
        <f>IF(CV$5&lt;$A127,0,MINA($C127*$E127,$C127-SUM($G127:CU127)))</f>
        <v>0</v>
      </c>
      <c r="CW127" s="43">
        <f>IF(CW$5&lt;$A127,0,MINA($C127*$E127,$C127-SUM($G127:CV127)))</f>
        <v>0</v>
      </c>
      <c r="CX127" s="43">
        <f>IF(CX$5&lt;$A127,0,MINA($C127*$E127,$C127-SUM($G127:CW127)))</f>
        <v>0</v>
      </c>
      <c r="CY127" s="43">
        <f>IF(CY$5&lt;$A127,0,MINA($C127*$E127,$C127-SUM($G127:CX127)))</f>
        <v>0</v>
      </c>
      <c r="CZ127" s="43">
        <f>IF(CZ$5&lt;$A127,0,MINA($C127*$E127,$C127-SUM($G127:CY127)))</f>
        <v>0</v>
      </c>
      <c r="DA127" s="43">
        <f>IF(DA$5&lt;$A127,0,MINA($C127*$E127,$C127-SUM($G127:CZ127)))</f>
        <v>0</v>
      </c>
      <c r="DB127" s="43">
        <f>IF(DB$5&lt;$A127,0,MINA($C127*$E127,$C127-SUM($G127:DA127)))</f>
        <v>0</v>
      </c>
      <c r="DC127" s="43">
        <f>IF(DC$5&lt;$A127,0,MINA($C127*$E127,$C127-SUM($G127:DB127)))</f>
        <v>0</v>
      </c>
      <c r="DD127" s="43">
        <f>IF(DD$5&lt;$A127,0,MINA($C127*$E127,$C127-SUM($G127:DC127)))</f>
        <v>0</v>
      </c>
      <c r="DE127" s="43">
        <f>IF(DE$5&lt;$A127,0,MINA($C127*$E127,$C127-SUM($G127:DD127)))</f>
        <v>0</v>
      </c>
      <c r="DF127" s="43">
        <f>IF(DF$5&lt;$A127,0,MINA($C127*$E127,$C127-SUM($G127:DE127)))</f>
        <v>0</v>
      </c>
      <c r="DG127" s="43">
        <f>IF(DG$5&lt;$A127,0,MINA($C127*$E127,$C127-SUM($G127:DF127)))</f>
        <v>0</v>
      </c>
      <c r="DH127" s="43">
        <f>IF(DH$5&lt;$A127,0,MINA($C127*$E127,$C127-SUM($G127:DG127)))</f>
        <v>0</v>
      </c>
      <c r="DI127" s="43">
        <f>IF(DI$5&lt;$A127,0,MINA($C127*$E127,$C127-SUM($G127:DH127)))</f>
        <v>0</v>
      </c>
      <c r="DJ127" s="43">
        <f>IF(DJ$5&lt;$A127,0,MINA($C127*$E127,$C127-SUM($G127:DI127)))</f>
        <v>0</v>
      </c>
      <c r="DK127" s="43">
        <f>IF(DK$5&lt;$A127,0,MINA($C127*$E127,$C127-SUM($G127:DJ127)))</f>
        <v>0</v>
      </c>
      <c r="DL127" s="43">
        <f>IF(DL$5&lt;$A127,0,MINA($C127*$E127,$C127-SUM($G127:DK127)))</f>
        <v>0</v>
      </c>
      <c r="DM127" s="43">
        <f>IF(DM$5&lt;$A127,0,MINA($C127*$E127,$C127-SUM($G127:DL127)))</f>
        <v>0</v>
      </c>
      <c r="DN127" s="43">
        <f>IF(DN$5&lt;$A127,0,MINA($C127*$E127,$C127-SUM($G127:DM127)))</f>
        <v>0</v>
      </c>
      <c r="DO127" s="43">
        <f>IF(DO$5&lt;$A127,0,MINA($C127*$E127,$C127-SUM($G127:DN127)))</f>
        <v>0</v>
      </c>
      <c r="DP127" s="43">
        <f>IF(DP$5&lt;$A127,0,MINA($C127*$E127,$C127-SUM($G127:DO127)))</f>
        <v>0</v>
      </c>
      <c r="DQ127" s="43">
        <f>IF(DQ$5&lt;$A127,0,MINA($C127*$E127,$C127-SUM($G127:DP127)))</f>
        <v>0</v>
      </c>
      <c r="DR127" s="43">
        <f>IF(DR$5&lt;$A127,0,MINA($C127*$E127,$C127-SUM($G127:DQ127)))</f>
        <v>0</v>
      </c>
      <c r="DS127" s="43">
        <f>IF(DS$5&lt;$A127,0,MINA($C127*$E127,$C127-SUM($G127:DR127)))</f>
        <v>0</v>
      </c>
      <c r="DT127" s="43">
        <f>IF(DT$5&lt;$A127,0,MINA($C127*$E127,$C127-SUM($G127:DS127)))</f>
        <v>0</v>
      </c>
      <c r="DU127" s="43">
        <f>IF(DU$5&lt;$A127,0,MINA($C127*$E127,$C127-SUM($G127:DT127)))</f>
        <v>0</v>
      </c>
      <c r="DV127" s="43">
        <f>IF(DV$5&lt;$A127,0,MINA($C127*$E127,$C127-SUM($G127:DU127)))</f>
        <v>0</v>
      </c>
      <c r="DW127" s="43"/>
      <c r="DX127" s="43"/>
      <c r="DY127" s="43"/>
      <c r="DZ127" s="43"/>
      <c r="EA127" s="43"/>
      <c r="EB127" s="43"/>
      <c r="EC127" s="43"/>
      <c r="ED127" s="43"/>
      <c r="EE127" s="43"/>
      <c r="EF127" s="43"/>
      <c r="EG127" s="43"/>
      <c r="EH127" s="43"/>
      <c r="EI127" s="43"/>
      <c r="EJ127" s="43"/>
      <c r="EK127" s="43"/>
      <c r="EL127" s="43"/>
      <c r="EM127" s="43"/>
      <c r="EN127" s="43"/>
      <c r="EO127" s="43"/>
      <c r="EP127" s="43"/>
      <c r="EQ127" s="43"/>
      <c r="ER127" s="43"/>
      <c r="ES127" s="43"/>
      <c r="ET127" s="43"/>
      <c r="EU127" s="43"/>
      <c r="EV127" s="43"/>
      <c r="EW127" s="43"/>
      <c r="EX127" s="43"/>
      <c r="EY127" s="43"/>
      <c r="EZ127" s="43"/>
      <c r="FA127" s="43"/>
      <c r="FB127" s="43"/>
      <c r="FC127" s="43"/>
      <c r="FD127" s="43"/>
      <c r="FE127" s="43"/>
      <c r="FF127" s="43"/>
    </row>
    <row r="128" spans="1:162" ht="18" customHeight="1" x14ac:dyDescent="0.2">
      <c r="A128" s="46">
        <f t="shared" si="37"/>
        <v>114</v>
      </c>
      <c r="B128" s="38"/>
      <c r="C128" s="45">
        <v>0</v>
      </c>
      <c r="D128" s="38"/>
      <c r="E128" s="44">
        <f t="shared" si="35"/>
        <v>0.14285714285714285</v>
      </c>
      <c r="G128" s="43">
        <f t="shared" si="36"/>
        <v>0</v>
      </c>
      <c r="H128" s="43">
        <f>IF(H$5&lt;$A128,0,MINA($C128*$E128,$C128-SUM($G128:G128)))</f>
        <v>0</v>
      </c>
      <c r="I128" s="43">
        <f>IF(I$5&lt;$A128,0,MINA($C128*$E128,$C128-SUM($G128:H128)))</f>
        <v>0</v>
      </c>
      <c r="J128" s="43">
        <f>IF(J$5&lt;$A128,0,MINA($C128*$E128,$C128-SUM($G128:I128)))</f>
        <v>0</v>
      </c>
      <c r="K128" s="43">
        <f>IF(K$5&lt;$A128,0,MINA($C128*$E128,$C128-SUM($G128:J128)))</f>
        <v>0</v>
      </c>
      <c r="L128" s="43">
        <f>IF(L$5&lt;$A128,0,MINA($C128*$E128,$C128-SUM($G128:K128)))</f>
        <v>0</v>
      </c>
      <c r="M128" s="43">
        <f>IF(M$5&lt;$A128,0,MINA($C128*$E128,$C128-SUM($G128:L128)))</f>
        <v>0</v>
      </c>
      <c r="N128" s="43">
        <f>IF(N$5&lt;$A128,0,MINA($C128*$E128,$C128-SUM($G128:M128)))</f>
        <v>0</v>
      </c>
      <c r="O128" s="43">
        <f>IF(O$5&lt;$A128,0,MINA($C128*$E128,$C128-SUM($G128:N128)))</f>
        <v>0</v>
      </c>
      <c r="P128" s="43">
        <f>IF(P$5&lt;$A128,0,MINA($C128*$E128,$C128-SUM($G128:O128)))</f>
        <v>0</v>
      </c>
      <c r="Q128" s="43">
        <f>IF(Q$5&lt;$A128,0,MINA($C128*$E128,$C128-SUM($G128:P128)))</f>
        <v>0</v>
      </c>
      <c r="R128" s="43">
        <f>IF(R$5&lt;$A128,0,MINA($C128*$E128,$C128-SUM($G128:Q128)))</f>
        <v>0</v>
      </c>
      <c r="S128" s="43">
        <f>IF(S$5&lt;$A128,0,MINA($C128*$E128,$C128-SUM($G128:R128)))</f>
        <v>0</v>
      </c>
      <c r="T128" s="43">
        <f>IF(T$5&lt;$A128,0,MINA($C128*$E128,$C128-SUM($G128:S128)))</f>
        <v>0</v>
      </c>
      <c r="U128" s="43">
        <f>IF(U$5&lt;$A128,0,MINA($C128*$E128,$C128-SUM($G128:T128)))</f>
        <v>0</v>
      </c>
      <c r="V128" s="43">
        <f>IF(V$5&lt;$A128,0,MINA($C128*$E128,$C128-SUM($G128:U128)))</f>
        <v>0</v>
      </c>
      <c r="W128" s="43">
        <f>IF(W$5&lt;$A128,0,MINA($C128*$E128,$C128-SUM($G128:V128)))</f>
        <v>0</v>
      </c>
      <c r="X128" s="43">
        <f>IF(X$5&lt;$A128,0,MINA($C128*$E128,$C128-SUM($G128:W128)))</f>
        <v>0</v>
      </c>
      <c r="Y128" s="43">
        <f>IF(Y$5&lt;$A128,0,MINA($C128*$E128,$C128-SUM($G128:X128)))</f>
        <v>0</v>
      </c>
      <c r="Z128" s="43">
        <f>IF(Z$5&lt;$A128,0,MINA($C128*$E128,$C128-SUM($G128:Y128)))</f>
        <v>0</v>
      </c>
      <c r="AA128" s="43">
        <f>IF(AA$5&lt;$A128,0,MINA($C128*$E128,$C128-SUM($G128:Z128)))</f>
        <v>0</v>
      </c>
      <c r="AB128" s="43">
        <f>IF(AB$5&lt;$A128,0,MINA($C128*$E128,$C128-SUM($G128:AA128)))</f>
        <v>0</v>
      </c>
      <c r="AC128" s="43">
        <f>IF(AC$5&lt;$A128,0,MINA($C128*$E128,$C128-SUM($G128:AB128)))</f>
        <v>0</v>
      </c>
      <c r="AD128" s="43">
        <f>IF(AD$5&lt;$A128,0,MINA($C128*$E128,$C128-SUM($G128:AC128)))</f>
        <v>0</v>
      </c>
      <c r="AE128" s="43">
        <f>IF(AE$5&lt;$A128,0,MINA($C128*$E128,$C128-SUM($G128:AD128)))</f>
        <v>0</v>
      </c>
      <c r="AF128" s="43">
        <f>IF(AF$5&lt;$A128,0,MINA($C128*$E128,$C128-SUM($G128:AE128)))</f>
        <v>0</v>
      </c>
      <c r="AG128" s="43">
        <f>IF(AG$5&lt;$A128,0,MINA($C128*$E128,$C128-SUM($G128:AF128)))</f>
        <v>0</v>
      </c>
      <c r="AH128" s="43">
        <f>IF(AH$5&lt;$A128,0,MINA($C128*$E128,$C128-SUM($G128:AG128)))</f>
        <v>0</v>
      </c>
      <c r="AI128" s="43">
        <f>IF(AI$5&lt;$A128,0,MINA($C128*$E128,$C128-SUM($G128:AH128)))</f>
        <v>0</v>
      </c>
      <c r="AJ128" s="43">
        <f>IF(AJ$5&lt;$A128,0,MINA($C128*$E128,$C128-SUM($G128:AI128)))</f>
        <v>0</v>
      </c>
      <c r="AK128" s="43">
        <f>IF(AK$5&lt;$A128,0,MINA($C128*$E128,$C128-SUM($G128:AJ128)))</f>
        <v>0</v>
      </c>
      <c r="AL128" s="43">
        <f>IF(AL$5&lt;$A128,0,MINA($C128*$E128,$C128-SUM($G128:AK128)))</f>
        <v>0</v>
      </c>
      <c r="AM128" s="43">
        <f>IF(AM$5&lt;$A128,0,MINA($C128*$E128,$C128-SUM($G128:AL128)))</f>
        <v>0</v>
      </c>
      <c r="AN128" s="43">
        <f>IF(AN$5&lt;$A128,0,MINA($C128*$E128,$C128-SUM($G128:AM128)))</f>
        <v>0</v>
      </c>
      <c r="AO128" s="43">
        <f>IF(AO$5&lt;$A128,0,MINA($C128*$E128,$C128-SUM($G128:AN128)))</f>
        <v>0</v>
      </c>
      <c r="AP128" s="43">
        <f>IF(AP$5&lt;$A128,0,MINA($C128*$E128,$C128-SUM($G128:AO128)))</f>
        <v>0</v>
      </c>
      <c r="AQ128" s="43">
        <f>IF(AQ$5&lt;$A128,0,MINA($C128*$E128,$C128-SUM($G128:AP128)))</f>
        <v>0</v>
      </c>
      <c r="AR128" s="43">
        <f>IF(AR$5&lt;$A128,0,MINA($C128*$E128,$C128-SUM($G128:AQ128)))</f>
        <v>0</v>
      </c>
      <c r="AS128" s="43">
        <f>IF(AS$5&lt;$A128,0,MINA($C128*$E128,$C128-SUM($G128:AR128)))</f>
        <v>0</v>
      </c>
      <c r="AT128" s="43">
        <f>IF(AT$5&lt;$A128,0,MINA($C128*$E128,$C128-SUM($G128:AS128)))</f>
        <v>0</v>
      </c>
      <c r="AU128" s="43">
        <f>IF(AU$5&lt;$A128,0,MINA($C128*$E128,$C128-SUM($G128:AT128)))</f>
        <v>0</v>
      </c>
      <c r="AV128" s="43">
        <f>IF(AV$5&lt;$A128,0,MINA($C128*$E128,$C128-SUM($G128:AU128)))</f>
        <v>0</v>
      </c>
      <c r="AW128" s="43">
        <f>IF(AW$5&lt;$A128,0,MINA($C128*$E128,$C128-SUM($G128:AV128)))</f>
        <v>0</v>
      </c>
      <c r="AX128" s="43">
        <f>IF(AX$5&lt;$A128,0,MINA($C128*$E128,$C128-SUM($G128:AW128)))</f>
        <v>0</v>
      </c>
      <c r="AY128" s="43">
        <f>IF(AY$5&lt;$A128,0,MINA($C128*$E128,$C128-SUM($G128:AX128)))</f>
        <v>0</v>
      </c>
      <c r="AZ128" s="43">
        <f>IF(AZ$5&lt;$A128,0,MINA($C128*$E128,$C128-SUM($G128:AY128)))</f>
        <v>0</v>
      </c>
      <c r="BA128" s="43">
        <f>IF(BA$5&lt;$A128,0,MINA($C128*$E128,$C128-SUM($G128:AZ128)))</f>
        <v>0</v>
      </c>
      <c r="BB128" s="43">
        <f>IF(BB$5&lt;$A128,0,MINA($C128*$E128,$C128-SUM($G128:BA128)))</f>
        <v>0</v>
      </c>
      <c r="BC128" s="43">
        <f>IF(BC$5&lt;$A128,0,MINA($C128*$E128,$C128-SUM($G128:BB128)))</f>
        <v>0</v>
      </c>
      <c r="BD128" s="43">
        <f>IF(BD$5&lt;$A128,0,MINA($C128*$E128,$C128-SUM($G128:BC128)))</f>
        <v>0</v>
      </c>
      <c r="BE128" s="43">
        <f>IF(BE$5&lt;$A128,0,MINA($C128*$E128,$C128-SUM($G128:BD128)))</f>
        <v>0</v>
      </c>
      <c r="BF128" s="43">
        <f>IF(BF$5&lt;$A128,0,MINA($C128*$E128,$C128-SUM($G128:BE128)))</f>
        <v>0</v>
      </c>
      <c r="BG128" s="43">
        <f>IF(BG$5&lt;$A128,0,MINA($C128*$E128,$C128-SUM($G128:BF128)))</f>
        <v>0</v>
      </c>
      <c r="BH128" s="43">
        <f>IF(BH$5&lt;$A128,0,MINA($C128*$E128,$C128-SUM($G128:BG128)))</f>
        <v>0</v>
      </c>
      <c r="BI128" s="43">
        <f>IF(BI$5&lt;$A128,0,MINA($C128*$E128,$C128-SUM($G128:BH128)))</f>
        <v>0</v>
      </c>
      <c r="BJ128" s="43">
        <f>IF(BJ$5&lt;$A128,0,MINA($C128*$E128,$C128-SUM($G128:BI128)))</f>
        <v>0</v>
      </c>
      <c r="BK128" s="43">
        <f>IF(BK$5&lt;$A128,0,MINA($C128*$E128,$C128-SUM($G128:BJ128)))</f>
        <v>0</v>
      </c>
      <c r="BL128" s="43">
        <f>IF(BL$5&lt;$A128,0,MINA($C128*$E128,$C128-SUM($G128:BK128)))</f>
        <v>0</v>
      </c>
      <c r="BM128" s="43">
        <f>IF(BM$5&lt;$A128,0,MINA($C128*$E128,$C128-SUM($G128:BL128)))</f>
        <v>0</v>
      </c>
      <c r="BN128" s="43">
        <f>IF(BN$5&lt;$A128,0,MINA($C128*$E128,$C128-SUM($G128:BM128)))</f>
        <v>0</v>
      </c>
      <c r="BO128" s="43">
        <f>IF(BO$5&lt;$A128,0,MINA($C128*$E128,$C128-SUM($G128:BN128)))</f>
        <v>0</v>
      </c>
      <c r="BP128" s="43">
        <f>IF(BP$5&lt;$A128,0,MINA($C128*$E128,$C128-SUM($G128:BO128)))</f>
        <v>0</v>
      </c>
      <c r="BQ128" s="43">
        <f>IF(BQ$5&lt;$A128,0,MINA($C128*$E128,$C128-SUM($G128:BP128)))</f>
        <v>0</v>
      </c>
      <c r="BR128" s="43">
        <f>IF(BR$5&lt;$A128,0,MINA($C128*$E128,$C128-SUM($G128:BQ128)))</f>
        <v>0</v>
      </c>
      <c r="BS128" s="43">
        <f>IF(BS$5&lt;$A128,0,MINA($C128*$E128,$C128-SUM($G128:BR128)))</f>
        <v>0</v>
      </c>
      <c r="BT128" s="43">
        <f>IF(BT$5&lt;$A128,0,MINA($C128*$E128,$C128-SUM($G128:BS128)))</f>
        <v>0</v>
      </c>
      <c r="BU128" s="43">
        <f>IF(BU$5&lt;$A128,0,MINA($C128*$E128,$C128-SUM($G128:BT128)))</f>
        <v>0</v>
      </c>
      <c r="BV128" s="43">
        <f>IF(BV$5&lt;$A128,0,MINA($C128*$E128,$C128-SUM($G128:BU128)))</f>
        <v>0</v>
      </c>
      <c r="BW128" s="43">
        <f>IF(BW$5&lt;$A128,0,MINA($C128*$E128,$C128-SUM($G128:BV128)))</f>
        <v>0</v>
      </c>
      <c r="BX128" s="43">
        <f>IF(BX$5&lt;$A128,0,MINA($C128*$E128,$C128-SUM($G128:BW128)))</f>
        <v>0</v>
      </c>
      <c r="BY128" s="43">
        <f>IF(BY$5&lt;$A128,0,MINA($C128*$E128,$C128-SUM($G128:BX128)))</f>
        <v>0</v>
      </c>
      <c r="BZ128" s="43">
        <f>IF(BZ$5&lt;$A128,0,MINA($C128*$E128,$C128-SUM($G128:BY128)))</f>
        <v>0</v>
      </c>
      <c r="CA128" s="43">
        <f>IF(CA$5&lt;$A128,0,MINA($C128*$E128,$C128-SUM($G128:BZ128)))</f>
        <v>0</v>
      </c>
      <c r="CB128" s="43">
        <f>IF(CB$5&lt;$A128,0,MINA($C128*$E128,$C128-SUM($G128:CA128)))</f>
        <v>0</v>
      </c>
      <c r="CC128" s="43">
        <f>IF(CC$5&lt;$A128,0,MINA($C128*$E128,$C128-SUM($G128:CB128)))</f>
        <v>0</v>
      </c>
      <c r="CD128" s="43">
        <f>IF(CD$5&lt;$A128,0,MINA($C128*$E128,$C128-SUM($G128:CC128)))</f>
        <v>0</v>
      </c>
      <c r="CE128" s="43">
        <f>IF(CE$5&lt;$A128,0,MINA($C128*$E128,$C128-SUM($G128:CD128)))</f>
        <v>0</v>
      </c>
      <c r="CF128" s="43">
        <f>IF(CF$5&lt;$A128,0,MINA($C128*$E128,$C128-SUM($G128:CE128)))</f>
        <v>0</v>
      </c>
      <c r="CG128" s="43">
        <f>IF(CG$5&lt;$A128,0,MINA($C128*$E128,$C128-SUM($G128:CF128)))</f>
        <v>0</v>
      </c>
      <c r="CH128" s="43">
        <f>IF(CH$5&lt;$A128,0,MINA($C128*$E128,$C128-SUM($G128:CG128)))</f>
        <v>0</v>
      </c>
      <c r="CI128" s="43">
        <f>IF(CI$5&lt;$A128,0,MINA($C128*$E128,$C128-SUM($G128:CH128)))</f>
        <v>0</v>
      </c>
      <c r="CJ128" s="43">
        <f>IF(CJ$5&lt;$A128,0,MINA($C128*$E128,$C128-SUM($G128:CI128)))</f>
        <v>0</v>
      </c>
      <c r="CK128" s="43">
        <f>IF(CK$5&lt;$A128,0,MINA($C128*$E128,$C128-SUM($G128:CJ128)))</f>
        <v>0</v>
      </c>
      <c r="CL128" s="43">
        <f>IF(CL$5&lt;$A128,0,MINA($C128*$E128,$C128-SUM($G128:CK128)))</f>
        <v>0</v>
      </c>
      <c r="CM128" s="43">
        <f>IF(CM$5&lt;$A128,0,MINA($C128*$E128,$C128-SUM($G128:CL128)))</f>
        <v>0</v>
      </c>
      <c r="CN128" s="43">
        <f>IF(CN$5&lt;$A128,0,MINA($C128*$E128,$C128-SUM($G128:CM128)))</f>
        <v>0</v>
      </c>
      <c r="CO128" s="43">
        <f>IF(CO$5&lt;$A128,0,MINA($C128*$E128,$C128-SUM($G128:CN128)))</f>
        <v>0</v>
      </c>
      <c r="CP128" s="43">
        <f>IF(CP$5&lt;$A128,0,MINA($C128*$E128,$C128-SUM($G128:CO128)))</f>
        <v>0</v>
      </c>
      <c r="CQ128" s="43">
        <f>IF(CQ$5&lt;$A128,0,MINA($C128*$E128,$C128-SUM($G128:CP128)))</f>
        <v>0</v>
      </c>
      <c r="CR128" s="43">
        <f>IF(CR$5&lt;$A128,0,MINA($C128*$E128,$C128-SUM($G128:CQ128)))</f>
        <v>0</v>
      </c>
      <c r="CS128" s="43">
        <f>IF(CS$5&lt;$A128,0,MINA($C128*$E128,$C128-SUM($G128:CR128)))</f>
        <v>0</v>
      </c>
      <c r="CT128" s="43">
        <f>IF(CT$5&lt;$A128,0,MINA($C128*$E128,$C128-SUM($G128:CS128)))</f>
        <v>0</v>
      </c>
      <c r="CU128" s="43">
        <f>IF(CU$5&lt;$A128,0,MINA($C128*$E128,$C128-SUM($G128:CT128)))</f>
        <v>0</v>
      </c>
      <c r="CV128" s="43">
        <f>IF(CV$5&lt;$A128,0,MINA($C128*$E128,$C128-SUM($G128:CU128)))</f>
        <v>0</v>
      </c>
      <c r="CW128" s="43">
        <f>IF(CW$5&lt;$A128,0,MINA($C128*$E128,$C128-SUM($G128:CV128)))</f>
        <v>0</v>
      </c>
      <c r="CX128" s="43">
        <f>IF(CX$5&lt;$A128,0,MINA($C128*$E128,$C128-SUM($G128:CW128)))</f>
        <v>0</v>
      </c>
      <c r="CY128" s="43">
        <f>IF(CY$5&lt;$A128,0,MINA($C128*$E128,$C128-SUM($G128:CX128)))</f>
        <v>0</v>
      </c>
      <c r="CZ128" s="43">
        <f>IF(CZ$5&lt;$A128,0,MINA($C128*$E128,$C128-SUM($G128:CY128)))</f>
        <v>0</v>
      </c>
      <c r="DA128" s="43">
        <f>IF(DA$5&lt;$A128,0,MINA($C128*$E128,$C128-SUM($G128:CZ128)))</f>
        <v>0</v>
      </c>
      <c r="DB128" s="43">
        <f>IF(DB$5&lt;$A128,0,MINA($C128*$E128,$C128-SUM($G128:DA128)))</f>
        <v>0</v>
      </c>
      <c r="DC128" s="43">
        <f>IF(DC$5&lt;$A128,0,MINA($C128*$E128,$C128-SUM($G128:DB128)))</f>
        <v>0</v>
      </c>
      <c r="DD128" s="43">
        <f>IF(DD$5&lt;$A128,0,MINA($C128*$E128,$C128-SUM($G128:DC128)))</f>
        <v>0</v>
      </c>
      <c r="DE128" s="43">
        <f>IF(DE$5&lt;$A128,0,MINA($C128*$E128,$C128-SUM($G128:DD128)))</f>
        <v>0</v>
      </c>
      <c r="DF128" s="43">
        <f>IF(DF$5&lt;$A128,0,MINA($C128*$E128,$C128-SUM($G128:DE128)))</f>
        <v>0</v>
      </c>
      <c r="DG128" s="43">
        <f>IF(DG$5&lt;$A128,0,MINA($C128*$E128,$C128-SUM($G128:DF128)))</f>
        <v>0</v>
      </c>
      <c r="DH128" s="43">
        <f>IF(DH$5&lt;$A128,0,MINA($C128*$E128,$C128-SUM($G128:DG128)))</f>
        <v>0</v>
      </c>
      <c r="DI128" s="43">
        <f>IF(DI$5&lt;$A128,0,MINA($C128*$E128,$C128-SUM($G128:DH128)))</f>
        <v>0</v>
      </c>
      <c r="DJ128" s="43">
        <f>IF(DJ$5&lt;$A128,0,MINA($C128*$E128,$C128-SUM($G128:DI128)))</f>
        <v>0</v>
      </c>
      <c r="DK128" s="43">
        <f>IF(DK$5&lt;$A128,0,MINA($C128*$E128,$C128-SUM($G128:DJ128)))</f>
        <v>0</v>
      </c>
      <c r="DL128" s="43">
        <f>IF(DL$5&lt;$A128,0,MINA($C128*$E128,$C128-SUM($G128:DK128)))</f>
        <v>0</v>
      </c>
      <c r="DM128" s="43">
        <f>IF(DM$5&lt;$A128,0,MINA($C128*$E128,$C128-SUM($G128:DL128)))</f>
        <v>0</v>
      </c>
      <c r="DN128" s="43">
        <f>IF(DN$5&lt;$A128,0,MINA($C128*$E128,$C128-SUM($G128:DM128)))</f>
        <v>0</v>
      </c>
      <c r="DO128" s="43">
        <f>IF(DO$5&lt;$A128,0,MINA($C128*$E128,$C128-SUM($G128:DN128)))</f>
        <v>0</v>
      </c>
      <c r="DP128" s="43">
        <f>IF(DP$5&lt;$A128,0,MINA($C128*$E128,$C128-SUM($G128:DO128)))</f>
        <v>0</v>
      </c>
      <c r="DQ128" s="43">
        <f>IF(DQ$5&lt;$A128,0,MINA($C128*$E128,$C128-SUM($G128:DP128)))</f>
        <v>0</v>
      </c>
      <c r="DR128" s="43">
        <f>IF(DR$5&lt;$A128,0,MINA($C128*$E128,$C128-SUM($G128:DQ128)))</f>
        <v>0</v>
      </c>
      <c r="DS128" s="43">
        <f>IF(DS$5&lt;$A128,0,MINA($C128*$E128,$C128-SUM($G128:DR128)))</f>
        <v>0</v>
      </c>
      <c r="DT128" s="43">
        <f>IF(DT$5&lt;$A128,0,MINA($C128*$E128,$C128-SUM($G128:DS128)))</f>
        <v>0</v>
      </c>
      <c r="DU128" s="43">
        <f>IF(DU$5&lt;$A128,0,MINA($C128*$E128,$C128-SUM($G128:DT128)))</f>
        <v>0</v>
      </c>
      <c r="DV128" s="43">
        <f>IF(DV$5&lt;$A128,0,MINA($C128*$E128,$C128-SUM($G128:DU128)))</f>
        <v>0</v>
      </c>
      <c r="DW128" s="43"/>
      <c r="DX128" s="43"/>
      <c r="DY128" s="43"/>
      <c r="DZ128" s="43"/>
      <c r="EA128" s="43"/>
      <c r="EB128" s="43"/>
      <c r="EC128" s="43"/>
      <c r="ED128" s="43"/>
      <c r="EE128" s="43"/>
      <c r="EF128" s="43"/>
      <c r="EG128" s="43"/>
      <c r="EH128" s="43"/>
      <c r="EI128" s="43"/>
      <c r="EJ128" s="43"/>
      <c r="EK128" s="43"/>
      <c r="EL128" s="43"/>
      <c r="EM128" s="43"/>
      <c r="EN128" s="43"/>
      <c r="EO128" s="43"/>
      <c r="EP128" s="43"/>
      <c r="EQ128" s="43"/>
      <c r="ER128" s="43"/>
      <c r="ES128" s="43"/>
      <c r="ET128" s="43"/>
      <c r="EU128" s="43"/>
      <c r="EV128" s="43"/>
      <c r="EW128" s="43"/>
      <c r="EX128" s="43"/>
      <c r="EY128" s="43"/>
      <c r="EZ128" s="43"/>
      <c r="FA128" s="43"/>
      <c r="FB128" s="43"/>
      <c r="FC128" s="43"/>
      <c r="FD128" s="43"/>
      <c r="FE128" s="43"/>
      <c r="FF128" s="43"/>
    </row>
    <row r="129" spans="1:162" ht="18" customHeight="1" x14ac:dyDescent="0.2">
      <c r="A129" s="46">
        <f t="shared" si="37"/>
        <v>115</v>
      </c>
      <c r="B129" s="38"/>
      <c r="C129" s="45">
        <v>0</v>
      </c>
      <c r="D129" s="38"/>
      <c r="E129" s="44">
        <f t="shared" si="35"/>
        <v>0.16666666666666666</v>
      </c>
      <c r="G129" s="43">
        <f t="shared" si="36"/>
        <v>0</v>
      </c>
      <c r="H129" s="43">
        <f>IF(H$5&lt;$A129,0,MINA($C129*$E129,$C129-SUM($G129:G129)))</f>
        <v>0</v>
      </c>
      <c r="I129" s="43">
        <f>IF(I$5&lt;$A129,0,MINA($C129*$E129,$C129-SUM($G129:H129)))</f>
        <v>0</v>
      </c>
      <c r="J129" s="43">
        <f>IF(J$5&lt;$A129,0,MINA($C129*$E129,$C129-SUM($G129:I129)))</f>
        <v>0</v>
      </c>
      <c r="K129" s="43">
        <f>IF(K$5&lt;$A129,0,MINA($C129*$E129,$C129-SUM($G129:J129)))</f>
        <v>0</v>
      </c>
      <c r="L129" s="43">
        <f>IF(L$5&lt;$A129,0,MINA($C129*$E129,$C129-SUM($G129:K129)))</f>
        <v>0</v>
      </c>
      <c r="M129" s="43">
        <f>IF(M$5&lt;$A129,0,MINA($C129*$E129,$C129-SUM($G129:L129)))</f>
        <v>0</v>
      </c>
      <c r="N129" s="43">
        <f>IF(N$5&lt;$A129,0,MINA($C129*$E129,$C129-SUM($G129:M129)))</f>
        <v>0</v>
      </c>
      <c r="O129" s="43">
        <f>IF(O$5&lt;$A129,0,MINA($C129*$E129,$C129-SUM($G129:N129)))</f>
        <v>0</v>
      </c>
      <c r="P129" s="43">
        <f>IF(P$5&lt;$A129,0,MINA($C129*$E129,$C129-SUM($G129:O129)))</f>
        <v>0</v>
      </c>
      <c r="Q129" s="43">
        <f>IF(Q$5&lt;$A129,0,MINA($C129*$E129,$C129-SUM($G129:P129)))</f>
        <v>0</v>
      </c>
      <c r="R129" s="43">
        <f>IF(R$5&lt;$A129,0,MINA($C129*$E129,$C129-SUM($G129:Q129)))</f>
        <v>0</v>
      </c>
      <c r="S129" s="43">
        <f>IF(S$5&lt;$A129,0,MINA($C129*$E129,$C129-SUM($G129:R129)))</f>
        <v>0</v>
      </c>
      <c r="T129" s="43">
        <f>IF(T$5&lt;$A129,0,MINA($C129*$E129,$C129-SUM($G129:S129)))</f>
        <v>0</v>
      </c>
      <c r="U129" s="43">
        <f>IF(U$5&lt;$A129,0,MINA($C129*$E129,$C129-SUM($G129:T129)))</f>
        <v>0</v>
      </c>
      <c r="V129" s="43">
        <f>IF(V$5&lt;$A129,0,MINA($C129*$E129,$C129-SUM($G129:U129)))</f>
        <v>0</v>
      </c>
      <c r="W129" s="43">
        <f>IF(W$5&lt;$A129,0,MINA($C129*$E129,$C129-SUM($G129:V129)))</f>
        <v>0</v>
      </c>
      <c r="X129" s="43">
        <f>IF(X$5&lt;$A129,0,MINA($C129*$E129,$C129-SUM($G129:W129)))</f>
        <v>0</v>
      </c>
      <c r="Y129" s="43">
        <f>IF(Y$5&lt;$A129,0,MINA($C129*$E129,$C129-SUM($G129:X129)))</f>
        <v>0</v>
      </c>
      <c r="Z129" s="43">
        <f>IF(Z$5&lt;$A129,0,MINA($C129*$E129,$C129-SUM($G129:Y129)))</f>
        <v>0</v>
      </c>
      <c r="AA129" s="43">
        <f>IF(AA$5&lt;$A129,0,MINA($C129*$E129,$C129-SUM($G129:Z129)))</f>
        <v>0</v>
      </c>
      <c r="AB129" s="43">
        <f>IF(AB$5&lt;$A129,0,MINA($C129*$E129,$C129-SUM($G129:AA129)))</f>
        <v>0</v>
      </c>
      <c r="AC129" s="43">
        <f>IF(AC$5&lt;$A129,0,MINA($C129*$E129,$C129-SUM($G129:AB129)))</f>
        <v>0</v>
      </c>
      <c r="AD129" s="43">
        <f>IF(AD$5&lt;$A129,0,MINA($C129*$E129,$C129-SUM($G129:AC129)))</f>
        <v>0</v>
      </c>
      <c r="AE129" s="43">
        <f>IF(AE$5&lt;$A129,0,MINA($C129*$E129,$C129-SUM($G129:AD129)))</f>
        <v>0</v>
      </c>
      <c r="AF129" s="43">
        <f>IF(AF$5&lt;$A129,0,MINA($C129*$E129,$C129-SUM($G129:AE129)))</f>
        <v>0</v>
      </c>
      <c r="AG129" s="43">
        <f>IF(AG$5&lt;$A129,0,MINA($C129*$E129,$C129-SUM($G129:AF129)))</f>
        <v>0</v>
      </c>
      <c r="AH129" s="43">
        <f>IF(AH$5&lt;$A129,0,MINA($C129*$E129,$C129-SUM($G129:AG129)))</f>
        <v>0</v>
      </c>
      <c r="AI129" s="43">
        <f>IF(AI$5&lt;$A129,0,MINA($C129*$E129,$C129-SUM($G129:AH129)))</f>
        <v>0</v>
      </c>
      <c r="AJ129" s="43">
        <f>IF(AJ$5&lt;$A129,0,MINA($C129*$E129,$C129-SUM($G129:AI129)))</f>
        <v>0</v>
      </c>
      <c r="AK129" s="43">
        <f>IF(AK$5&lt;$A129,0,MINA($C129*$E129,$C129-SUM($G129:AJ129)))</f>
        <v>0</v>
      </c>
      <c r="AL129" s="43">
        <f>IF(AL$5&lt;$A129,0,MINA($C129*$E129,$C129-SUM($G129:AK129)))</f>
        <v>0</v>
      </c>
      <c r="AM129" s="43">
        <f>IF(AM$5&lt;$A129,0,MINA($C129*$E129,$C129-SUM($G129:AL129)))</f>
        <v>0</v>
      </c>
      <c r="AN129" s="43">
        <f>IF(AN$5&lt;$A129,0,MINA($C129*$E129,$C129-SUM($G129:AM129)))</f>
        <v>0</v>
      </c>
      <c r="AO129" s="43">
        <f>IF(AO$5&lt;$A129,0,MINA($C129*$E129,$C129-SUM($G129:AN129)))</f>
        <v>0</v>
      </c>
      <c r="AP129" s="43">
        <f>IF(AP$5&lt;$A129,0,MINA($C129*$E129,$C129-SUM($G129:AO129)))</f>
        <v>0</v>
      </c>
      <c r="AQ129" s="43">
        <f>IF(AQ$5&lt;$A129,0,MINA($C129*$E129,$C129-SUM($G129:AP129)))</f>
        <v>0</v>
      </c>
      <c r="AR129" s="43">
        <f>IF(AR$5&lt;$A129,0,MINA($C129*$E129,$C129-SUM($G129:AQ129)))</f>
        <v>0</v>
      </c>
      <c r="AS129" s="43">
        <f>IF(AS$5&lt;$A129,0,MINA($C129*$E129,$C129-SUM($G129:AR129)))</f>
        <v>0</v>
      </c>
      <c r="AT129" s="43">
        <f>IF(AT$5&lt;$A129,0,MINA($C129*$E129,$C129-SUM($G129:AS129)))</f>
        <v>0</v>
      </c>
      <c r="AU129" s="43">
        <f>IF(AU$5&lt;$A129,0,MINA($C129*$E129,$C129-SUM($G129:AT129)))</f>
        <v>0</v>
      </c>
      <c r="AV129" s="43">
        <f>IF(AV$5&lt;$A129,0,MINA($C129*$E129,$C129-SUM($G129:AU129)))</f>
        <v>0</v>
      </c>
      <c r="AW129" s="43">
        <f>IF(AW$5&lt;$A129,0,MINA($C129*$E129,$C129-SUM($G129:AV129)))</f>
        <v>0</v>
      </c>
      <c r="AX129" s="43">
        <f>IF(AX$5&lt;$A129,0,MINA($C129*$E129,$C129-SUM($G129:AW129)))</f>
        <v>0</v>
      </c>
      <c r="AY129" s="43">
        <f>IF(AY$5&lt;$A129,0,MINA($C129*$E129,$C129-SUM($G129:AX129)))</f>
        <v>0</v>
      </c>
      <c r="AZ129" s="43">
        <f>IF(AZ$5&lt;$A129,0,MINA($C129*$E129,$C129-SUM($G129:AY129)))</f>
        <v>0</v>
      </c>
      <c r="BA129" s="43">
        <f>IF(BA$5&lt;$A129,0,MINA($C129*$E129,$C129-SUM($G129:AZ129)))</f>
        <v>0</v>
      </c>
      <c r="BB129" s="43">
        <f>IF(BB$5&lt;$A129,0,MINA($C129*$E129,$C129-SUM($G129:BA129)))</f>
        <v>0</v>
      </c>
      <c r="BC129" s="43">
        <f>IF(BC$5&lt;$A129,0,MINA($C129*$E129,$C129-SUM($G129:BB129)))</f>
        <v>0</v>
      </c>
      <c r="BD129" s="43">
        <f>IF(BD$5&lt;$A129,0,MINA($C129*$E129,$C129-SUM($G129:BC129)))</f>
        <v>0</v>
      </c>
      <c r="BE129" s="43">
        <f>IF(BE$5&lt;$A129,0,MINA($C129*$E129,$C129-SUM($G129:BD129)))</f>
        <v>0</v>
      </c>
      <c r="BF129" s="43">
        <f>IF(BF$5&lt;$A129,0,MINA($C129*$E129,$C129-SUM($G129:BE129)))</f>
        <v>0</v>
      </c>
      <c r="BG129" s="43">
        <f>IF(BG$5&lt;$A129,0,MINA($C129*$E129,$C129-SUM($G129:BF129)))</f>
        <v>0</v>
      </c>
      <c r="BH129" s="43">
        <f>IF(BH$5&lt;$A129,0,MINA($C129*$E129,$C129-SUM($G129:BG129)))</f>
        <v>0</v>
      </c>
      <c r="BI129" s="43">
        <f>IF(BI$5&lt;$A129,0,MINA($C129*$E129,$C129-SUM($G129:BH129)))</f>
        <v>0</v>
      </c>
      <c r="BJ129" s="43">
        <f>IF(BJ$5&lt;$A129,0,MINA($C129*$E129,$C129-SUM($G129:BI129)))</f>
        <v>0</v>
      </c>
      <c r="BK129" s="43">
        <f>IF(BK$5&lt;$A129,0,MINA($C129*$E129,$C129-SUM($G129:BJ129)))</f>
        <v>0</v>
      </c>
      <c r="BL129" s="43">
        <f>IF(BL$5&lt;$A129,0,MINA($C129*$E129,$C129-SUM($G129:BK129)))</f>
        <v>0</v>
      </c>
      <c r="BM129" s="43">
        <f>IF(BM$5&lt;$A129,0,MINA($C129*$E129,$C129-SUM($G129:BL129)))</f>
        <v>0</v>
      </c>
      <c r="BN129" s="43">
        <f>IF(BN$5&lt;$A129,0,MINA($C129*$E129,$C129-SUM($G129:BM129)))</f>
        <v>0</v>
      </c>
      <c r="BO129" s="43">
        <f>IF(BO$5&lt;$A129,0,MINA($C129*$E129,$C129-SUM($G129:BN129)))</f>
        <v>0</v>
      </c>
      <c r="BP129" s="43">
        <f>IF(BP$5&lt;$A129,0,MINA($C129*$E129,$C129-SUM($G129:BO129)))</f>
        <v>0</v>
      </c>
      <c r="BQ129" s="43">
        <f>IF(BQ$5&lt;$A129,0,MINA($C129*$E129,$C129-SUM($G129:BP129)))</f>
        <v>0</v>
      </c>
      <c r="BR129" s="43">
        <f>IF(BR$5&lt;$A129,0,MINA($C129*$E129,$C129-SUM($G129:BQ129)))</f>
        <v>0</v>
      </c>
      <c r="BS129" s="43">
        <f>IF(BS$5&lt;$A129,0,MINA($C129*$E129,$C129-SUM($G129:BR129)))</f>
        <v>0</v>
      </c>
      <c r="BT129" s="43">
        <f>IF(BT$5&lt;$A129,0,MINA($C129*$E129,$C129-SUM($G129:BS129)))</f>
        <v>0</v>
      </c>
      <c r="BU129" s="43">
        <f>IF(BU$5&lt;$A129,0,MINA($C129*$E129,$C129-SUM($G129:BT129)))</f>
        <v>0</v>
      </c>
      <c r="BV129" s="43">
        <f>IF(BV$5&lt;$A129,0,MINA($C129*$E129,$C129-SUM($G129:BU129)))</f>
        <v>0</v>
      </c>
      <c r="BW129" s="43">
        <f>IF(BW$5&lt;$A129,0,MINA($C129*$E129,$C129-SUM($G129:BV129)))</f>
        <v>0</v>
      </c>
      <c r="BX129" s="43">
        <f>IF(BX$5&lt;$A129,0,MINA($C129*$E129,$C129-SUM($G129:BW129)))</f>
        <v>0</v>
      </c>
      <c r="BY129" s="43">
        <f>IF(BY$5&lt;$A129,0,MINA($C129*$E129,$C129-SUM($G129:BX129)))</f>
        <v>0</v>
      </c>
      <c r="BZ129" s="43">
        <f>IF(BZ$5&lt;$A129,0,MINA($C129*$E129,$C129-SUM($G129:BY129)))</f>
        <v>0</v>
      </c>
      <c r="CA129" s="43">
        <f>IF(CA$5&lt;$A129,0,MINA($C129*$E129,$C129-SUM($G129:BZ129)))</f>
        <v>0</v>
      </c>
      <c r="CB129" s="43">
        <f>IF(CB$5&lt;$A129,0,MINA($C129*$E129,$C129-SUM($G129:CA129)))</f>
        <v>0</v>
      </c>
      <c r="CC129" s="43">
        <f>IF(CC$5&lt;$A129,0,MINA($C129*$E129,$C129-SUM($G129:CB129)))</f>
        <v>0</v>
      </c>
      <c r="CD129" s="43">
        <f>IF(CD$5&lt;$A129,0,MINA($C129*$E129,$C129-SUM($G129:CC129)))</f>
        <v>0</v>
      </c>
      <c r="CE129" s="43">
        <f>IF(CE$5&lt;$A129,0,MINA($C129*$E129,$C129-SUM($G129:CD129)))</f>
        <v>0</v>
      </c>
      <c r="CF129" s="43">
        <f>IF(CF$5&lt;$A129,0,MINA($C129*$E129,$C129-SUM($G129:CE129)))</f>
        <v>0</v>
      </c>
      <c r="CG129" s="43">
        <f>IF(CG$5&lt;$A129,0,MINA($C129*$E129,$C129-SUM($G129:CF129)))</f>
        <v>0</v>
      </c>
      <c r="CH129" s="43">
        <f>IF(CH$5&lt;$A129,0,MINA($C129*$E129,$C129-SUM($G129:CG129)))</f>
        <v>0</v>
      </c>
      <c r="CI129" s="43">
        <f>IF(CI$5&lt;$A129,0,MINA($C129*$E129,$C129-SUM($G129:CH129)))</f>
        <v>0</v>
      </c>
      <c r="CJ129" s="43">
        <f>IF(CJ$5&lt;$A129,0,MINA($C129*$E129,$C129-SUM($G129:CI129)))</f>
        <v>0</v>
      </c>
      <c r="CK129" s="43">
        <f>IF(CK$5&lt;$A129,0,MINA($C129*$E129,$C129-SUM($G129:CJ129)))</f>
        <v>0</v>
      </c>
      <c r="CL129" s="43">
        <f>IF(CL$5&lt;$A129,0,MINA($C129*$E129,$C129-SUM($G129:CK129)))</f>
        <v>0</v>
      </c>
      <c r="CM129" s="43">
        <f>IF(CM$5&lt;$A129,0,MINA($C129*$E129,$C129-SUM($G129:CL129)))</f>
        <v>0</v>
      </c>
      <c r="CN129" s="43">
        <f>IF(CN$5&lt;$A129,0,MINA($C129*$E129,$C129-SUM($G129:CM129)))</f>
        <v>0</v>
      </c>
      <c r="CO129" s="43">
        <f>IF(CO$5&lt;$A129,0,MINA($C129*$E129,$C129-SUM($G129:CN129)))</f>
        <v>0</v>
      </c>
      <c r="CP129" s="43">
        <f>IF(CP$5&lt;$A129,0,MINA($C129*$E129,$C129-SUM($G129:CO129)))</f>
        <v>0</v>
      </c>
      <c r="CQ129" s="43">
        <f>IF(CQ$5&lt;$A129,0,MINA($C129*$E129,$C129-SUM($G129:CP129)))</f>
        <v>0</v>
      </c>
      <c r="CR129" s="43">
        <f>IF(CR$5&lt;$A129,0,MINA($C129*$E129,$C129-SUM($G129:CQ129)))</f>
        <v>0</v>
      </c>
      <c r="CS129" s="43">
        <f>IF(CS$5&lt;$A129,0,MINA($C129*$E129,$C129-SUM($G129:CR129)))</f>
        <v>0</v>
      </c>
      <c r="CT129" s="43">
        <f>IF(CT$5&lt;$A129,0,MINA($C129*$E129,$C129-SUM($G129:CS129)))</f>
        <v>0</v>
      </c>
      <c r="CU129" s="43">
        <f>IF(CU$5&lt;$A129,0,MINA($C129*$E129,$C129-SUM($G129:CT129)))</f>
        <v>0</v>
      </c>
      <c r="CV129" s="43">
        <f>IF(CV$5&lt;$A129,0,MINA($C129*$E129,$C129-SUM($G129:CU129)))</f>
        <v>0</v>
      </c>
      <c r="CW129" s="43">
        <f>IF(CW$5&lt;$A129,0,MINA($C129*$E129,$C129-SUM($G129:CV129)))</f>
        <v>0</v>
      </c>
      <c r="CX129" s="43">
        <f>IF(CX$5&lt;$A129,0,MINA($C129*$E129,$C129-SUM($G129:CW129)))</f>
        <v>0</v>
      </c>
      <c r="CY129" s="43">
        <f>IF(CY$5&lt;$A129,0,MINA($C129*$E129,$C129-SUM($G129:CX129)))</f>
        <v>0</v>
      </c>
      <c r="CZ129" s="43">
        <f>IF(CZ$5&lt;$A129,0,MINA($C129*$E129,$C129-SUM($G129:CY129)))</f>
        <v>0</v>
      </c>
      <c r="DA129" s="43">
        <f>IF(DA$5&lt;$A129,0,MINA($C129*$E129,$C129-SUM($G129:CZ129)))</f>
        <v>0</v>
      </c>
      <c r="DB129" s="43">
        <f>IF(DB$5&lt;$A129,0,MINA($C129*$E129,$C129-SUM($G129:DA129)))</f>
        <v>0</v>
      </c>
      <c r="DC129" s="43">
        <f>IF(DC$5&lt;$A129,0,MINA($C129*$E129,$C129-SUM($G129:DB129)))</f>
        <v>0</v>
      </c>
      <c r="DD129" s="43">
        <f>IF(DD$5&lt;$A129,0,MINA($C129*$E129,$C129-SUM($G129:DC129)))</f>
        <v>0</v>
      </c>
      <c r="DE129" s="43">
        <f>IF(DE$5&lt;$A129,0,MINA($C129*$E129,$C129-SUM($G129:DD129)))</f>
        <v>0</v>
      </c>
      <c r="DF129" s="43">
        <f>IF(DF$5&lt;$A129,0,MINA($C129*$E129,$C129-SUM($G129:DE129)))</f>
        <v>0</v>
      </c>
      <c r="DG129" s="43">
        <f>IF(DG$5&lt;$A129,0,MINA($C129*$E129,$C129-SUM($G129:DF129)))</f>
        <v>0</v>
      </c>
      <c r="DH129" s="43">
        <f>IF(DH$5&lt;$A129,0,MINA($C129*$E129,$C129-SUM($G129:DG129)))</f>
        <v>0</v>
      </c>
      <c r="DI129" s="43">
        <f>IF(DI$5&lt;$A129,0,MINA($C129*$E129,$C129-SUM($G129:DH129)))</f>
        <v>0</v>
      </c>
      <c r="DJ129" s="43">
        <f>IF(DJ$5&lt;$A129,0,MINA($C129*$E129,$C129-SUM($G129:DI129)))</f>
        <v>0</v>
      </c>
      <c r="DK129" s="43">
        <f>IF(DK$5&lt;$A129,0,MINA($C129*$E129,$C129-SUM($G129:DJ129)))</f>
        <v>0</v>
      </c>
      <c r="DL129" s="43">
        <f>IF(DL$5&lt;$A129,0,MINA($C129*$E129,$C129-SUM($G129:DK129)))</f>
        <v>0</v>
      </c>
      <c r="DM129" s="43">
        <f>IF(DM$5&lt;$A129,0,MINA($C129*$E129,$C129-SUM($G129:DL129)))</f>
        <v>0</v>
      </c>
      <c r="DN129" s="43">
        <f>IF(DN$5&lt;$A129,0,MINA($C129*$E129,$C129-SUM($G129:DM129)))</f>
        <v>0</v>
      </c>
      <c r="DO129" s="43">
        <f>IF(DO$5&lt;$A129,0,MINA($C129*$E129,$C129-SUM($G129:DN129)))</f>
        <v>0</v>
      </c>
      <c r="DP129" s="43">
        <f>IF(DP$5&lt;$A129,0,MINA($C129*$E129,$C129-SUM($G129:DO129)))</f>
        <v>0</v>
      </c>
      <c r="DQ129" s="43">
        <f>IF(DQ$5&lt;$A129,0,MINA($C129*$E129,$C129-SUM($G129:DP129)))</f>
        <v>0</v>
      </c>
      <c r="DR129" s="43">
        <f>IF(DR$5&lt;$A129,0,MINA($C129*$E129,$C129-SUM($G129:DQ129)))</f>
        <v>0</v>
      </c>
      <c r="DS129" s="43">
        <f>IF(DS$5&lt;$A129,0,MINA($C129*$E129,$C129-SUM($G129:DR129)))</f>
        <v>0</v>
      </c>
      <c r="DT129" s="43">
        <f>IF(DT$5&lt;$A129,0,MINA($C129*$E129,$C129-SUM($G129:DS129)))</f>
        <v>0</v>
      </c>
      <c r="DU129" s="43">
        <f>IF(DU$5&lt;$A129,0,MINA($C129*$E129,$C129-SUM($G129:DT129)))</f>
        <v>0</v>
      </c>
      <c r="DV129" s="43">
        <f>IF(DV$5&lt;$A129,0,MINA($C129*$E129,$C129-SUM($G129:DU129)))</f>
        <v>0</v>
      </c>
      <c r="DW129" s="43"/>
      <c r="DX129" s="43"/>
      <c r="DY129" s="43"/>
      <c r="DZ129" s="43"/>
      <c r="EA129" s="43"/>
      <c r="EB129" s="43"/>
      <c r="EC129" s="43"/>
      <c r="ED129" s="43"/>
      <c r="EE129" s="43"/>
      <c r="EF129" s="43"/>
      <c r="EG129" s="43"/>
      <c r="EH129" s="43"/>
      <c r="EI129" s="43"/>
      <c r="EJ129" s="43"/>
      <c r="EK129" s="43"/>
      <c r="EL129" s="43"/>
      <c r="EM129" s="43"/>
      <c r="EN129" s="43"/>
      <c r="EO129" s="43"/>
      <c r="EP129" s="43"/>
      <c r="EQ129" s="43"/>
      <c r="ER129" s="43"/>
      <c r="ES129" s="43"/>
      <c r="ET129" s="43"/>
      <c r="EU129" s="43"/>
      <c r="EV129" s="43"/>
      <c r="EW129" s="43"/>
      <c r="EX129" s="43"/>
      <c r="EY129" s="43"/>
      <c r="EZ129" s="43"/>
      <c r="FA129" s="43"/>
      <c r="FB129" s="43"/>
      <c r="FC129" s="43"/>
      <c r="FD129" s="43"/>
      <c r="FE129" s="43"/>
      <c r="FF129" s="43"/>
    </row>
    <row r="130" spans="1:162" ht="18" customHeight="1" x14ac:dyDescent="0.2">
      <c r="A130" s="46">
        <f t="shared" si="37"/>
        <v>116</v>
      </c>
      <c r="B130" s="38"/>
      <c r="C130" s="45">
        <v>0</v>
      </c>
      <c r="D130" s="38"/>
      <c r="E130" s="44">
        <f t="shared" si="35"/>
        <v>0.2</v>
      </c>
      <c r="G130" s="43">
        <f t="shared" si="36"/>
        <v>0</v>
      </c>
      <c r="H130" s="43">
        <f>IF(H$5&lt;$A130,0,MINA($C130*$E130,$C130-SUM($G130:G130)))</f>
        <v>0</v>
      </c>
      <c r="I130" s="43">
        <f>IF(I$5&lt;$A130,0,MINA($C130*$E130,$C130-SUM($G130:H130)))</f>
        <v>0</v>
      </c>
      <c r="J130" s="43">
        <f>IF(J$5&lt;$A130,0,MINA($C130*$E130,$C130-SUM($G130:I130)))</f>
        <v>0</v>
      </c>
      <c r="K130" s="43">
        <f>IF(K$5&lt;$A130,0,MINA($C130*$E130,$C130-SUM($G130:J130)))</f>
        <v>0</v>
      </c>
      <c r="L130" s="43">
        <f>IF(L$5&lt;$A130,0,MINA($C130*$E130,$C130-SUM($G130:K130)))</f>
        <v>0</v>
      </c>
      <c r="M130" s="43">
        <f>IF(M$5&lt;$A130,0,MINA($C130*$E130,$C130-SUM($G130:L130)))</f>
        <v>0</v>
      </c>
      <c r="N130" s="43">
        <f>IF(N$5&lt;$A130,0,MINA($C130*$E130,$C130-SUM($G130:M130)))</f>
        <v>0</v>
      </c>
      <c r="O130" s="43">
        <f>IF(O$5&lt;$A130,0,MINA($C130*$E130,$C130-SUM($G130:N130)))</f>
        <v>0</v>
      </c>
      <c r="P130" s="43">
        <f>IF(P$5&lt;$A130,0,MINA($C130*$E130,$C130-SUM($G130:O130)))</f>
        <v>0</v>
      </c>
      <c r="Q130" s="43">
        <f>IF(Q$5&lt;$A130,0,MINA($C130*$E130,$C130-SUM($G130:P130)))</f>
        <v>0</v>
      </c>
      <c r="R130" s="43">
        <f>IF(R$5&lt;$A130,0,MINA($C130*$E130,$C130-SUM($G130:Q130)))</f>
        <v>0</v>
      </c>
      <c r="S130" s="43">
        <f>IF(S$5&lt;$A130,0,MINA($C130*$E130,$C130-SUM($G130:R130)))</f>
        <v>0</v>
      </c>
      <c r="T130" s="43">
        <f>IF(T$5&lt;$A130,0,MINA($C130*$E130,$C130-SUM($G130:S130)))</f>
        <v>0</v>
      </c>
      <c r="U130" s="43">
        <f>IF(U$5&lt;$A130,0,MINA($C130*$E130,$C130-SUM($G130:T130)))</f>
        <v>0</v>
      </c>
      <c r="V130" s="43">
        <f>IF(V$5&lt;$A130,0,MINA($C130*$E130,$C130-SUM($G130:U130)))</f>
        <v>0</v>
      </c>
      <c r="W130" s="43">
        <f>IF(W$5&lt;$A130,0,MINA($C130*$E130,$C130-SUM($G130:V130)))</f>
        <v>0</v>
      </c>
      <c r="X130" s="43">
        <f>IF(X$5&lt;$A130,0,MINA($C130*$E130,$C130-SUM($G130:W130)))</f>
        <v>0</v>
      </c>
      <c r="Y130" s="43">
        <f>IF(Y$5&lt;$A130,0,MINA($C130*$E130,$C130-SUM($G130:X130)))</f>
        <v>0</v>
      </c>
      <c r="Z130" s="43">
        <f>IF(Z$5&lt;$A130,0,MINA($C130*$E130,$C130-SUM($G130:Y130)))</f>
        <v>0</v>
      </c>
      <c r="AA130" s="43">
        <f>IF(AA$5&lt;$A130,0,MINA($C130*$E130,$C130-SUM($G130:Z130)))</f>
        <v>0</v>
      </c>
      <c r="AB130" s="43">
        <f>IF(AB$5&lt;$A130,0,MINA($C130*$E130,$C130-SUM($G130:AA130)))</f>
        <v>0</v>
      </c>
      <c r="AC130" s="43">
        <f>IF(AC$5&lt;$A130,0,MINA($C130*$E130,$C130-SUM($G130:AB130)))</f>
        <v>0</v>
      </c>
      <c r="AD130" s="43">
        <f>IF(AD$5&lt;$A130,0,MINA($C130*$E130,$C130-SUM($G130:AC130)))</f>
        <v>0</v>
      </c>
      <c r="AE130" s="43">
        <f>IF(AE$5&lt;$A130,0,MINA($C130*$E130,$C130-SUM($G130:AD130)))</f>
        <v>0</v>
      </c>
      <c r="AF130" s="43">
        <f>IF(AF$5&lt;$A130,0,MINA($C130*$E130,$C130-SUM($G130:AE130)))</f>
        <v>0</v>
      </c>
      <c r="AG130" s="43">
        <f>IF(AG$5&lt;$A130,0,MINA($C130*$E130,$C130-SUM($G130:AF130)))</f>
        <v>0</v>
      </c>
      <c r="AH130" s="43">
        <f>IF(AH$5&lt;$A130,0,MINA($C130*$E130,$C130-SUM($G130:AG130)))</f>
        <v>0</v>
      </c>
      <c r="AI130" s="43">
        <f>IF(AI$5&lt;$A130,0,MINA($C130*$E130,$C130-SUM($G130:AH130)))</f>
        <v>0</v>
      </c>
      <c r="AJ130" s="43">
        <f>IF(AJ$5&lt;$A130,0,MINA($C130*$E130,$C130-SUM($G130:AI130)))</f>
        <v>0</v>
      </c>
      <c r="AK130" s="43">
        <f>IF(AK$5&lt;$A130,0,MINA($C130*$E130,$C130-SUM($G130:AJ130)))</f>
        <v>0</v>
      </c>
      <c r="AL130" s="43">
        <f>IF(AL$5&lt;$A130,0,MINA($C130*$E130,$C130-SUM($G130:AK130)))</f>
        <v>0</v>
      </c>
      <c r="AM130" s="43">
        <f>IF(AM$5&lt;$A130,0,MINA($C130*$E130,$C130-SUM($G130:AL130)))</f>
        <v>0</v>
      </c>
      <c r="AN130" s="43">
        <f>IF(AN$5&lt;$A130,0,MINA($C130*$E130,$C130-SUM($G130:AM130)))</f>
        <v>0</v>
      </c>
      <c r="AO130" s="43">
        <f>IF(AO$5&lt;$A130,0,MINA($C130*$E130,$C130-SUM($G130:AN130)))</f>
        <v>0</v>
      </c>
      <c r="AP130" s="43">
        <f>IF(AP$5&lt;$A130,0,MINA($C130*$E130,$C130-SUM($G130:AO130)))</f>
        <v>0</v>
      </c>
      <c r="AQ130" s="43">
        <f>IF(AQ$5&lt;$A130,0,MINA($C130*$E130,$C130-SUM($G130:AP130)))</f>
        <v>0</v>
      </c>
      <c r="AR130" s="43">
        <f>IF(AR$5&lt;$A130,0,MINA($C130*$E130,$C130-SUM($G130:AQ130)))</f>
        <v>0</v>
      </c>
      <c r="AS130" s="43">
        <f>IF(AS$5&lt;$A130,0,MINA($C130*$E130,$C130-SUM($G130:AR130)))</f>
        <v>0</v>
      </c>
      <c r="AT130" s="43">
        <f>IF(AT$5&lt;$A130,0,MINA($C130*$E130,$C130-SUM($G130:AS130)))</f>
        <v>0</v>
      </c>
      <c r="AU130" s="43">
        <f>IF(AU$5&lt;$A130,0,MINA($C130*$E130,$C130-SUM($G130:AT130)))</f>
        <v>0</v>
      </c>
      <c r="AV130" s="43">
        <f>IF(AV$5&lt;$A130,0,MINA($C130*$E130,$C130-SUM($G130:AU130)))</f>
        <v>0</v>
      </c>
      <c r="AW130" s="43">
        <f>IF(AW$5&lt;$A130,0,MINA($C130*$E130,$C130-SUM($G130:AV130)))</f>
        <v>0</v>
      </c>
      <c r="AX130" s="43">
        <f>IF(AX$5&lt;$A130,0,MINA($C130*$E130,$C130-SUM($G130:AW130)))</f>
        <v>0</v>
      </c>
      <c r="AY130" s="43">
        <f>IF(AY$5&lt;$A130,0,MINA($C130*$E130,$C130-SUM($G130:AX130)))</f>
        <v>0</v>
      </c>
      <c r="AZ130" s="43">
        <f>IF(AZ$5&lt;$A130,0,MINA($C130*$E130,$C130-SUM($G130:AY130)))</f>
        <v>0</v>
      </c>
      <c r="BA130" s="43">
        <f>IF(BA$5&lt;$A130,0,MINA($C130*$E130,$C130-SUM($G130:AZ130)))</f>
        <v>0</v>
      </c>
      <c r="BB130" s="43">
        <f>IF(BB$5&lt;$A130,0,MINA($C130*$E130,$C130-SUM($G130:BA130)))</f>
        <v>0</v>
      </c>
      <c r="BC130" s="43">
        <f>IF(BC$5&lt;$A130,0,MINA($C130*$E130,$C130-SUM($G130:BB130)))</f>
        <v>0</v>
      </c>
      <c r="BD130" s="43">
        <f>IF(BD$5&lt;$A130,0,MINA($C130*$E130,$C130-SUM($G130:BC130)))</f>
        <v>0</v>
      </c>
      <c r="BE130" s="43">
        <f>IF(BE$5&lt;$A130,0,MINA($C130*$E130,$C130-SUM($G130:BD130)))</f>
        <v>0</v>
      </c>
      <c r="BF130" s="43">
        <f>IF(BF$5&lt;$A130,0,MINA($C130*$E130,$C130-SUM($G130:BE130)))</f>
        <v>0</v>
      </c>
      <c r="BG130" s="43">
        <f>IF(BG$5&lt;$A130,0,MINA($C130*$E130,$C130-SUM($G130:BF130)))</f>
        <v>0</v>
      </c>
      <c r="BH130" s="43">
        <f>IF(BH$5&lt;$A130,0,MINA($C130*$E130,$C130-SUM($G130:BG130)))</f>
        <v>0</v>
      </c>
      <c r="BI130" s="43">
        <f>IF(BI$5&lt;$A130,0,MINA($C130*$E130,$C130-SUM($G130:BH130)))</f>
        <v>0</v>
      </c>
      <c r="BJ130" s="43">
        <f>IF(BJ$5&lt;$A130,0,MINA($C130*$E130,$C130-SUM($G130:BI130)))</f>
        <v>0</v>
      </c>
      <c r="BK130" s="43">
        <f>IF(BK$5&lt;$A130,0,MINA($C130*$E130,$C130-SUM($G130:BJ130)))</f>
        <v>0</v>
      </c>
      <c r="BL130" s="43">
        <f>IF(BL$5&lt;$A130,0,MINA($C130*$E130,$C130-SUM($G130:BK130)))</f>
        <v>0</v>
      </c>
      <c r="BM130" s="43">
        <f>IF(BM$5&lt;$A130,0,MINA($C130*$E130,$C130-SUM($G130:BL130)))</f>
        <v>0</v>
      </c>
      <c r="BN130" s="43">
        <f>IF(BN$5&lt;$A130,0,MINA($C130*$E130,$C130-SUM($G130:BM130)))</f>
        <v>0</v>
      </c>
      <c r="BO130" s="43">
        <f>IF(BO$5&lt;$A130,0,MINA($C130*$E130,$C130-SUM($G130:BN130)))</f>
        <v>0</v>
      </c>
      <c r="BP130" s="43">
        <f>IF(BP$5&lt;$A130,0,MINA($C130*$E130,$C130-SUM($G130:BO130)))</f>
        <v>0</v>
      </c>
      <c r="BQ130" s="43">
        <f>IF(BQ$5&lt;$A130,0,MINA($C130*$E130,$C130-SUM($G130:BP130)))</f>
        <v>0</v>
      </c>
      <c r="BR130" s="43">
        <f>IF(BR$5&lt;$A130,0,MINA($C130*$E130,$C130-SUM($G130:BQ130)))</f>
        <v>0</v>
      </c>
      <c r="BS130" s="43">
        <f>IF(BS$5&lt;$A130,0,MINA($C130*$E130,$C130-SUM($G130:BR130)))</f>
        <v>0</v>
      </c>
      <c r="BT130" s="43">
        <f>IF(BT$5&lt;$A130,0,MINA($C130*$E130,$C130-SUM($G130:BS130)))</f>
        <v>0</v>
      </c>
      <c r="BU130" s="43">
        <f>IF(BU$5&lt;$A130,0,MINA($C130*$E130,$C130-SUM($G130:BT130)))</f>
        <v>0</v>
      </c>
      <c r="BV130" s="43">
        <f>IF(BV$5&lt;$A130,0,MINA($C130*$E130,$C130-SUM($G130:BU130)))</f>
        <v>0</v>
      </c>
      <c r="BW130" s="43">
        <f>IF(BW$5&lt;$A130,0,MINA($C130*$E130,$C130-SUM($G130:BV130)))</f>
        <v>0</v>
      </c>
      <c r="BX130" s="43">
        <f>IF(BX$5&lt;$A130,0,MINA($C130*$E130,$C130-SUM($G130:BW130)))</f>
        <v>0</v>
      </c>
      <c r="BY130" s="43">
        <f>IF(BY$5&lt;$A130,0,MINA($C130*$E130,$C130-SUM($G130:BX130)))</f>
        <v>0</v>
      </c>
      <c r="BZ130" s="43">
        <f>IF(BZ$5&lt;$A130,0,MINA($C130*$E130,$C130-SUM($G130:BY130)))</f>
        <v>0</v>
      </c>
      <c r="CA130" s="43">
        <f>IF(CA$5&lt;$A130,0,MINA($C130*$E130,$C130-SUM($G130:BZ130)))</f>
        <v>0</v>
      </c>
      <c r="CB130" s="43">
        <f>IF(CB$5&lt;$A130,0,MINA($C130*$E130,$C130-SUM($G130:CA130)))</f>
        <v>0</v>
      </c>
      <c r="CC130" s="43">
        <f>IF(CC$5&lt;$A130,0,MINA($C130*$E130,$C130-SUM($G130:CB130)))</f>
        <v>0</v>
      </c>
      <c r="CD130" s="43">
        <f>IF(CD$5&lt;$A130,0,MINA($C130*$E130,$C130-SUM($G130:CC130)))</f>
        <v>0</v>
      </c>
      <c r="CE130" s="43">
        <f>IF(CE$5&lt;$A130,0,MINA($C130*$E130,$C130-SUM($G130:CD130)))</f>
        <v>0</v>
      </c>
      <c r="CF130" s="43">
        <f>IF(CF$5&lt;$A130,0,MINA($C130*$E130,$C130-SUM($G130:CE130)))</f>
        <v>0</v>
      </c>
      <c r="CG130" s="43">
        <f>IF(CG$5&lt;$A130,0,MINA($C130*$E130,$C130-SUM($G130:CF130)))</f>
        <v>0</v>
      </c>
      <c r="CH130" s="43">
        <f>IF(CH$5&lt;$A130,0,MINA($C130*$E130,$C130-SUM($G130:CG130)))</f>
        <v>0</v>
      </c>
      <c r="CI130" s="43">
        <f>IF(CI$5&lt;$A130,0,MINA($C130*$E130,$C130-SUM($G130:CH130)))</f>
        <v>0</v>
      </c>
      <c r="CJ130" s="43">
        <f>IF(CJ$5&lt;$A130,0,MINA($C130*$E130,$C130-SUM($G130:CI130)))</f>
        <v>0</v>
      </c>
      <c r="CK130" s="43">
        <f>IF(CK$5&lt;$A130,0,MINA($C130*$E130,$C130-SUM($G130:CJ130)))</f>
        <v>0</v>
      </c>
      <c r="CL130" s="43">
        <f>IF(CL$5&lt;$A130,0,MINA($C130*$E130,$C130-SUM($G130:CK130)))</f>
        <v>0</v>
      </c>
      <c r="CM130" s="43">
        <f>IF(CM$5&lt;$A130,0,MINA($C130*$E130,$C130-SUM($G130:CL130)))</f>
        <v>0</v>
      </c>
      <c r="CN130" s="43">
        <f>IF(CN$5&lt;$A130,0,MINA($C130*$E130,$C130-SUM($G130:CM130)))</f>
        <v>0</v>
      </c>
      <c r="CO130" s="43">
        <f>IF(CO$5&lt;$A130,0,MINA($C130*$E130,$C130-SUM($G130:CN130)))</f>
        <v>0</v>
      </c>
      <c r="CP130" s="43">
        <f>IF(CP$5&lt;$A130,0,MINA($C130*$E130,$C130-SUM($G130:CO130)))</f>
        <v>0</v>
      </c>
      <c r="CQ130" s="43">
        <f>IF(CQ$5&lt;$A130,0,MINA($C130*$E130,$C130-SUM($G130:CP130)))</f>
        <v>0</v>
      </c>
      <c r="CR130" s="43">
        <f>IF(CR$5&lt;$A130,0,MINA($C130*$E130,$C130-SUM($G130:CQ130)))</f>
        <v>0</v>
      </c>
      <c r="CS130" s="43">
        <f>IF(CS$5&lt;$A130,0,MINA($C130*$E130,$C130-SUM($G130:CR130)))</f>
        <v>0</v>
      </c>
      <c r="CT130" s="43">
        <f>IF(CT$5&lt;$A130,0,MINA($C130*$E130,$C130-SUM($G130:CS130)))</f>
        <v>0</v>
      </c>
      <c r="CU130" s="43">
        <f>IF(CU$5&lt;$A130,0,MINA($C130*$E130,$C130-SUM($G130:CT130)))</f>
        <v>0</v>
      </c>
      <c r="CV130" s="43">
        <f>IF(CV$5&lt;$A130,0,MINA($C130*$E130,$C130-SUM($G130:CU130)))</f>
        <v>0</v>
      </c>
      <c r="CW130" s="43">
        <f>IF(CW$5&lt;$A130,0,MINA($C130*$E130,$C130-SUM($G130:CV130)))</f>
        <v>0</v>
      </c>
      <c r="CX130" s="43">
        <f>IF(CX$5&lt;$A130,0,MINA($C130*$E130,$C130-SUM($G130:CW130)))</f>
        <v>0</v>
      </c>
      <c r="CY130" s="43">
        <f>IF(CY$5&lt;$A130,0,MINA($C130*$E130,$C130-SUM($G130:CX130)))</f>
        <v>0</v>
      </c>
      <c r="CZ130" s="43">
        <f>IF(CZ$5&lt;$A130,0,MINA($C130*$E130,$C130-SUM($G130:CY130)))</f>
        <v>0</v>
      </c>
      <c r="DA130" s="43">
        <f>IF(DA$5&lt;$A130,0,MINA($C130*$E130,$C130-SUM($G130:CZ130)))</f>
        <v>0</v>
      </c>
      <c r="DB130" s="43">
        <f>IF(DB$5&lt;$A130,0,MINA($C130*$E130,$C130-SUM($G130:DA130)))</f>
        <v>0</v>
      </c>
      <c r="DC130" s="43">
        <f>IF(DC$5&lt;$A130,0,MINA($C130*$E130,$C130-SUM($G130:DB130)))</f>
        <v>0</v>
      </c>
      <c r="DD130" s="43">
        <f>IF(DD$5&lt;$A130,0,MINA($C130*$E130,$C130-SUM($G130:DC130)))</f>
        <v>0</v>
      </c>
      <c r="DE130" s="43">
        <f>IF(DE$5&lt;$A130,0,MINA($C130*$E130,$C130-SUM($G130:DD130)))</f>
        <v>0</v>
      </c>
      <c r="DF130" s="43">
        <f>IF(DF$5&lt;$A130,0,MINA($C130*$E130,$C130-SUM($G130:DE130)))</f>
        <v>0</v>
      </c>
      <c r="DG130" s="43">
        <f>IF(DG$5&lt;$A130,0,MINA($C130*$E130,$C130-SUM($G130:DF130)))</f>
        <v>0</v>
      </c>
      <c r="DH130" s="43">
        <f>IF(DH$5&lt;$A130,0,MINA($C130*$E130,$C130-SUM($G130:DG130)))</f>
        <v>0</v>
      </c>
      <c r="DI130" s="43">
        <f>IF(DI$5&lt;$A130,0,MINA($C130*$E130,$C130-SUM($G130:DH130)))</f>
        <v>0</v>
      </c>
      <c r="DJ130" s="43">
        <f>IF(DJ$5&lt;$A130,0,MINA($C130*$E130,$C130-SUM($G130:DI130)))</f>
        <v>0</v>
      </c>
      <c r="DK130" s="43">
        <f>IF(DK$5&lt;$A130,0,MINA($C130*$E130,$C130-SUM($G130:DJ130)))</f>
        <v>0</v>
      </c>
      <c r="DL130" s="43">
        <f>IF(DL$5&lt;$A130,0,MINA($C130*$E130,$C130-SUM($G130:DK130)))</f>
        <v>0</v>
      </c>
      <c r="DM130" s="43">
        <f>IF(DM$5&lt;$A130,0,MINA($C130*$E130,$C130-SUM($G130:DL130)))</f>
        <v>0</v>
      </c>
      <c r="DN130" s="43">
        <f>IF(DN$5&lt;$A130,0,MINA($C130*$E130,$C130-SUM($G130:DM130)))</f>
        <v>0</v>
      </c>
      <c r="DO130" s="43">
        <f>IF(DO$5&lt;$A130,0,MINA($C130*$E130,$C130-SUM($G130:DN130)))</f>
        <v>0</v>
      </c>
      <c r="DP130" s="43">
        <f>IF(DP$5&lt;$A130,0,MINA($C130*$E130,$C130-SUM($G130:DO130)))</f>
        <v>0</v>
      </c>
      <c r="DQ130" s="43">
        <f>IF(DQ$5&lt;$A130,0,MINA($C130*$E130,$C130-SUM($G130:DP130)))</f>
        <v>0</v>
      </c>
      <c r="DR130" s="43">
        <f>IF(DR$5&lt;$A130,0,MINA($C130*$E130,$C130-SUM($G130:DQ130)))</f>
        <v>0</v>
      </c>
      <c r="DS130" s="43">
        <f>IF(DS$5&lt;$A130,0,MINA($C130*$E130,$C130-SUM($G130:DR130)))</f>
        <v>0</v>
      </c>
      <c r="DT130" s="43">
        <f>IF(DT$5&lt;$A130,0,MINA($C130*$E130,$C130-SUM($G130:DS130)))</f>
        <v>0</v>
      </c>
      <c r="DU130" s="43">
        <f>IF(DU$5&lt;$A130,0,MINA($C130*$E130,$C130-SUM($G130:DT130)))</f>
        <v>0</v>
      </c>
      <c r="DV130" s="43">
        <f>IF(DV$5&lt;$A130,0,MINA($C130*$E130,$C130-SUM($G130:DU130)))</f>
        <v>0</v>
      </c>
      <c r="DW130" s="43"/>
      <c r="DX130" s="43"/>
      <c r="DY130" s="43"/>
      <c r="DZ130" s="43"/>
      <c r="EA130" s="43"/>
      <c r="EB130" s="43"/>
      <c r="EC130" s="43"/>
      <c r="ED130" s="43"/>
      <c r="EE130" s="43"/>
      <c r="EF130" s="43"/>
      <c r="EG130" s="43"/>
      <c r="EH130" s="43"/>
      <c r="EI130" s="43"/>
      <c r="EJ130" s="43"/>
      <c r="EK130" s="43"/>
      <c r="EL130" s="43"/>
      <c r="EM130" s="43"/>
      <c r="EN130" s="43"/>
      <c r="EO130" s="43"/>
      <c r="EP130" s="43"/>
      <c r="EQ130" s="43"/>
      <c r="ER130" s="43"/>
      <c r="ES130" s="43"/>
      <c r="ET130" s="43"/>
      <c r="EU130" s="43"/>
      <c r="EV130" s="43"/>
      <c r="EW130" s="43"/>
      <c r="EX130" s="43"/>
      <c r="EY130" s="43"/>
      <c r="EZ130" s="43"/>
      <c r="FA130" s="43"/>
      <c r="FB130" s="43"/>
      <c r="FC130" s="43"/>
      <c r="FD130" s="43"/>
      <c r="FE130" s="43"/>
      <c r="FF130" s="43"/>
    </row>
    <row r="131" spans="1:162" ht="18" customHeight="1" x14ac:dyDescent="0.2">
      <c r="A131" s="46">
        <f t="shared" si="37"/>
        <v>117</v>
      </c>
      <c r="B131" s="38"/>
      <c r="C131" s="45">
        <v>0</v>
      </c>
      <c r="D131" s="38"/>
      <c r="E131" s="44">
        <f t="shared" si="35"/>
        <v>0.25</v>
      </c>
      <c r="G131" s="43">
        <f t="shared" si="36"/>
        <v>0</v>
      </c>
      <c r="H131" s="43">
        <f>IF(H$5&lt;$A131,0,MINA($C131*$E131,$C131-SUM($G131:G131)))</f>
        <v>0</v>
      </c>
      <c r="I131" s="43">
        <f>IF(I$5&lt;$A131,0,MINA($C131*$E131,$C131-SUM($G131:H131)))</f>
        <v>0</v>
      </c>
      <c r="J131" s="43">
        <f>IF(J$5&lt;$A131,0,MINA($C131*$E131,$C131-SUM($G131:I131)))</f>
        <v>0</v>
      </c>
      <c r="K131" s="43">
        <f>IF(K$5&lt;$A131,0,MINA($C131*$E131,$C131-SUM($G131:J131)))</f>
        <v>0</v>
      </c>
      <c r="L131" s="43">
        <f>IF(L$5&lt;$A131,0,MINA($C131*$E131,$C131-SUM($G131:K131)))</f>
        <v>0</v>
      </c>
      <c r="M131" s="43">
        <f>IF(M$5&lt;$A131,0,MINA($C131*$E131,$C131-SUM($G131:L131)))</f>
        <v>0</v>
      </c>
      <c r="N131" s="43">
        <f>IF(N$5&lt;$A131,0,MINA($C131*$E131,$C131-SUM($G131:M131)))</f>
        <v>0</v>
      </c>
      <c r="O131" s="43">
        <f>IF(O$5&lt;$A131,0,MINA($C131*$E131,$C131-SUM($G131:N131)))</f>
        <v>0</v>
      </c>
      <c r="P131" s="43">
        <f>IF(P$5&lt;$A131,0,MINA($C131*$E131,$C131-SUM($G131:O131)))</f>
        <v>0</v>
      </c>
      <c r="Q131" s="43">
        <f>IF(Q$5&lt;$A131,0,MINA($C131*$E131,$C131-SUM($G131:P131)))</f>
        <v>0</v>
      </c>
      <c r="R131" s="43">
        <f>IF(R$5&lt;$A131,0,MINA($C131*$E131,$C131-SUM($G131:Q131)))</f>
        <v>0</v>
      </c>
      <c r="S131" s="43">
        <f>IF(S$5&lt;$A131,0,MINA($C131*$E131,$C131-SUM($G131:R131)))</f>
        <v>0</v>
      </c>
      <c r="T131" s="43">
        <f>IF(T$5&lt;$A131,0,MINA($C131*$E131,$C131-SUM($G131:S131)))</f>
        <v>0</v>
      </c>
      <c r="U131" s="43">
        <f>IF(U$5&lt;$A131,0,MINA($C131*$E131,$C131-SUM($G131:T131)))</f>
        <v>0</v>
      </c>
      <c r="V131" s="43">
        <f>IF(V$5&lt;$A131,0,MINA($C131*$E131,$C131-SUM($G131:U131)))</f>
        <v>0</v>
      </c>
      <c r="W131" s="43">
        <f>IF(W$5&lt;$A131,0,MINA($C131*$E131,$C131-SUM($G131:V131)))</f>
        <v>0</v>
      </c>
      <c r="X131" s="43">
        <f>IF(X$5&lt;$A131,0,MINA($C131*$E131,$C131-SUM($G131:W131)))</f>
        <v>0</v>
      </c>
      <c r="Y131" s="43">
        <f>IF(Y$5&lt;$A131,0,MINA($C131*$E131,$C131-SUM($G131:X131)))</f>
        <v>0</v>
      </c>
      <c r="Z131" s="43">
        <f>IF(Z$5&lt;$A131,0,MINA($C131*$E131,$C131-SUM($G131:Y131)))</f>
        <v>0</v>
      </c>
      <c r="AA131" s="43">
        <f>IF(AA$5&lt;$A131,0,MINA($C131*$E131,$C131-SUM($G131:Z131)))</f>
        <v>0</v>
      </c>
      <c r="AB131" s="43">
        <f>IF(AB$5&lt;$A131,0,MINA($C131*$E131,$C131-SUM($G131:AA131)))</f>
        <v>0</v>
      </c>
      <c r="AC131" s="43">
        <f>IF(AC$5&lt;$A131,0,MINA($C131*$E131,$C131-SUM($G131:AB131)))</f>
        <v>0</v>
      </c>
      <c r="AD131" s="43">
        <f>IF(AD$5&lt;$A131,0,MINA($C131*$E131,$C131-SUM($G131:AC131)))</f>
        <v>0</v>
      </c>
      <c r="AE131" s="43">
        <f>IF(AE$5&lt;$A131,0,MINA($C131*$E131,$C131-SUM($G131:AD131)))</f>
        <v>0</v>
      </c>
      <c r="AF131" s="43">
        <f>IF(AF$5&lt;$A131,0,MINA($C131*$E131,$C131-SUM($G131:AE131)))</f>
        <v>0</v>
      </c>
      <c r="AG131" s="43">
        <f>IF(AG$5&lt;$A131,0,MINA($C131*$E131,$C131-SUM($G131:AF131)))</f>
        <v>0</v>
      </c>
      <c r="AH131" s="43">
        <f>IF(AH$5&lt;$A131,0,MINA($C131*$E131,$C131-SUM($G131:AG131)))</f>
        <v>0</v>
      </c>
      <c r="AI131" s="43">
        <f>IF(AI$5&lt;$A131,0,MINA($C131*$E131,$C131-SUM($G131:AH131)))</f>
        <v>0</v>
      </c>
      <c r="AJ131" s="43">
        <f>IF(AJ$5&lt;$A131,0,MINA($C131*$E131,$C131-SUM($G131:AI131)))</f>
        <v>0</v>
      </c>
      <c r="AK131" s="43">
        <f>IF(AK$5&lt;$A131,0,MINA($C131*$E131,$C131-SUM($G131:AJ131)))</f>
        <v>0</v>
      </c>
      <c r="AL131" s="43">
        <f>IF(AL$5&lt;$A131,0,MINA($C131*$E131,$C131-SUM($G131:AK131)))</f>
        <v>0</v>
      </c>
      <c r="AM131" s="43">
        <f>IF(AM$5&lt;$A131,0,MINA($C131*$E131,$C131-SUM($G131:AL131)))</f>
        <v>0</v>
      </c>
      <c r="AN131" s="43">
        <f>IF(AN$5&lt;$A131,0,MINA($C131*$E131,$C131-SUM($G131:AM131)))</f>
        <v>0</v>
      </c>
      <c r="AO131" s="43">
        <f>IF(AO$5&lt;$A131,0,MINA($C131*$E131,$C131-SUM($G131:AN131)))</f>
        <v>0</v>
      </c>
      <c r="AP131" s="43">
        <f>IF(AP$5&lt;$A131,0,MINA($C131*$E131,$C131-SUM($G131:AO131)))</f>
        <v>0</v>
      </c>
      <c r="AQ131" s="43">
        <f>IF(AQ$5&lt;$A131,0,MINA($C131*$E131,$C131-SUM($G131:AP131)))</f>
        <v>0</v>
      </c>
      <c r="AR131" s="43">
        <f>IF(AR$5&lt;$A131,0,MINA($C131*$E131,$C131-SUM($G131:AQ131)))</f>
        <v>0</v>
      </c>
      <c r="AS131" s="43">
        <f>IF(AS$5&lt;$A131,0,MINA($C131*$E131,$C131-SUM($G131:AR131)))</f>
        <v>0</v>
      </c>
      <c r="AT131" s="43">
        <f>IF(AT$5&lt;$A131,0,MINA($C131*$E131,$C131-SUM($G131:AS131)))</f>
        <v>0</v>
      </c>
      <c r="AU131" s="43">
        <f>IF(AU$5&lt;$A131,0,MINA($C131*$E131,$C131-SUM($G131:AT131)))</f>
        <v>0</v>
      </c>
      <c r="AV131" s="43">
        <f>IF(AV$5&lt;$A131,0,MINA($C131*$E131,$C131-SUM($G131:AU131)))</f>
        <v>0</v>
      </c>
      <c r="AW131" s="43">
        <f>IF(AW$5&lt;$A131,0,MINA($C131*$E131,$C131-SUM($G131:AV131)))</f>
        <v>0</v>
      </c>
      <c r="AX131" s="43">
        <f>IF(AX$5&lt;$A131,0,MINA($C131*$E131,$C131-SUM($G131:AW131)))</f>
        <v>0</v>
      </c>
      <c r="AY131" s="43">
        <f>IF(AY$5&lt;$A131,0,MINA($C131*$E131,$C131-SUM($G131:AX131)))</f>
        <v>0</v>
      </c>
      <c r="AZ131" s="43">
        <f>IF(AZ$5&lt;$A131,0,MINA($C131*$E131,$C131-SUM($G131:AY131)))</f>
        <v>0</v>
      </c>
      <c r="BA131" s="43">
        <f>IF(BA$5&lt;$A131,0,MINA($C131*$E131,$C131-SUM($G131:AZ131)))</f>
        <v>0</v>
      </c>
      <c r="BB131" s="43">
        <f>IF(BB$5&lt;$A131,0,MINA($C131*$E131,$C131-SUM($G131:BA131)))</f>
        <v>0</v>
      </c>
      <c r="BC131" s="43">
        <f>IF(BC$5&lt;$A131,0,MINA($C131*$E131,$C131-SUM($G131:BB131)))</f>
        <v>0</v>
      </c>
      <c r="BD131" s="43">
        <f>IF(BD$5&lt;$A131,0,MINA($C131*$E131,$C131-SUM($G131:BC131)))</f>
        <v>0</v>
      </c>
      <c r="BE131" s="43">
        <f>IF(BE$5&lt;$A131,0,MINA($C131*$E131,$C131-SUM($G131:BD131)))</f>
        <v>0</v>
      </c>
      <c r="BF131" s="43">
        <f>IF(BF$5&lt;$A131,0,MINA($C131*$E131,$C131-SUM($G131:BE131)))</f>
        <v>0</v>
      </c>
      <c r="BG131" s="43">
        <f>IF(BG$5&lt;$A131,0,MINA($C131*$E131,$C131-SUM($G131:BF131)))</f>
        <v>0</v>
      </c>
      <c r="BH131" s="43">
        <f>IF(BH$5&lt;$A131,0,MINA($C131*$E131,$C131-SUM($G131:BG131)))</f>
        <v>0</v>
      </c>
      <c r="BI131" s="43">
        <f>IF(BI$5&lt;$A131,0,MINA($C131*$E131,$C131-SUM($G131:BH131)))</f>
        <v>0</v>
      </c>
      <c r="BJ131" s="43">
        <f>IF(BJ$5&lt;$A131,0,MINA($C131*$E131,$C131-SUM($G131:BI131)))</f>
        <v>0</v>
      </c>
      <c r="BK131" s="43">
        <f>IF(BK$5&lt;$A131,0,MINA($C131*$E131,$C131-SUM($G131:BJ131)))</f>
        <v>0</v>
      </c>
      <c r="BL131" s="43">
        <f>IF(BL$5&lt;$A131,0,MINA($C131*$E131,$C131-SUM($G131:BK131)))</f>
        <v>0</v>
      </c>
      <c r="BM131" s="43">
        <f>IF(BM$5&lt;$A131,0,MINA($C131*$E131,$C131-SUM($G131:BL131)))</f>
        <v>0</v>
      </c>
      <c r="BN131" s="43">
        <f>IF(BN$5&lt;$A131,0,MINA($C131*$E131,$C131-SUM($G131:BM131)))</f>
        <v>0</v>
      </c>
      <c r="BO131" s="43">
        <f>IF(BO$5&lt;$A131,0,MINA($C131*$E131,$C131-SUM($G131:BN131)))</f>
        <v>0</v>
      </c>
      <c r="BP131" s="43">
        <f>IF(BP$5&lt;$A131,0,MINA($C131*$E131,$C131-SUM($G131:BO131)))</f>
        <v>0</v>
      </c>
      <c r="BQ131" s="43">
        <f>IF(BQ$5&lt;$A131,0,MINA($C131*$E131,$C131-SUM($G131:BP131)))</f>
        <v>0</v>
      </c>
      <c r="BR131" s="43">
        <f>IF(BR$5&lt;$A131,0,MINA($C131*$E131,$C131-SUM($G131:BQ131)))</f>
        <v>0</v>
      </c>
      <c r="BS131" s="43">
        <f>IF(BS$5&lt;$A131,0,MINA($C131*$E131,$C131-SUM($G131:BR131)))</f>
        <v>0</v>
      </c>
      <c r="BT131" s="43">
        <f>IF(BT$5&lt;$A131,0,MINA($C131*$E131,$C131-SUM($G131:BS131)))</f>
        <v>0</v>
      </c>
      <c r="BU131" s="43">
        <f>IF(BU$5&lt;$A131,0,MINA($C131*$E131,$C131-SUM($G131:BT131)))</f>
        <v>0</v>
      </c>
      <c r="BV131" s="43">
        <f>IF(BV$5&lt;$A131,0,MINA($C131*$E131,$C131-SUM($G131:BU131)))</f>
        <v>0</v>
      </c>
      <c r="BW131" s="43">
        <f>IF(BW$5&lt;$A131,0,MINA($C131*$E131,$C131-SUM($G131:BV131)))</f>
        <v>0</v>
      </c>
      <c r="BX131" s="43">
        <f>IF(BX$5&lt;$A131,0,MINA($C131*$E131,$C131-SUM($G131:BW131)))</f>
        <v>0</v>
      </c>
      <c r="BY131" s="43">
        <f>IF(BY$5&lt;$A131,0,MINA($C131*$E131,$C131-SUM($G131:BX131)))</f>
        <v>0</v>
      </c>
      <c r="BZ131" s="43">
        <f>IF(BZ$5&lt;$A131,0,MINA($C131*$E131,$C131-SUM($G131:BY131)))</f>
        <v>0</v>
      </c>
      <c r="CA131" s="43">
        <f>IF(CA$5&lt;$A131,0,MINA($C131*$E131,$C131-SUM($G131:BZ131)))</f>
        <v>0</v>
      </c>
      <c r="CB131" s="43">
        <f>IF(CB$5&lt;$A131,0,MINA($C131*$E131,$C131-SUM($G131:CA131)))</f>
        <v>0</v>
      </c>
      <c r="CC131" s="43">
        <f>IF(CC$5&lt;$A131,0,MINA($C131*$E131,$C131-SUM($G131:CB131)))</f>
        <v>0</v>
      </c>
      <c r="CD131" s="43">
        <f>IF(CD$5&lt;$A131,0,MINA($C131*$E131,$C131-SUM($G131:CC131)))</f>
        <v>0</v>
      </c>
      <c r="CE131" s="43">
        <f>IF(CE$5&lt;$A131,0,MINA($C131*$E131,$C131-SUM($G131:CD131)))</f>
        <v>0</v>
      </c>
      <c r="CF131" s="43">
        <f>IF(CF$5&lt;$A131,0,MINA($C131*$E131,$C131-SUM($G131:CE131)))</f>
        <v>0</v>
      </c>
      <c r="CG131" s="43">
        <f>IF(CG$5&lt;$A131,0,MINA($C131*$E131,$C131-SUM($G131:CF131)))</f>
        <v>0</v>
      </c>
      <c r="CH131" s="43">
        <f>IF(CH$5&lt;$A131,0,MINA($C131*$E131,$C131-SUM($G131:CG131)))</f>
        <v>0</v>
      </c>
      <c r="CI131" s="43">
        <f>IF(CI$5&lt;$A131,0,MINA($C131*$E131,$C131-SUM($G131:CH131)))</f>
        <v>0</v>
      </c>
      <c r="CJ131" s="43">
        <f>IF(CJ$5&lt;$A131,0,MINA($C131*$E131,$C131-SUM($G131:CI131)))</f>
        <v>0</v>
      </c>
      <c r="CK131" s="43">
        <f>IF(CK$5&lt;$A131,0,MINA($C131*$E131,$C131-SUM($G131:CJ131)))</f>
        <v>0</v>
      </c>
      <c r="CL131" s="43">
        <f>IF(CL$5&lt;$A131,0,MINA($C131*$E131,$C131-SUM($G131:CK131)))</f>
        <v>0</v>
      </c>
      <c r="CM131" s="43">
        <f>IF(CM$5&lt;$A131,0,MINA($C131*$E131,$C131-SUM($G131:CL131)))</f>
        <v>0</v>
      </c>
      <c r="CN131" s="43">
        <f>IF(CN$5&lt;$A131,0,MINA($C131*$E131,$C131-SUM($G131:CM131)))</f>
        <v>0</v>
      </c>
      <c r="CO131" s="43">
        <f>IF(CO$5&lt;$A131,0,MINA($C131*$E131,$C131-SUM($G131:CN131)))</f>
        <v>0</v>
      </c>
      <c r="CP131" s="43">
        <f>IF(CP$5&lt;$A131,0,MINA($C131*$E131,$C131-SUM($G131:CO131)))</f>
        <v>0</v>
      </c>
      <c r="CQ131" s="43">
        <f>IF(CQ$5&lt;$A131,0,MINA($C131*$E131,$C131-SUM($G131:CP131)))</f>
        <v>0</v>
      </c>
      <c r="CR131" s="43">
        <f>IF(CR$5&lt;$A131,0,MINA($C131*$E131,$C131-SUM($G131:CQ131)))</f>
        <v>0</v>
      </c>
      <c r="CS131" s="43">
        <f>IF(CS$5&lt;$A131,0,MINA($C131*$E131,$C131-SUM($G131:CR131)))</f>
        <v>0</v>
      </c>
      <c r="CT131" s="43">
        <f>IF(CT$5&lt;$A131,0,MINA($C131*$E131,$C131-SUM($G131:CS131)))</f>
        <v>0</v>
      </c>
      <c r="CU131" s="43">
        <f>IF(CU$5&lt;$A131,0,MINA($C131*$E131,$C131-SUM($G131:CT131)))</f>
        <v>0</v>
      </c>
      <c r="CV131" s="43">
        <f>IF(CV$5&lt;$A131,0,MINA($C131*$E131,$C131-SUM($G131:CU131)))</f>
        <v>0</v>
      </c>
      <c r="CW131" s="43">
        <f>IF(CW$5&lt;$A131,0,MINA($C131*$E131,$C131-SUM($G131:CV131)))</f>
        <v>0</v>
      </c>
      <c r="CX131" s="43">
        <f>IF(CX$5&lt;$A131,0,MINA($C131*$E131,$C131-SUM($G131:CW131)))</f>
        <v>0</v>
      </c>
      <c r="CY131" s="43">
        <f>IF(CY$5&lt;$A131,0,MINA($C131*$E131,$C131-SUM($G131:CX131)))</f>
        <v>0</v>
      </c>
      <c r="CZ131" s="43">
        <f>IF(CZ$5&lt;$A131,0,MINA($C131*$E131,$C131-SUM($G131:CY131)))</f>
        <v>0</v>
      </c>
      <c r="DA131" s="43">
        <f>IF(DA$5&lt;$A131,0,MINA($C131*$E131,$C131-SUM($G131:CZ131)))</f>
        <v>0</v>
      </c>
      <c r="DB131" s="43">
        <f>IF(DB$5&lt;$A131,0,MINA($C131*$E131,$C131-SUM($G131:DA131)))</f>
        <v>0</v>
      </c>
      <c r="DC131" s="43">
        <f>IF(DC$5&lt;$A131,0,MINA($C131*$E131,$C131-SUM($G131:DB131)))</f>
        <v>0</v>
      </c>
      <c r="DD131" s="43">
        <f>IF(DD$5&lt;$A131,0,MINA($C131*$E131,$C131-SUM($G131:DC131)))</f>
        <v>0</v>
      </c>
      <c r="DE131" s="43">
        <f>IF(DE$5&lt;$A131,0,MINA($C131*$E131,$C131-SUM($G131:DD131)))</f>
        <v>0</v>
      </c>
      <c r="DF131" s="43">
        <f>IF(DF$5&lt;$A131,0,MINA($C131*$E131,$C131-SUM($G131:DE131)))</f>
        <v>0</v>
      </c>
      <c r="DG131" s="43">
        <f>IF(DG$5&lt;$A131,0,MINA($C131*$E131,$C131-SUM($G131:DF131)))</f>
        <v>0</v>
      </c>
      <c r="DH131" s="43">
        <f>IF(DH$5&lt;$A131,0,MINA($C131*$E131,$C131-SUM($G131:DG131)))</f>
        <v>0</v>
      </c>
      <c r="DI131" s="43">
        <f>IF(DI$5&lt;$A131,0,MINA($C131*$E131,$C131-SUM($G131:DH131)))</f>
        <v>0</v>
      </c>
      <c r="DJ131" s="43">
        <f>IF(DJ$5&lt;$A131,0,MINA($C131*$E131,$C131-SUM($G131:DI131)))</f>
        <v>0</v>
      </c>
      <c r="DK131" s="43">
        <f>IF(DK$5&lt;$A131,0,MINA($C131*$E131,$C131-SUM($G131:DJ131)))</f>
        <v>0</v>
      </c>
      <c r="DL131" s="43">
        <f>IF(DL$5&lt;$A131,0,MINA($C131*$E131,$C131-SUM($G131:DK131)))</f>
        <v>0</v>
      </c>
      <c r="DM131" s="43">
        <f>IF(DM$5&lt;$A131,0,MINA($C131*$E131,$C131-SUM($G131:DL131)))</f>
        <v>0</v>
      </c>
      <c r="DN131" s="43">
        <f>IF(DN$5&lt;$A131,0,MINA($C131*$E131,$C131-SUM($G131:DM131)))</f>
        <v>0</v>
      </c>
      <c r="DO131" s="43">
        <f>IF(DO$5&lt;$A131,0,MINA($C131*$E131,$C131-SUM($G131:DN131)))</f>
        <v>0</v>
      </c>
      <c r="DP131" s="43">
        <f>IF(DP$5&lt;$A131,0,MINA($C131*$E131,$C131-SUM($G131:DO131)))</f>
        <v>0</v>
      </c>
      <c r="DQ131" s="43">
        <f>IF(DQ$5&lt;$A131,0,MINA($C131*$E131,$C131-SUM($G131:DP131)))</f>
        <v>0</v>
      </c>
      <c r="DR131" s="43">
        <f>IF(DR$5&lt;$A131,0,MINA($C131*$E131,$C131-SUM($G131:DQ131)))</f>
        <v>0</v>
      </c>
      <c r="DS131" s="43">
        <f>IF(DS$5&lt;$A131,0,MINA($C131*$E131,$C131-SUM($G131:DR131)))</f>
        <v>0</v>
      </c>
      <c r="DT131" s="43">
        <f>IF(DT$5&lt;$A131,0,MINA($C131*$E131,$C131-SUM($G131:DS131)))</f>
        <v>0</v>
      </c>
      <c r="DU131" s="43">
        <f>IF(DU$5&lt;$A131,0,MINA($C131*$E131,$C131-SUM($G131:DT131)))</f>
        <v>0</v>
      </c>
      <c r="DV131" s="43">
        <f>IF(DV$5&lt;$A131,0,MINA($C131*$E131,$C131-SUM($G131:DU131)))</f>
        <v>0</v>
      </c>
      <c r="DW131" s="43"/>
      <c r="DX131" s="43"/>
      <c r="DY131" s="43"/>
      <c r="DZ131" s="43"/>
      <c r="EA131" s="43"/>
      <c r="EB131" s="43"/>
      <c r="EC131" s="43"/>
      <c r="ED131" s="43"/>
      <c r="EE131" s="43"/>
      <c r="EF131" s="43"/>
      <c r="EG131" s="43"/>
      <c r="EH131" s="43"/>
      <c r="EI131" s="43"/>
      <c r="EJ131" s="43"/>
      <c r="EK131" s="43"/>
      <c r="EL131" s="43"/>
      <c r="EM131" s="43"/>
      <c r="EN131" s="43"/>
      <c r="EO131" s="43"/>
      <c r="EP131" s="43"/>
      <c r="EQ131" s="43"/>
      <c r="ER131" s="43"/>
      <c r="ES131" s="43"/>
      <c r="ET131" s="43"/>
      <c r="EU131" s="43"/>
      <c r="EV131" s="43"/>
      <c r="EW131" s="43"/>
      <c r="EX131" s="43"/>
      <c r="EY131" s="43"/>
      <c r="EZ131" s="43"/>
      <c r="FA131" s="43"/>
      <c r="FB131" s="43"/>
      <c r="FC131" s="43"/>
      <c r="FD131" s="43"/>
      <c r="FE131" s="43"/>
      <c r="FF131" s="43"/>
    </row>
    <row r="132" spans="1:162" ht="18" customHeight="1" x14ac:dyDescent="0.2">
      <c r="A132" s="46">
        <f t="shared" si="37"/>
        <v>118</v>
      </c>
      <c r="B132" s="38"/>
      <c r="C132" s="45">
        <v>0</v>
      </c>
      <c r="D132" s="38"/>
      <c r="E132" s="44">
        <f t="shared" si="35"/>
        <v>0.33333333333333331</v>
      </c>
      <c r="G132" s="43">
        <f t="shared" si="36"/>
        <v>0</v>
      </c>
      <c r="H132" s="43">
        <f>IF(H$5&lt;$A132,0,MINA($C132*$E132,$C132-SUM($G132:G132)))</f>
        <v>0</v>
      </c>
      <c r="I132" s="43">
        <f>IF(I$5&lt;$A132,0,MINA($C132*$E132,$C132-SUM($G132:H132)))</f>
        <v>0</v>
      </c>
      <c r="J132" s="43">
        <f>IF(J$5&lt;$A132,0,MINA($C132*$E132,$C132-SUM($G132:I132)))</f>
        <v>0</v>
      </c>
      <c r="K132" s="43">
        <f>IF(K$5&lt;$A132,0,MINA($C132*$E132,$C132-SUM($G132:J132)))</f>
        <v>0</v>
      </c>
      <c r="L132" s="43">
        <f>IF(L$5&lt;$A132,0,MINA($C132*$E132,$C132-SUM($G132:K132)))</f>
        <v>0</v>
      </c>
      <c r="M132" s="43">
        <f>IF(M$5&lt;$A132,0,MINA($C132*$E132,$C132-SUM($G132:L132)))</f>
        <v>0</v>
      </c>
      <c r="N132" s="43">
        <f>IF(N$5&lt;$A132,0,MINA($C132*$E132,$C132-SUM($G132:M132)))</f>
        <v>0</v>
      </c>
      <c r="O132" s="43">
        <f>IF(O$5&lt;$A132,0,MINA($C132*$E132,$C132-SUM($G132:N132)))</f>
        <v>0</v>
      </c>
      <c r="P132" s="43">
        <f>IF(P$5&lt;$A132,0,MINA($C132*$E132,$C132-SUM($G132:O132)))</f>
        <v>0</v>
      </c>
      <c r="Q132" s="43">
        <f>IF(Q$5&lt;$A132,0,MINA($C132*$E132,$C132-SUM($G132:P132)))</f>
        <v>0</v>
      </c>
      <c r="R132" s="43">
        <f>IF(R$5&lt;$A132,0,MINA($C132*$E132,$C132-SUM($G132:Q132)))</f>
        <v>0</v>
      </c>
      <c r="S132" s="43">
        <f>IF(S$5&lt;$A132,0,MINA($C132*$E132,$C132-SUM($G132:R132)))</f>
        <v>0</v>
      </c>
      <c r="T132" s="43">
        <f>IF(T$5&lt;$A132,0,MINA($C132*$E132,$C132-SUM($G132:S132)))</f>
        <v>0</v>
      </c>
      <c r="U132" s="43">
        <f>IF(U$5&lt;$A132,0,MINA($C132*$E132,$C132-SUM($G132:T132)))</f>
        <v>0</v>
      </c>
      <c r="V132" s="43">
        <f>IF(V$5&lt;$A132,0,MINA($C132*$E132,$C132-SUM($G132:U132)))</f>
        <v>0</v>
      </c>
      <c r="W132" s="43">
        <f>IF(W$5&lt;$A132,0,MINA($C132*$E132,$C132-SUM($G132:V132)))</f>
        <v>0</v>
      </c>
      <c r="X132" s="43">
        <f>IF(X$5&lt;$A132,0,MINA($C132*$E132,$C132-SUM($G132:W132)))</f>
        <v>0</v>
      </c>
      <c r="Y132" s="43">
        <f>IF(Y$5&lt;$A132,0,MINA($C132*$E132,$C132-SUM($G132:X132)))</f>
        <v>0</v>
      </c>
      <c r="Z132" s="43">
        <f>IF(Z$5&lt;$A132,0,MINA($C132*$E132,$C132-SUM($G132:Y132)))</f>
        <v>0</v>
      </c>
      <c r="AA132" s="43">
        <f>IF(AA$5&lt;$A132,0,MINA($C132*$E132,$C132-SUM($G132:Z132)))</f>
        <v>0</v>
      </c>
      <c r="AB132" s="43">
        <f>IF(AB$5&lt;$A132,0,MINA($C132*$E132,$C132-SUM($G132:AA132)))</f>
        <v>0</v>
      </c>
      <c r="AC132" s="43">
        <f>IF(AC$5&lt;$A132,0,MINA($C132*$E132,$C132-SUM($G132:AB132)))</f>
        <v>0</v>
      </c>
      <c r="AD132" s="43">
        <f>IF(AD$5&lt;$A132,0,MINA($C132*$E132,$C132-SUM($G132:AC132)))</f>
        <v>0</v>
      </c>
      <c r="AE132" s="43">
        <f>IF(AE$5&lt;$A132,0,MINA($C132*$E132,$C132-SUM($G132:AD132)))</f>
        <v>0</v>
      </c>
      <c r="AF132" s="43">
        <f>IF(AF$5&lt;$A132,0,MINA($C132*$E132,$C132-SUM($G132:AE132)))</f>
        <v>0</v>
      </c>
      <c r="AG132" s="43">
        <f>IF(AG$5&lt;$A132,0,MINA($C132*$E132,$C132-SUM($G132:AF132)))</f>
        <v>0</v>
      </c>
      <c r="AH132" s="43">
        <f>IF(AH$5&lt;$A132,0,MINA($C132*$E132,$C132-SUM($G132:AG132)))</f>
        <v>0</v>
      </c>
      <c r="AI132" s="43">
        <f>IF(AI$5&lt;$A132,0,MINA($C132*$E132,$C132-SUM($G132:AH132)))</f>
        <v>0</v>
      </c>
      <c r="AJ132" s="43">
        <f>IF(AJ$5&lt;$A132,0,MINA($C132*$E132,$C132-SUM($G132:AI132)))</f>
        <v>0</v>
      </c>
      <c r="AK132" s="43">
        <f>IF(AK$5&lt;$A132,0,MINA($C132*$E132,$C132-SUM($G132:AJ132)))</f>
        <v>0</v>
      </c>
      <c r="AL132" s="43">
        <f>IF(AL$5&lt;$A132,0,MINA($C132*$E132,$C132-SUM($G132:AK132)))</f>
        <v>0</v>
      </c>
      <c r="AM132" s="43">
        <f>IF(AM$5&lt;$A132,0,MINA($C132*$E132,$C132-SUM($G132:AL132)))</f>
        <v>0</v>
      </c>
      <c r="AN132" s="43">
        <f>IF(AN$5&lt;$A132,0,MINA($C132*$E132,$C132-SUM($G132:AM132)))</f>
        <v>0</v>
      </c>
      <c r="AO132" s="43">
        <f>IF(AO$5&lt;$A132,0,MINA($C132*$E132,$C132-SUM($G132:AN132)))</f>
        <v>0</v>
      </c>
      <c r="AP132" s="43">
        <f>IF(AP$5&lt;$A132,0,MINA($C132*$E132,$C132-SUM($G132:AO132)))</f>
        <v>0</v>
      </c>
      <c r="AQ132" s="43">
        <f>IF(AQ$5&lt;$A132,0,MINA($C132*$E132,$C132-SUM($G132:AP132)))</f>
        <v>0</v>
      </c>
      <c r="AR132" s="43">
        <f>IF(AR$5&lt;$A132,0,MINA($C132*$E132,$C132-SUM($G132:AQ132)))</f>
        <v>0</v>
      </c>
      <c r="AS132" s="43">
        <f>IF(AS$5&lt;$A132,0,MINA($C132*$E132,$C132-SUM($G132:AR132)))</f>
        <v>0</v>
      </c>
      <c r="AT132" s="43">
        <f>IF(AT$5&lt;$A132,0,MINA($C132*$E132,$C132-SUM($G132:AS132)))</f>
        <v>0</v>
      </c>
      <c r="AU132" s="43">
        <f>IF(AU$5&lt;$A132,0,MINA($C132*$E132,$C132-SUM($G132:AT132)))</f>
        <v>0</v>
      </c>
      <c r="AV132" s="43">
        <f>IF(AV$5&lt;$A132,0,MINA($C132*$E132,$C132-SUM($G132:AU132)))</f>
        <v>0</v>
      </c>
      <c r="AW132" s="43">
        <f>IF(AW$5&lt;$A132,0,MINA($C132*$E132,$C132-SUM($G132:AV132)))</f>
        <v>0</v>
      </c>
      <c r="AX132" s="43">
        <f>IF(AX$5&lt;$A132,0,MINA($C132*$E132,$C132-SUM($G132:AW132)))</f>
        <v>0</v>
      </c>
      <c r="AY132" s="43">
        <f>IF(AY$5&lt;$A132,0,MINA($C132*$E132,$C132-SUM($G132:AX132)))</f>
        <v>0</v>
      </c>
      <c r="AZ132" s="43">
        <f>IF(AZ$5&lt;$A132,0,MINA($C132*$E132,$C132-SUM($G132:AY132)))</f>
        <v>0</v>
      </c>
      <c r="BA132" s="43">
        <f>IF(BA$5&lt;$A132,0,MINA($C132*$E132,$C132-SUM($G132:AZ132)))</f>
        <v>0</v>
      </c>
      <c r="BB132" s="43">
        <f>IF(BB$5&lt;$A132,0,MINA($C132*$E132,$C132-SUM($G132:BA132)))</f>
        <v>0</v>
      </c>
      <c r="BC132" s="43">
        <f>IF(BC$5&lt;$A132,0,MINA($C132*$E132,$C132-SUM($G132:BB132)))</f>
        <v>0</v>
      </c>
      <c r="BD132" s="43">
        <f>IF(BD$5&lt;$A132,0,MINA($C132*$E132,$C132-SUM($G132:BC132)))</f>
        <v>0</v>
      </c>
      <c r="BE132" s="43">
        <f>IF(BE$5&lt;$A132,0,MINA($C132*$E132,$C132-SUM($G132:BD132)))</f>
        <v>0</v>
      </c>
      <c r="BF132" s="43">
        <f>IF(BF$5&lt;$A132,0,MINA($C132*$E132,$C132-SUM($G132:BE132)))</f>
        <v>0</v>
      </c>
      <c r="BG132" s="43">
        <f>IF(BG$5&lt;$A132,0,MINA($C132*$E132,$C132-SUM($G132:BF132)))</f>
        <v>0</v>
      </c>
      <c r="BH132" s="43">
        <f>IF(BH$5&lt;$A132,0,MINA($C132*$E132,$C132-SUM($G132:BG132)))</f>
        <v>0</v>
      </c>
      <c r="BI132" s="43">
        <f>IF(BI$5&lt;$A132,0,MINA($C132*$E132,$C132-SUM($G132:BH132)))</f>
        <v>0</v>
      </c>
      <c r="BJ132" s="43">
        <f>IF(BJ$5&lt;$A132,0,MINA($C132*$E132,$C132-SUM($G132:BI132)))</f>
        <v>0</v>
      </c>
      <c r="BK132" s="43">
        <f>IF(BK$5&lt;$A132,0,MINA($C132*$E132,$C132-SUM($G132:BJ132)))</f>
        <v>0</v>
      </c>
      <c r="BL132" s="43">
        <f>IF(BL$5&lt;$A132,0,MINA($C132*$E132,$C132-SUM($G132:BK132)))</f>
        <v>0</v>
      </c>
      <c r="BM132" s="43">
        <f>IF(BM$5&lt;$A132,0,MINA($C132*$E132,$C132-SUM($G132:BL132)))</f>
        <v>0</v>
      </c>
      <c r="BN132" s="43">
        <f>IF(BN$5&lt;$A132,0,MINA($C132*$E132,$C132-SUM($G132:BM132)))</f>
        <v>0</v>
      </c>
      <c r="BO132" s="43">
        <f>IF(BO$5&lt;$A132,0,MINA($C132*$E132,$C132-SUM($G132:BN132)))</f>
        <v>0</v>
      </c>
      <c r="BP132" s="43">
        <f>IF(BP$5&lt;$A132,0,MINA($C132*$E132,$C132-SUM($G132:BO132)))</f>
        <v>0</v>
      </c>
      <c r="BQ132" s="43">
        <f>IF(BQ$5&lt;$A132,0,MINA($C132*$E132,$C132-SUM($G132:BP132)))</f>
        <v>0</v>
      </c>
      <c r="BR132" s="43">
        <f>IF(BR$5&lt;$A132,0,MINA($C132*$E132,$C132-SUM($G132:BQ132)))</f>
        <v>0</v>
      </c>
      <c r="BS132" s="43">
        <f>IF(BS$5&lt;$A132,0,MINA($C132*$E132,$C132-SUM($G132:BR132)))</f>
        <v>0</v>
      </c>
      <c r="BT132" s="43">
        <f>IF(BT$5&lt;$A132,0,MINA($C132*$E132,$C132-SUM($G132:BS132)))</f>
        <v>0</v>
      </c>
      <c r="BU132" s="43">
        <f>IF(BU$5&lt;$A132,0,MINA($C132*$E132,$C132-SUM($G132:BT132)))</f>
        <v>0</v>
      </c>
      <c r="BV132" s="43">
        <f>IF(BV$5&lt;$A132,0,MINA($C132*$E132,$C132-SUM($G132:BU132)))</f>
        <v>0</v>
      </c>
      <c r="BW132" s="43">
        <f>IF(BW$5&lt;$A132,0,MINA($C132*$E132,$C132-SUM($G132:BV132)))</f>
        <v>0</v>
      </c>
      <c r="BX132" s="43">
        <f>IF(BX$5&lt;$A132,0,MINA($C132*$E132,$C132-SUM($G132:BW132)))</f>
        <v>0</v>
      </c>
      <c r="BY132" s="43">
        <f>IF(BY$5&lt;$A132,0,MINA($C132*$E132,$C132-SUM($G132:BX132)))</f>
        <v>0</v>
      </c>
      <c r="BZ132" s="43">
        <f>IF(BZ$5&lt;$A132,0,MINA($C132*$E132,$C132-SUM($G132:BY132)))</f>
        <v>0</v>
      </c>
      <c r="CA132" s="43">
        <f>IF(CA$5&lt;$A132,0,MINA($C132*$E132,$C132-SUM($G132:BZ132)))</f>
        <v>0</v>
      </c>
      <c r="CB132" s="43">
        <f>IF(CB$5&lt;$A132,0,MINA($C132*$E132,$C132-SUM($G132:CA132)))</f>
        <v>0</v>
      </c>
      <c r="CC132" s="43">
        <f>IF(CC$5&lt;$A132,0,MINA($C132*$E132,$C132-SUM($G132:CB132)))</f>
        <v>0</v>
      </c>
      <c r="CD132" s="43">
        <f>IF(CD$5&lt;$A132,0,MINA($C132*$E132,$C132-SUM($G132:CC132)))</f>
        <v>0</v>
      </c>
      <c r="CE132" s="43">
        <f>IF(CE$5&lt;$A132,0,MINA($C132*$E132,$C132-SUM($G132:CD132)))</f>
        <v>0</v>
      </c>
      <c r="CF132" s="43">
        <f>IF(CF$5&lt;$A132,0,MINA($C132*$E132,$C132-SUM($G132:CE132)))</f>
        <v>0</v>
      </c>
      <c r="CG132" s="43">
        <f>IF(CG$5&lt;$A132,0,MINA($C132*$E132,$C132-SUM($G132:CF132)))</f>
        <v>0</v>
      </c>
      <c r="CH132" s="43">
        <f>IF(CH$5&lt;$A132,0,MINA($C132*$E132,$C132-SUM($G132:CG132)))</f>
        <v>0</v>
      </c>
      <c r="CI132" s="43">
        <f>IF(CI$5&lt;$A132,0,MINA($C132*$E132,$C132-SUM($G132:CH132)))</f>
        <v>0</v>
      </c>
      <c r="CJ132" s="43">
        <f>IF(CJ$5&lt;$A132,0,MINA($C132*$E132,$C132-SUM($G132:CI132)))</f>
        <v>0</v>
      </c>
      <c r="CK132" s="43">
        <f>IF(CK$5&lt;$A132,0,MINA($C132*$E132,$C132-SUM($G132:CJ132)))</f>
        <v>0</v>
      </c>
      <c r="CL132" s="43">
        <f>IF(CL$5&lt;$A132,0,MINA($C132*$E132,$C132-SUM($G132:CK132)))</f>
        <v>0</v>
      </c>
      <c r="CM132" s="43">
        <f>IF(CM$5&lt;$A132,0,MINA($C132*$E132,$C132-SUM($G132:CL132)))</f>
        <v>0</v>
      </c>
      <c r="CN132" s="43">
        <f>IF(CN$5&lt;$A132,0,MINA($C132*$E132,$C132-SUM($G132:CM132)))</f>
        <v>0</v>
      </c>
      <c r="CO132" s="43">
        <f>IF(CO$5&lt;$A132,0,MINA($C132*$E132,$C132-SUM($G132:CN132)))</f>
        <v>0</v>
      </c>
      <c r="CP132" s="43">
        <f>IF(CP$5&lt;$A132,0,MINA($C132*$E132,$C132-SUM($G132:CO132)))</f>
        <v>0</v>
      </c>
      <c r="CQ132" s="43">
        <f>IF(CQ$5&lt;$A132,0,MINA($C132*$E132,$C132-SUM($G132:CP132)))</f>
        <v>0</v>
      </c>
      <c r="CR132" s="43">
        <f>IF(CR$5&lt;$A132,0,MINA($C132*$E132,$C132-SUM($G132:CQ132)))</f>
        <v>0</v>
      </c>
      <c r="CS132" s="43">
        <f>IF(CS$5&lt;$A132,0,MINA($C132*$E132,$C132-SUM($G132:CR132)))</f>
        <v>0</v>
      </c>
      <c r="CT132" s="43">
        <f>IF(CT$5&lt;$A132,0,MINA($C132*$E132,$C132-SUM($G132:CS132)))</f>
        <v>0</v>
      </c>
      <c r="CU132" s="43">
        <f>IF(CU$5&lt;$A132,0,MINA($C132*$E132,$C132-SUM($G132:CT132)))</f>
        <v>0</v>
      </c>
      <c r="CV132" s="43">
        <f>IF(CV$5&lt;$A132,0,MINA($C132*$E132,$C132-SUM($G132:CU132)))</f>
        <v>0</v>
      </c>
      <c r="CW132" s="43">
        <f>IF(CW$5&lt;$A132,0,MINA($C132*$E132,$C132-SUM($G132:CV132)))</f>
        <v>0</v>
      </c>
      <c r="CX132" s="43">
        <f>IF(CX$5&lt;$A132,0,MINA($C132*$E132,$C132-SUM($G132:CW132)))</f>
        <v>0</v>
      </c>
      <c r="CY132" s="43">
        <f>IF(CY$5&lt;$A132,0,MINA($C132*$E132,$C132-SUM($G132:CX132)))</f>
        <v>0</v>
      </c>
      <c r="CZ132" s="43">
        <f>IF(CZ$5&lt;$A132,0,MINA($C132*$E132,$C132-SUM($G132:CY132)))</f>
        <v>0</v>
      </c>
      <c r="DA132" s="43">
        <f>IF(DA$5&lt;$A132,0,MINA($C132*$E132,$C132-SUM($G132:CZ132)))</f>
        <v>0</v>
      </c>
      <c r="DB132" s="43">
        <f>IF(DB$5&lt;$A132,0,MINA($C132*$E132,$C132-SUM($G132:DA132)))</f>
        <v>0</v>
      </c>
      <c r="DC132" s="43">
        <f>IF(DC$5&lt;$A132,0,MINA($C132*$E132,$C132-SUM($G132:DB132)))</f>
        <v>0</v>
      </c>
      <c r="DD132" s="43">
        <f>IF(DD$5&lt;$A132,0,MINA($C132*$E132,$C132-SUM($G132:DC132)))</f>
        <v>0</v>
      </c>
      <c r="DE132" s="43">
        <f>IF(DE$5&lt;$A132,0,MINA($C132*$E132,$C132-SUM($G132:DD132)))</f>
        <v>0</v>
      </c>
      <c r="DF132" s="43">
        <f>IF(DF$5&lt;$A132,0,MINA($C132*$E132,$C132-SUM($G132:DE132)))</f>
        <v>0</v>
      </c>
      <c r="DG132" s="43">
        <f>IF(DG$5&lt;$A132,0,MINA($C132*$E132,$C132-SUM($G132:DF132)))</f>
        <v>0</v>
      </c>
      <c r="DH132" s="43">
        <f>IF(DH$5&lt;$A132,0,MINA($C132*$E132,$C132-SUM($G132:DG132)))</f>
        <v>0</v>
      </c>
      <c r="DI132" s="43">
        <f>IF(DI$5&lt;$A132,0,MINA($C132*$E132,$C132-SUM($G132:DH132)))</f>
        <v>0</v>
      </c>
      <c r="DJ132" s="43">
        <f>IF(DJ$5&lt;$A132,0,MINA($C132*$E132,$C132-SUM($G132:DI132)))</f>
        <v>0</v>
      </c>
      <c r="DK132" s="43">
        <f>IF(DK$5&lt;$A132,0,MINA($C132*$E132,$C132-SUM($G132:DJ132)))</f>
        <v>0</v>
      </c>
      <c r="DL132" s="43">
        <f>IF(DL$5&lt;$A132,0,MINA($C132*$E132,$C132-SUM($G132:DK132)))</f>
        <v>0</v>
      </c>
      <c r="DM132" s="43">
        <f>IF(DM$5&lt;$A132,0,MINA($C132*$E132,$C132-SUM($G132:DL132)))</f>
        <v>0</v>
      </c>
      <c r="DN132" s="43">
        <f>IF(DN$5&lt;$A132,0,MINA($C132*$E132,$C132-SUM($G132:DM132)))</f>
        <v>0</v>
      </c>
      <c r="DO132" s="43">
        <f>IF(DO$5&lt;$A132,0,MINA($C132*$E132,$C132-SUM($G132:DN132)))</f>
        <v>0</v>
      </c>
      <c r="DP132" s="43">
        <f>IF(DP$5&lt;$A132,0,MINA($C132*$E132,$C132-SUM($G132:DO132)))</f>
        <v>0</v>
      </c>
      <c r="DQ132" s="43">
        <f>IF(DQ$5&lt;$A132,0,MINA($C132*$E132,$C132-SUM($G132:DP132)))</f>
        <v>0</v>
      </c>
      <c r="DR132" s="43">
        <f>IF(DR$5&lt;$A132,0,MINA($C132*$E132,$C132-SUM($G132:DQ132)))</f>
        <v>0</v>
      </c>
      <c r="DS132" s="43">
        <f>IF(DS$5&lt;$A132,0,MINA($C132*$E132,$C132-SUM($G132:DR132)))</f>
        <v>0</v>
      </c>
      <c r="DT132" s="43">
        <f>IF(DT$5&lt;$A132,0,MINA($C132*$E132,$C132-SUM($G132:DS132)))</f>
        <v>0</v>
      </c>
      <c r="DU132" s="43">
        <f>IF(DU$5&lt;$A132,0,MINA($C132*$E132,$C132-SUM($G132:DT132)))</f>
        <v>0</v>
      </c>
      <c r="DV132" s="43">
        <f>IF(DV$5&lt;$A132,0,MINA($C132*$E132,$C132-SUM($G132:DU132)))</f>
        <v>0</v>
      </c>
      <c r="DW132" s="43"/>
      <c r="DX132" s="43"/>
      <c r="DY132" s="43"/>
      <c r="DZ132" s="43"/>
      <c r="EA132" s="43"/>
      <c r="EB132" s="43"/>
      <c r="EC132" s="43"/>
      <c r="ED132" s="43"/>
      <c r="EE132" s="43"/>
      <c r="EF132" s="43"/>
      <c r="EG132" s="43"/>
      <c r="EH132" s="43"/>
      <c r="EI132" s="43"/>
      <c r="EJ132" s="43"/>
      <c r="EK132" s="43"/>
      <c r="EL132" s="43"/>
      <c r="EM132" s="43"/>
      <c r="EN132" s="43"/>
      <c r="EO132" s="43"/>
      <c r="EP132" s="43"/>
      <c r="EQ132" s="43"/>
      <c r="ER132" s="43"/>
      <c r="ES132" s="43"/>
      <c r="ET132" s="43"/>
      <c r="EU132" s="43"/>
      <c r="EV132" s="43"/>
      <c r="EW132" s="43"/>
      <c r="EX132" s="43"/>
      <c r="EY132" s="43"/>
      <c r="EZ132" s="43"/>
      <c r="FA132" s="43"/>
      <c r="FB132" s="43"/>
      <c r="FC132" s="43"/>
      <c r="FD132" s="43"/>
      <c r="FE132" s="43"/>
      <c r="FF132" s="43"/>
    </row>
    <row r="133" spans="1:162" ht="18" customHeight="1" x14ac:dyDescent="0.2">
      <c r="A133" s="46">
        <f t="shared" si="37"/>
        <v>119</v>
      </c>
      <c r="B133" s="38"/>
      <c r="C133" s="45">
        <v>0</v>
      </c>
      <c r="D133" s="38"/>
      <c r="E133" s="44">
        <f t="shared" si="35"/>
        <v>0.5</v>
      </c>
      <c r="G133" s="43">
        <f t="shared" si="36"/>
        <v>0</v>
      </c>
      <c r="H133" s="43">
        <f>IF(H$5&lt;$A133,0,MINA($C133*$E133,$C133-SUM($G133:G133)))</f>
        <v>0</v>
      </c>
      <c r="I133" s="43">
        <f>IF(I$5&lt;$A133,0,MINA($C133*$E133,$C133-SUM($G133:H133)))</f>
        <v>0</v>
      </c>
      <c r="J133" s="43">
        <f>IF(J$5&lt;$A133,0,MINA($C133*$E133,$C133-SUM($G133:I133)))</f>
        <v>0</v>
      </c>
      <c r="K133" s="43">
        <f>IF(K$5&lt;$A133,0,MINA($C133*$E133,$C133-SUM($G133:J133)))</f>
        <v>0</v>
      </c>
      <c r="L133" s="43">
        <f>IF(L$5&lt;$A133,0,MINA($C133*$E133,$C133-SUM($G133:K133)))</f>
        <v>0</v>
      </c>
      <c r="M133" s="43">
        <f>IF(M$5&lt;$A133,0,MINA($C133*$E133,$C133-SUM($G133:L133)))</f>
        <v>0</v>
      </c>
      <c r="N133" s="43">
        <f>IF(N$5&lt;$A133,0,MINA($C133*$E133,$C133-SUM($G133:M133)))</f>
        <v>0</v>
      </c>
      <c r="O133" s="43">
        <f>IF(O$5&lt;$A133,0,MINA($C133*$E133,$C133-SUM($G133:N133)))</f>
        <v>0</v>
      </c>
      <c r="P133" s="43">
        <f>IF(P$5&lt;$A133,0,MINA($C133*$E133,$C133-SUM($G133:O133)))</f>
        <v>0</v>
      </c>
      <c r="Q133" s="43">
        <f>IF(Q$5&lt;$A133,0,MINA($C133*$E133,$C133-SUM($G133:P133)))</f>
        <v>0</v>
      </c>
      <c r="R133" s="43">
        <f>IF(R$5&lt;$A133,0,MINA($C133*$E133,$C133-SUM($G133:Q133)))</f>
        <v>0</v>
      </c>
      <c r="S133" s="43">
        <f>IF(S$5&lt;$A133,0,MINA($C133*$E133,$C133-SUM($G133:R133)))</f>
        <v>0</v>
      </c>
      <c r="T133" s="43">
        <f>IF(T$5&lt;$A133,0,MINA($C133*$E133,$C133-SUM($G133:S133)))</f>
        <v>0</v>
      </c>
      <c r="U133" s="43">
        <f>IF(U$5&lt;$A133,0,MINA($C133*$E133,$C133-SUM($G133:T133)))</f>
        <v>0</v>
      </c>
      <c r="V133" s="43">
        <f>IF(V$5&lt;$A133,0,MINA($C133*$E133,$C133-SUM($G133:U133)))</f>
        <v>0</v>
      </c>
      <c r="W133" s="43">
        <f>IF(W$5&lt;$A133,0,MINA($C133*$E133,$C133-SUM($G133:V133)))</f>
        <v>0</v>
      </c>
      <c r="X133" s="43">
        <f>IF(X$5&lt;$A133,0,MINA($C133*$E133,$C133-SUM($G133:W133)))</f>
        <v>0</v>
      </c>
      <c r="Y133" s="43">
        <f>IF(Y$5&lt;$A133,0,MINA($C133*$E133,$C133-SUM($G133:X133)))</f>
        <v>0</v>
      </c>
      <c r="Z133" s="43">
        <f>IF(Z$5&lt;$A133,0,MINA($C133*$E133,$C133-SUM($G133:Y133)))</f>
        <v>0</v>
      </c>
      <c r="AA133" s="43">
        <f>IF(AA$5&lt;$A133,0,MINA($C133*$E133,$C133-SUM($G133:Z133)))</f>
        <v>0</v>
      </c>
      <c r="AB133" s="43">
        <f>IF(AB$5&lt;$A133,0,MINA($C133*$E133,$C133-SUM($G133:AA133)))</f>
        <v>0</v>
      </c>
      <c r="AC133" s="43">
        <f>IF(AC$5&lt;$A133,0,MINA($C133*$E133,$C133-SUM($G133:AB133)))</f>
        <v>0</v>
      </c>
      <c r="AD133" s="43">
        <f>IF(AD$5&lt;$A133,0,MINA($C133*$E133,$C133-SUM($G133:AC133)))</f>
        <v>0</v>
      </c>
      <c r="AE133" s="43">
        <f>IF(AE$5&lt;$A133,0,MINA($C133*$E133,$C133-SUM($G133:AD133)))</f>
        <v>0</v>
      </c>
      <c r="AF133" s="43">
        <f>IF(AF$5&lt;$A133,0,MINA($C133*$E133,$C133-SUM($G133:AE133)))</f>
        <v>0</v>
      </c>
      <c r="AG133" s="43">
        <f>IF(AG$5&lt;$A133,0,MINA($C133*$E133,$C133-SUM($G133:AF133)))</f>
        <v>0</v>
      </c>
      <c r="AH133" s="43">
        <f>IF(AH$5&lt;$A133,0,MINA($C133*$E133,$C133-SUM($G133:AG133)))</f>
        <v>0</v>
      </c>
      <c r="AI133" s="43">
        <f>IF(AI$5&lt;$A133,0,MINA($C133*$E133,$C133-SUM($G133:AH133)))</f>
        <v>0</v>
      </c>
      <c r="AJ133" s="43">
        <f>IF(AJ$5&lt;$A133,0,MINA($C133*$E133,$C133-SUM($G133:AI133)))</f>
        <v>0</v>
      </c>
      <c r="AK133" s="43">
        <f>IF(AK$5&lt;$A133,0,MINA($C133*$E133,$C133-SUM($G133:AJ133)))</f>
        <v>0</v>
      </c>
      <c r="AL133" s="43">
        <f>IF(AL$5&lt;$A133,0,MINA($C133*$E133,$C133-SUM($G133:AK133)))</f>
        <v>0</v>
      </c>
      <c r="AM133" s="43">
        <f>IF(AM$5&lt;$A133,0,MINA($C133*$E133,$C133-SUM($G133:AL133)))</f>
        <v>0</v>
      </c>
      <c r="AN133" s="43">
        <f>IF(AN$5&lt;$A133,0,MINA($C133*$E133,$C133-SUM($G133:AM133)))</f>
        <v>0</v>
      </c>
      <c r="AO133" s="43">
        <f>IF(AO$5&lt;$A133,0,MINA($C133*$E133,$C133-SUM($G133:AN133)))</f>
        <v>0</v>
      </c>
      <c r="AP133" s="43">
        <f>IF(AP$5&lt;$A133,0,MINA($C133*$E133,$C133-SUM($G133:AO133)))</f>
        <v>0</v>
      </c>
      <c r="AQ133" s="43">
        <f>IF(AQ$5&lt;$A133,0,MINA($C133*$E133,$C133-SUM($G133:AP133)))</f>
        <v>0</v>
      </c>
      <c r="AR133" s="43">
        <f>IF(AR$5&lt;$A133,0,MINA($C133*$E133,$C133-SUM($G133:AQ133)))</f>
        <v>0</v>
      </c>
      <c r="AS133" s="43">
        <f>IF(AS$5&lt;$A133,0,MINA($C133*$E133,$C133-SUM($G133:AR133)))</f>
        <v>0</v>
      </c>
      <c r="AT133" s="43">
        <f>IF(AT$5&lt;$A133,0,MINA($C133*$E133,$C133-SUM($G133:AS133)))</f>
        <v>0</v>
      </c>
      <c r="AU133" s="43">
        <f>IF(AU$5&lt;$A133,0,MINA($C133*$E133,$C133-SUM($G133:AT133)))</f>
        <v>0</v>
      </c>
      <c r="AV133" s="43">
        <f>IF(AV$5&lt;$A133,0,MINA($C133*$E133,$C133-SUM($G133:AU133)))</f>
        <v>0</v>
      </c>
      <c r="AW133" s="43">
        <f>IF(AW$5&lt;$A133,0,MINA($C133*$E133,$C133-SUM($G133:AV133)))</f>
        <v>0</v>
      </c>
      <c r="AX133" s="43">
        <f>IF(AX$5&lt;$A133,0,MINA($C133*$E133,$C133-SUM($G133:AW133)))</f>
        <v>0</v>
      </c>
      <c r="AY133" s="43">
        <f>IF(AY$5&lt;$A133,0,MINA($C133*$E133,$C133-SUM($G133:AX133)))</f>
        <v>0</v>
      </c>
      <c r="AZ133" s="43">
        <f>IF(AZ$5&lt;$A133,0,MINA($C133*$E133,$C133-SUM($G133:AY133)))</f>
        <v>0</v>
      </c>
      <c r="BA133" s="43">
        <f>IF(BA$5&lt;$A133,0,MINA($C133*$E133,$C133-SUM($G133:AZ133)))</f>
        <v>0</v>
      </c>
      <c r="BB133" s="43">
        <f>IF(BB$5&lt;$A133,0,MINA($C133*$E133,$C133-SUM($G133:BA133)))</f>
        <v>0</v>
      </c>
      <c r="BC133" s="43">
        <f>IF(BC$5&lt;$A133,0,MINA($C133*$E133,$C133-SUM($G133:BB133)))</f>
        <v>0</v>
      </c>
      <c r="BD133" s="43">
        <f>IF(BD$5&lt;$A133,0,MINA($C133*$E133,$C133-SUM($G133:BC133)))</f>
        <v>0</v>
      </c>
      <c r="BE133" s="43">
        <f>IF(BE$5&lt;$A133,0,MINA($C133*$E133,$C133-SUM($G133:BD133)))</f>
        <v>0</v>
      </c>
      <c r="BF133" s="43">
        <f>IF(BF$5&lt;$A133,0,MINA($C133*$E133,$C133-SUM($G133:BE133)))</f>
        <v>0</v>
      </c>
      <c r="BG133" s="43">
        <f>IF(BG$5&lt;$A133,0,MINA($C133*$E133,$C133-SUM($G133:BF133)))</f>
        <v>0</v>
      </c>
      <c r="BH133" s="43">
        <f>IF(BH$5&lt;$A133,0,MINA($C133*$E133,$C133-SUM($G133:BG133)))</f>
        <v>0</v>
      </c>
      <c r="BI133" s="43">
        <f>IF(BI$5&lt;$A133,0,MINA($C133*$E133,$C133-SUM($G133:BH133)))</f>
        <v>0</v>
      </c>
      <c r="BJ133" s="43">
        <f>IF(BJ$5&lt;$A133,0,MINA($C133*$E133,$C133-SUM($G133:BI133)))</f>
        <v>0</v>
      </c>
      <c r="BK133" s="43">
        <f>IF(BK$5&lt;$A133,0,MINA($C133*$E133,$C133-SUM($G133:BJ133)))</f>
        <v>0</v>
      </c>
      <c r="BL133" s="43">
        <f>IF(BL$5&lt;$A133,0,MINA($C133*$E133,$C133-SUM($G133:BK133)))</f>
        <v>0</v>
      </c>
      <c r="BM133" s="43">
        <f>IF(BM$5&lt;$A133,0,MINA($C133*$E133,$C133-SUM($G133:BL133)))</f>
        <v>0</v>
      </c>
      <c r="BN133" s="43">
        <f>IF(BN$5&lt;$A133,0,MINA($C133*$E133,$C133-SUM($G133:BM133)))</f>
        <v>0</v>
      </c>
      <c r="BO133" s="43">
        <f>IF(BO$5&lt;$A133,0,MINA($C133*$E133,$C133-SUM($G133:BN133)))</f>
        <v>0</v>
      </c>
      <c r="BP133" s="43">
        <f>IF(BP$5&lt;$A133,0,MINA($C133*$E133,$C133-SUM($G133:BO133)))</f>
        <v>0</v>
      </c>
      <c r="BQ133" s="43">
        <f>IF(BQ$5&lt;$A133,0,MINA($C133*$E133,$C133-SUM($G133:BP133)))</f>
        <v>0</v>
      </c>
      <c r="BR133" s="43">
        <f>IF(BR$5&lt;$A133,0,MINA($C133*$E133,$C133-SUM($G133:BQ133)))</f>
        <v>0</v>
      </c>
      <c r="BS133" s="43">
        <f>IF(BS$5&lt;$A133,0,MINA($C133*$E133,$C133-SUM($G133:BR133)))</f>
        <v>0</v>
      </c>
      <c r="BT133" s="43">
        <f>IF(BT$5&lt;$A133,0,MINA($C133*$E133,$C133-SUM($G133:BS133)))</f>
        <v>0</v>
      </c>
      <c r="BU133" s="43">
        <f>IF(BU$5&lt;$A133,0,MINA($C133*$E133,$C133-SUM($G133:BT133)))</f>
        <v>0</v>
      </c>
      <c r="BV133" s="43">
        <f>IF(BV$5&lt;$A133,0,MINA($C133*$E133,$C133-SUM($G133:BU133)))</f>
        <v>0</v>
      </c>
      <c r="BW133" s="43">
        <f>IF(BW$5&lt;$A133,0,MINA($C133*$E133,$C133-SUM($G133:BV133)))</f>
        <v>0</v>
      </c>
      <c r="BX133" s="43">
        <f>IF(BX$5&lt;$A133,0,MINA($C133*$E133,$C133-SUM($G133:BW133)))</f>
        <v>0</v>
      </c>
      <c r="BY133" s="43">
        <f>IF(BY$5&lt;$A133,0,MINA($C133*$E133,$C133-SUM($G133:BX133)))</f>
        <v>0</v>
      </c>
      <c r="BZ133" s="43">
        <f>IF(BZ$5&lt;$A133,0,MINA($C133*$E133,$C133-SUM($G133:BY133)))</f>
        <v>0</v>
      </c>
      <c r="CA133" s="43">
        <f>IF(CA$5&lt;$A133,0,MINA($C133*$E133,$C133-SUM($G133:BZ133)))</f>
        <v>0</v>
      </c>
      <c r="CB133" s="43">
        <f>IF(CB$5&lt;$A133,0,MINA($C133*$E133,$C133-SUM($G133:CA133)))</f>
        <v>0</v>
      </c>
      <c r="CC133" s="43">
        <f>IF(CC$5&lt;$A133,0,MINA($C133*$E133,$C133-SUM($G133:CB133)))</f>
        <v>0</v>
      </c>
      <c r="CD133" s="43">
        <f>IF(CD$5&lt;$A133,0,MINA($C133*$E133,$C133-SUM($G133:CC133)))</f>
        <v>0</v>
      </c>
      <c r="CE133" s="43">
        <f>IF(CE$5&lt;$A133,0,MINA($C133*$E133,$C133-SUM($G133:CD133)))</f>
        <v>0</v>
      </c>
      <c r="CF133" s="43">
        <f>IF(CF$5&lt;$A133,0,MINA($C133*$E133,$C133-SUM($G133:CE133)))</f>
        <v>0</v>
      </c>
      <c r="CG133" s="43">
        <f>IF(CG$5&lt;$A133,0,MINA($C133*$E133,$C133-SUM($G133:CF133)))</f>
        <v>0</v>
      </c>
      <c r="CH133" s="43">
        <f>IF(CH$5&lt;$A133,0,MINA($C133*$E133,$C133-SUM($G133:CG133)))</f>
        <v>0</v>
      </c>
      <c r="CI133" s="43">
        <f>IF(CI$5&lt;$A133,0,MINA($C133*$E133,$C133-SUM($G133:CH133)))</f>
        <v>0</v>
      </c>
      <c r="CJ133" s="43">
        <f>IF(CJ$5&lt;$A133,0,MINA($C133*$E133,$C133-SUM($G133:CI133)))</f>
        <v>0</v>
      </c>
      <c r="CK133" s="43">
        <f>IF(CK$5&lt;$A133,0,MINA($C133*$E133,$C133-SUM($G133:CJ133)))</f>
        <v>0</v>
      </c>
      <c r="CL133" s="43">
        <f>IF(CL$5&lt;$A133,0,MINA($C133*$E133,$C133-SUM($G133:CK133)))</f>
        <v>0</v>
      </c>
      <c r="CM133" s="43">
        <f>IF(CM$5&lt;$A133,0,MINA($C133*$E133,$C133-SUM($G133:CL133)))</f>
        <v>0</v>
      </c>
      <c r="CN133" s="43">
        <f>IF(CN$5&lt;$A133,0,MINA($C133*$E133,$C133-SUM($G133:CM133)))</f>
        <v>0</v>
      </c>
      <c r="CO133" s="43">
        <f>IF(CO$5&lt;$A133,0,MINA($C133*$E133,$C133-SUM($G133:CN133)))</f>
        <v>0</v>
      </c>
      <c r="CP133" s="43">
        <f>IF(CP$5&lt;$A133,0,MINA($C133*$E133,$C133-SUM($G133:CO133)))</f>
        <v>0</v>
      </c>
      <c r="CQ133" s="43">
        <f>IF(CQ$5&lt;$A133,0,MINA($C133*$E133,$C133-SUM($G133:CP133)))</f>
        <v>0</v>
      </c>
      <c r="CR133" s="43">
        <f>IF(CR$5&lt;$A133,0,MINA($C133*$E133,$C133-SUM($G133:CQ133)))</f>
        <v>0</v>
      </c>
      <c r="CS133" s="43">
        <f>IF(CS$5&lt;$A133,0,MINA($C133*$E133,$C133-SUM($G133:CR133)))</f>
        <v>0</v>
      </c>
      <c r="CT133" s="43">
        <f>IF(CT$5&lt;$A133,0,MINA($C133*$E133,$C133-SUM($G133:CS133)))</f>
        <v>0</v>
      </c>
      <c r="CU133" s="43">
        <f>IF(CU$5&lt;$A133,0,MINA($C133*$E133,$C133-SUM($G133:CT133)))</f>
        <v>0</v>
      </c>
      <c r="CV133" s="43">
        <f>IF(CV$5&lt;$A133,0,MINA($C133*$E133,$C133-SUM($G133:CU133)))</f>
        <v>0</v>
      </c>
      <c r="CW133" s="43">
        <f>IF(CW$5&lt;$A133,0,MINA($C133*$E133,$C133-SUM($G133:CV133)))</f>
        <v>0</v>
      </c>
      <c r="CX133" s="43">
        <f>IF(CX$5&lt;$A133,0,MINA($C133*$E133,$C133-SUM($G133:CW133)))</f>
        <v>0</v>
      </c>
      <c r="CY133" s="43">
        <f>IF(CY$5&lt;$A133,0,MINA($C133*$E133,$C133-SUM($G133:CX133)))</f>
        <v>0</v>
      </c>
      <c r="CZ133" s="43">
        <f>IF(CZ$5&lt;$A133,0,MINA($C133*$E133,$C133-SUM($G133:CY133)))</f>
        <v>0</v>
      </c>
      <c r="DA133" s="43">
        <f>IF(DA$5&lt;$A133,0,MINA($C133*$E133,$C133-SUM($G133:CZ133)))</f>
        <v>0</v>
      </c>
      <c r="DB133" s="43">
        <f>IF(DB$5&lt;$A133,0,MINA($C133*$E133,$C133-SUM($G133:DA133)))</f>
        <v>0</v>
      </c>
      <c r="DC133" s="43">
        <f>IF(DC$5&lt;$A133,0,MINA($C133*$E133,$C133-SUM($G133:DB133)))</f>
        <v>0</v>
      </c>
      <c r="DD133" s="43">
        <f>IF(DD$5&lt;$A133,0,MINA($C133*$E133,$C133-SUM($G133:DC133)))</f>
        <v>0</v>
      </c>
      <c r="DE133" s="43">
        <f>IF(DE$5&lt;$A133,0,MINA($C133*$E133,$C133-SUM($G133:DD133)))</f>
        <v>0</v>
      </c>
      <c r="DF133" s="43">
        <f>IF(DF$5&lt;$A133,0,MINA($C133*$E133,$C133-SUM($G133:DE133)))</f>
        <v>0</v>
      </c>
      <c r="DG133" s="43">
        <f>IF(DG$5&lt;$A133,0,MINA($C133*$E133,$C133-SUM($G133:DF133)))</f>
        <v>0</v>
      </c>
      <c r="DH133" s="43">
        <f>IF(DH$5&lt;$A133,0,MINA($C133*$E133,$C133-SUM($G133:DG133)))</f>
        <v>0</v>
      </c>
      <c r="DI133" s="43">
        <f>IF(DI$5&lt;$A133,0,MINA($C133*$E133,$C133-SUM($G133:DH133)))</f>
        <v>0</v>
      </c>
      <c r="DJ133" s="43">
        <f>IF(DJ$5&lt;$A133,0,MINA($C133*$E133,$C133-SUM($G133:DI133)))</f>
        <v>0</v>
      </c>
      <c r="DK133" s="43">
        <f>IF(DK$5&lt;$A133,0,MINA($C133*$E133,$C133-SUM($G133:DJ133)))</f>
        <v>0</v>
      </c>
      <c r="DL133" s="43">
        <f>IF(DL$5&lt;$A133,0,MINA($C133*$E133,$C133-SUM($G133:DK133)))</f>
        <v>0</v>
      </c>
      <c r="DM133" s="43">
        <f>IF(DM$5&lt;$A133,0,MINA($C133*$E133,$C133-SUM($G133:DL133)))</f>
        <v>0</v>
      </c>
      <c r="DN133" s="43">
        <f>IF(DN$5&lt;$A133,0,MINA($C133*$E133,$C133-SUM($G133:DM133)))</f>
        <v>0</v>
      </c>
      <c r="DO133" s="43">
        <f>IF(DO$5&lt;$A133,0,MINA($C133*$E133,$C133-SUM($G133:DN133)))</f>
        <v>0</v>
      </c>
      <c r="DP133" s="43">
        <f>IF(DP$5&lt;$A133,0,MINA($C133*$E133,$C133-SUM($G133:DO133)))</f>
        <v>0</v>
      </c>
      <c r="DQ133" s="43">
        <f>IF(DQ$5&lt;$A133,0,MINA($C133*$E133,$C133-SUM($G133:DP133)))</f>
        <v>0</v>
      </c>
      <c r="DR133" s="43">
        <f>IF(DR$5&lt;$A133,0,MINA($C133*$E133,$C133-SUM($G133:DQ133)))</f>
        <v>0</v>
      </c>
      <c r="DS133" s="43">
        <f>IF(DS$5&lt;$A133,0,MINA($C133*$E133,$C133-SUM($G133:DR133)))</f>
        <v>0</v>
      </c>
      <c r="DT133" s="43">
        <f>IF(DT$5&lt;$A133,0,MINA($C133*$E133,$C133-SUM($G133:DS133)))</f>
        <v>0</v>
      </c>
      <c r="DU133" s="43">
        <f>IF(DU$5&lt;$A133,0,MINA($C133*$E133,$C133-SUM($G133:DT133)))</f>
        <v>0</v>
      </c>
      <c r="DV133" s="43">
        <f>IF(DV$5&lt;$A133,0,MINA($C133*$E133,$C133-SUM($G133:DU133)))</f>
        <v>0</v>
      </c>
      <c r="DW133" s="43"/>
      <c r="DX133" s="43"/>
      <c r="DY133" s="43"/>
      <c r="DZ133" s="43"/>
      <c r="EA133" s="43"/>
      <c r="EB133" s="43"/>
      <c r="EC133" s="43"/>
      <c r="ED133" s="43"/>
      <c r="EE133" s="43"/>
      <c r="EF133" s="43"/>
      <c r="EG133" s="43"/>
      <c r="EH133" s="43"/>
      <c r="EI133" s="43"/>
      <c r="EJ133" s="43"/>
      <c r="EK133" s="43"/>
      <c r="EL133" s="43"/>
      <c r="EM133" s="43"/>
      <c r="EN133" s="43"/>
      <c r="EO133" s="43"/>
      <c r="EP133" s="43"/>
      <c r="EQ133" s="43"/>
      <c r="ER133" s="43"/>
      <c r="ES133" s="43"/>
      <c r="ET133" s="43"/>
      <c r="EU133" s="43"/>
      <c r="EV133" s="43"/>
      <c r="EW133" s="43"/>
      <c r="EX133" s="43"/>
      <c r="EY133" s="43"/>
      <c r="EZ133" s="43"/>
      <c r="FA133" s="43"/>
      <c r="FB133" s="43"/>
      <c r="FC133" s="43"/>
      <c r="FD133" s="43"/>
      <c r="FE133" s="43"/>
      <c r="FF133" s="43"/>
    </row>
    <row r="134" spans="1:162" ht="18" customHeight="1" x14ac:dyDescent="0.2">
      <c r="A134" s="46">
        <f t="shared" si="37"/>
        <v>120</v>
      </c>
      <c r="B134" s="38"/>
      <c r="C134" s="45">
        <v>0</v>
      </c>
      <c r="D134" s="38"/>
      <c r="E134" s="44">
        <f t="shared" si="35"/>
        <v>1</v>
      </c>
      <c r="G134" s="43">
        <f t="shared" si="36"/>
        <v>0</v>
      </c>
      <c r="H134" s="43">
        <f>IF(H$5&lt;$A134,0,MINA($C134*$E134,$C134-SUM($G134:G134)))</f>
        <v>0</v>
      </c>
      <c r="I134" s="43">
        <f>IF(I$5&lt;$A134,0,MINA($C134*$E134,$C134-SUM($G134:H134)))</f>
        <v>0</v>
      </c>
      <c r="J134" s="43">
        <f>IF(J$5&lt;$A134,0,MINA($C134*$E134,$C134-SUM($G134:I134)))</f>
        <v>0</v>
      </c>
      <c r="K134" s="43">
        <f>IF(K$5&lt;$A134,0,MINA($C134*$E134,$C134-SUM($G134:J134)))</f>
        <v>0</v>
      </c>
      <c r="L134" s="43">
        <f>IF(L$5&lt;$A134,0,MINA($C134*$E134,$C134-SUM($G134:K134)))</f>
        <v>0</v>
      </c>
      <c r="M134" s="43">
        <f>IF(M$5&lt;$A134,0,MINA($C134*$E134,$C134-SUM($G134:L134)))</f>
        <v>0</v>
      </c>
      <c r="N134" s="43">
        <f>IF(N$5&lt;$A134,0,MINA($C134*$E134,$C134-SUM($G134:M134)))</f>
        <v>0</v>
      </c>
      <c r="O134" s="43">
        <f>IF(O$5&lt;$A134,0,MINA($C134*$E134,$C134-SUM($G134:N134)))</f>
        <v>0</v>
      </c>
      <c r="P134" s="43">
        <f>IF(P$5&lt;$A134,0,MINA($C134*$E134,$C134-SUM($G134:O134)))</f>
        <v>0</v>
      </c>
      <c r="Q134" s="43">
        <f>IF(Q$5&lt;$A134,0,MINA($C134*$E134,$C134-SUM($G134:P134)))</f>
        <v>0</v>
      </c>
      <c r="R134" s="43">
        <f>IF(R$5&lt;$A134,0,MINA($C134*$E134,$C134-SUM($G134:Q134)))</f>
        <v>0</v>
      </c>
      <c r="S134" s="43">
        <f>IF(S$5&lt;$A134,0,MINA($C134*$E134,$C134-SUM($G134:R134)))</f>
        <v>0</v>
      </c>
      <c r="T134" s="43">
        <f>IF(T$5&lt;$A134,0,MINA($C134*$E134,$C134-SUM($G134:S134)))</f>
        <v>0</v>
      </c>
      <c r="U134" s="43">
        <f>IF(U$5&lt;$A134,0,MINA($C134*$E134,$C134-SUM($G134:T134)))</f>
        <v>0</v>
      </c>
      <c r="V134" s="43">
        <f>IF(V$5&lt;$A134,0,MINA($C134*$E134,$C134-SUM($G134:U134)))</f>
        <v>0</v>
      </c>
      <c r="W134" s="43">
        <f>IF(W$5&lt;$A134,0,MINA($C134*$E134,$C134-SUM($G134:V134)))</f>
        <v>0</v>
      </c>
      <c r="X134" s="43">
        <f>IF(X$5&lt;$A134,0,MINA($C134*$E134,$C134-SUM($G134:W134)))</f>
        <v>0</v>
      </c>
      <c r="Y134" s="43">
        <f>IF(Y$5&lt;$A134,0,MINA($C134*$E134,$C134-SUM($G134:X134)))</f>
        <v>0</v>
      </c>
      <c r="Z134" s="43">
        <f>IF(Z$5&lt;$A134,0,MINA($C134*$E134,$C134-SUM($G134:Y134)))</f>
        <v>0</v>
      </c>
      <c r="AA134" s="43">
        <f>IF(AA$5&lt;$A134,0,MINA($C134*$E134,$C134-SUM($G134:Z134)))</f>
        <v>0</v>
      </c>
      <c r="AB134" s="43">
        <f>IF(AB$5&lt;$A134,0,MINA($C134*$E134,$C134-SUM($G134:AA134)))</f>
        <v>0</v>
      </c>
      <c r="AC134" s="43">
        <f>IF(AC$5&lt;$A134,0,MINA($C134*$E134,$C134-SUM($G134:AB134)))</f>
        <v>0</v>
      </c>
      <c r="AD134" s="43">
        <f>IF(AD$5&lt;$A134,0,MINA($C134*$E134,$C134-SUM($G134:AC134)))</f>
        <v>0</v>
      </c>
      <c r="AE134" s="43">
        <f>IF(AE$5&lt;$A134,0,MINA($C134*$E134,$C134-SUM($G134:AD134)))</f>
        <v>0</v>
      </c>
      <c r="AF134" s="43">
        <f>IF(AF$5&lt;$A134,0,MINA($C134*$E134,$C134-SUM($G134:AE134)))</f>
        <v>0</v>
      </c>
      <c r="AG134" s="43">
        <f>IF(AG$5&lt;$A134,0,MINA($C134*$E134,$C134-SUM($G134:AF134)))</f>
        <v>0</v>
      </c>
      <c r="AH134" s="43">
        <f>IF(AH$5&lt;$A134,0,MINA($C134*$E134,$C134-SUM($G134:AG134)))</f>
        <v>0</v>
      </c>
      <c r="AI134" s="43">
        <f>IF(AI$5&lt;$A134,0,MINA($C134*$E134,$C134-SUM($G134:AH134)))</f>
        <v>0</v>
      </c>
      <c r="AJ134" s="43">
        <f>IF(AJ$5&lt;$A134,0,MINA($C134*$E134,$C134-SUM($G134:AI134)))</f>
        <v>0</v>
      </c>
      <c r="AK134" s="43">
        <f>IF(AK$5&lt;$A134,0,MINA($C134*$E134,$C134-SUM($G134:AJ134)))</f>
        <v>0</v>
      </c>
      <c r="AL134" s="43">
        <f>IF(AL$5&lt;$A134,0,MINA($C134*$E134,$C134-SUM($G134:AK134)))</f>
        <v>0</v>
      </c>
      <c r="AM134" s="43">
        <f>IF(AM$5&lt;$A134,0,MINA($C134*$E134,$C134-SUM($G134:AL134)))</f>
        <v>0</v>
      </c>
      <c r="AN134" s="43">
        <f>IF(AN$5&lt;$A134,0,MINA($C134*$E134,$C134-SUM($G134:AM134)))</f>
        <v>0</v>
      </c>
      <c r="AO134" s="43">
        <f>IF(AO$5&lt;$A134,0,MINA($C134*$E134,$C134-SUM($G134:AN134)))</f>
        <v>0</v>
      </c>
      <c r="AP134" s="43">
        <f>IF(AP$5&lt;$A134,0,MINA($C134*$E134,$C134-SUM($G134:AO134)))</f>
        <v>0</v>
      </c>
      <c r="AQ134" s="43">
        <f>IF(AQ$5&lt;$A134,0,MINA($C134*$E134,$C134-SUM($G134:AP134)))</f>
        <v>0</v>
      </c>
      <c r="AR134" s="43">
        <f>IF(AR$5&lt;$A134,0,MINA($C134*$E134,$C134-SUM($G134:AQ134)))</f>
        <v>0</v>
      </c>
      <c r="AS134" s="43">
        <f>IF(AS$5&lt;$A134,0,MINA($C134*$E134,$C134-SUM($G134:AR134)))</f>
        <v>0</v>
      </c>
      <c r="AT134" s="43">
        <f>IF(AT$5&lt;$A134,0,MINA($C134*$E134,$C134-SUM($G134:AS134)))</f>
        <v>0</v>
      </c>
      <c r="AU134" s="43">
        <f>IF(AU$5&lt;$A134,0,MINA($C134*$E134,$C134-SUM($G134:AT134)))</f>
        <v>0</v>
      </c>
      <c r="AV134" s="43">
        <f>IF(AV$5&lt;$A134,0,MINA($C134*$E134,$C134-SUM($G134:AU134)))</f>
        <v>0</v>
      </c>
      <c r="AW134" s="43">
        <f>IF(AW$5&lt;$A134,0,MINA($C134*$E134,$C134-SUM($G134:AV134)))</f>
        <v>0</v>
      </c>
      <c r="AX134" s="43">
        <f>IF(AX$5&lt;$A134,0,MINA($C134*$E134,$C134-SUM($G134:AW134)))</f>
        <v>0</v>
      </c>
      <c r="AY134" s="43">
        <f>IF(AY$5&lt;$A134,0,MINA($C134*$E134,$C134-SUM($G134:AX134)))</f>
        <v>0</v>
      </c>
      <c r="AZ134" s="43">
        <f>IF(AZ$5&lt;$A134,0,MINA($C134*$E134,$C134-SUM($G134:AY134)))</f>
        <v>0</v>
      </c>
      <c r="BA134" s="43">
        <f>IF(BA$5&lt;$A134,0,MINA($C134*$E134,$C134-SUM($G134:AZ134)))</f>
        <v>0</v>
      </c>
      <c r="BB134" s="43">
        <f>IF(BB$5&lt;$A134,0,MINA($C134*$E134,$C134-SUM($G134:BA134)))</f>
        <v>0</v>
      </c>
      <c r="BC134" s="43">
        <f>IF(BC$5&lt;$A134,0,MINA($C134*$E134,$C134-SUM($G134:BB134)))</f>
        <v>0</v>
      </c>
      <c r="BD134" s="43">
        <f>IF(BD$5&lt;$A134,0,MINA($C134*$E134,$C134-SUM($G134:BC134)))</f>
        <v>0</v>
      </c>
      <c r="BE134" s="43">
        <f>IF(BE$5&lt;$A134,0,MINA($C134*$E134,$C134-SUM($G134:BD134)))</f>
        <v>0</v>
      </c>
      <c r="BF134" s="43">
        <f>IF(BF$5&lt;$A134,0,MINA($C134*$E134,$C134-SUM($G134:BE134)))</f>
        <v>0</v>
      </c>
      <c r="BG134" s="43">
        <f>IF(BG$5&lt;$A134,0,MINA($C134*$E134,$C134-SUM($G134:BF134)))</f>
        <v>0</v>
      </c>
      <c r="BH134" s="43">
        <f>IF(BH$5&lt;$A134,0,MINA($C134*$E134,$C134-SUM($G134:BG134)))</f>
        <v>0</v>
      </c>
      <c r="BI134" s="43">
        <f>IF(BI$5&lt;$A134,0,MINA($C134*$E134,$C134-SUM($G134:BH134)))</f>
        <v>0</v>
      </c>
      <c r="BJ134" s="43">
        <f>IF(BJ$5&lt;$A134,0,MINA($C134*$E134,$C134-SUM($G134:BI134)))</f>
        <v>0</v>
      </c>
      <c r="BK134" s="43">
        <f>IF(BK$5&lt;$A134,0,MINA($C134*$E134,$C134-SUM($G134:BJ134)))</f>
        <v>0</v>
      </c>
      <c r="BL134" s="43">
        <f>IF(BL$5&lt;$A134,0,MINA($C134*$E134,$C134-SUM($G134:BK134)))</f>
        <v>0</v>
      </c>
      <c r="BM134" s="43">
        <f>IF(BM$5&lt;$A134,0,MINA($C134*$E134,$C134-SUM($G134:BL134)))</f>
        <v>0</v>
      </c>
      <c r="BN134" s="43">
        <f>IF(BN$5&lt;$A134,0,MINA($C134*$E134,$C134-SUM($G134:BM134)))</f>
        <v>0</v>
      </c>
      <c r="BO134" s="43">
        <f>IF(BO$5&lt;$A134,0,MINA($C134*$E134,$C134-SUM($G134:BN134)))</f>
        <v>0</v>
      </c>
      <c r="BP134" s="43">
        <f>IF(BP$5&lt;$A134,0,MINA($C134*$E134,$C134-SUM($G134:BO134)))</f>
        <v>0</v>
      </c>
      <c r="BQ134" s="43">
        <f>IF(BQ$5&lt;$A134,0,MINA($C134*$E134,$C134-SUM($G134:BP134)))</f>
        <v>0</v>
      </c>
      <c r="BR134" s="43">
        <f>IF(BR$5&lt;$A134,0,MINA($C134*$E134,$C134-SUM($G134:BQ134)))</f>
        <v>0</v>
      </c>
      <c r="BS134" s="43">
        <f>IF(BS$5&lt;$A134,0,MINA($C134*$E134,$C134-SUM($G134:BR134)))</f>
        <v>0</v>
      </c>
      <c r="BT134" s="43">
        <f>IF(BT$5&lt;$A134,0,MINA($C134*$E134,$C134-SUM($G134:BS134)))</f>
        <v>0</v>
      </c>
      <c r="BU134" s="43">
        <f>IF(BU$5&lt;$A134,0,MINA($C134*$E134,$C134-SUM($G134:BT134)))</f>
        <v>0</v>
      </c>
      <c r="BV134" s="43">
        <f>IF(BV$5&lt;$A134,0,MINA($C134*$E134,$C134-SUM($G134:BU134)))</f>
        <v>0</v>
      </c>
      <c r="BW134" s="43">
        <f>IF(BW$5&lt;$A134,0,MINA($C134*$E134,$C134-SUM($G134:BV134)))</f>
        <v>0</v>
      </c>
      <c r="BX134" s="43">
        <f>IF(BX$5&lt;$A134,0,MINA($C134*$E134,$C134-SUM($G134:BW134)))</f>
        <v>0</v>
      </c>
      <c r="BY134" s="43">
        <f>IF(BY$5&lt;$A134,0,MINA($C134*$E134,$C134-SUM($G134:BX134)))</f>
        <v>0</v>
      </c>
      <c r="BZ134" s="43">
        <f>IF(BZ$5&lt;$A134,0,MINA($C134*$E134,$C134-SUM($G134:BY134)))</f>
        <v>0</v>
      </c>
      <c r="CA134" s="43">
        <f>IF(CA$5&lt;$A134,0,MINA($C134*$E134,$C134-SUM($G134:BZ134)))</f>
        <v>0</v>
      </c>
      <c r="CB134" s="43">
        <f>IF(CB$5&lt;$A134,0,MINA($C134*$E134,$C134-SUM($G134:CA134)))</f>
        <v>0</v>
      </c>
      <c r="CC134" s="43">
        <f>IF(CC$5&lt;$A134,0,MINA($C134*$E134,$C134-SUM($G134:CB134)))</f>
        <v>0</v>
      </c>
      <c r="CD134" s="43">
        <f>IF(CD$5&lt;$A134,0,MINA($C134*$E134,$C134-SUM($G134:CC134)))</f>
        <v>0</v>
      </c>
      <c r="CE134" s="43">
        <f>IF(CE$5&lt;$A134,0,MINA($C134*$E134,$C134-SUM($G134:CD134)))</f>
        <v>0</v>
      </c>
      <c r="CF134" s="43">
        <f>IF(CF$5&lt;$A134,0,MINA($C134*$E134,$C134-SUM($G134:CE134)))</f>
        <v>0</v>
      </c>
      <c r="CG134" s="43">
        <f>IF(CG$5&lt;$A134,0,MINA($C134*$E134,$C134-SUM($G134:CF134)))</f>
        <v>0</v>
      </c>
      <c r="CH134" s="43">
        <f>IF(CH$5&lt;$A134,0,MINA($C134*$E134,$C134-SUM($G134:CG134)))</f>
        <v>0</v>
      </c>
      <c r="CI134" s="43">
        <f>IF(CI$5&lt;$A134,0,MINA($C134*$E134,$C134-SUM($G134:CH134)))</f>
        <v>0</v>
      </c>
      <c r="CJ134" s="43">
        <f>IF(CJ$5&lt;$A134,0,MINA($C134*$E134,$C134-SUM($G134:CI134)))</f>
        <v>0</v>
      </c>
      <c r="CK134" s="43">
        <f>IF(CK$5&lt;$A134,0,MINA($C134*$E134,$C134-SUM($G134:CJ134)))</f>
        <v>0</v>
      </c>
      <c r="CL134" s="43">
        <f>IF(CL$5&lt;$A134,0,MINA($C134*$E134,$C134-SUM($G134:CK134)))</f>
        <v>0</v>
      </c>
      <c r="CM134" s="43">
        <f>IF(CM$5&lt;$A134,0,MINA($C134*$E134,$C134-SUM($G134:CL134)))</f>
        <v>0</v>
      </c>
      <c r="CN134" s="43">
        <f>IF(CN$5&lt;$A134,0,MINA($C134*$E134,$C134-SUM($G134:CM134)))</f>
        <v>0</v>
      </c>
      <c r="CO134" s="43">
        <f>IF(CO$5&lt;$A134,0,MINA($C134*$E134,$C134-SUM($G134:CN134)))</f>
        <v>0</v>
      </c>
      <c r="CP134" s="43">
        <f>IF(CP$5&lt;$A134,0,MINA($C134*$E134,$C134-SUM($G134:CO134)))</f>
        <v>0</v>
      </c>
      <c r="CQ134" s="43">
        <f>IF(CQ$5&lt;$A134,0,MINA($C134*$E134,$C134-SUM($G134:CP134)))</f>
        <v>0</v>
      </c>
      <c r="CR134" s="43">
        <f>IF(CR$5&lt;$A134,0,MINA($C134*$E134,$C134-SUM($G134:CQ134)))</f>
        <v>0</v>
      </c>
      <c r="CS134" s="43">
        <f>IF(CS$5&lt;$A134,0,MINA($C134*$E134,$C134-SUM($G134:CR134)))</f>
        <v>0</v>
      </c>
      <c r="CT134" s="43">
        <f>IF(CT$5&lt;$A134,0,MINA($C134*$E134,$C134-SUM($G134:CS134)))</f>
        <v>0</v>
      </c>
      <c r="CU134" s="43">
        <f>IF(CU$5&lt;$A134,0,MINA($C134*$E134,$C134-SUM($G134:CT134)))</f>
        <v>0</v>
      </c>
      <c r="CV134" s="43">
        <f>IF(CV$5&lt;$A134,0,MINA($C134*$E134,$C134-SUM($G134:CU134)))</f>
        <v>0</v>
      </c>
      <c r="CW134" s="43">
        <f>IF(CW$5&lt;$A134,0,MINA($C134*$E134,$C134-SUM($G134:CV134)))</f>
        <v>0</v>
      </c>
      <c r="CX134" s="43">
        <f>IF(CX$5&lt;$A134,0,MINA($C134*$E134,$C134-SUM($G134:CW134)))</f>
        <v>0</v>
      </c>
      <c r="CY134" s="43">
        <f>IF(CY$5&lt;$A134,0,MINA($C134*$E134,$C134-SUM($G134:CX134)))</f>
        <v>0</v>
      </c>
      <c r="CZ134" s="43">
        <f>IF(CZ$5&lt;$A134,0,MINA($C134*$E134,$C134-SUM($G134:CY134)))</f>
        <v>0</v>
      </c>
      <c r="DA134" s="43">
        <f>IF(DA$5&lt;$A134,0,MINA($C134*$E134,$C134-SUM($G134:CZ134)))</f>
        <v>0</v>
      </c>
      <c r="DB134" s="43">
        <f>IF(DB$5&lt;$A134,0,MINA($C134*$E134,$C134-SUM($G134:DA134)))</f>
        <v>0</v>
      </c>
      <c r="DC134" s="43">
        <f>IF(DC$5&lt;$A134,0,MINA($C134*$E134,$C134-SUM($G134:DB134)))</f>
        <v>0</v>
      </c>
      <c r="DD134" s="43">
        <f>IF(DD$5&lt;$A134,0,MINA($C134*$E134,$C134-SUM($G134:DC134)))</f>
        <v>0</v>
      </c>
      <c r="DE134" s="43">
        <f>IF(DE$5&lt;$A134,0,MINA($C134*$E134,$C134-SUM($G134:DD134)))</f>
        <v>0</v>
      </c>
      <c r="DF134" s="43">
        <f>IF(DF$5&lt;$A134,0,MINA($C134*$E134,$C134-SUM($G134:DE134)))</f>
        <v>0</v>
      </c>
      <c r="DG134" s="43">
        <f>IF(DG$5&lt;$A134,0,MINA($C134*$E134,$C134-SUM($G134:DF134)))</f>
        <v>0</v>
      </c>
      <c r="DH134" s="43">
        <f>IF(DH$5&lt;$A134,0,MINA($C134*$E134,$C134-SUM($G134:DG134)))</f>
        <v>0</v>
      </c>
      <c r="DI134" s="43">
        <f>IF(DI$5&lt;$A134,0,MINA($C134*$E134,$C134-SUM($G134:DH134)))</f>
        <v>0</v>
      </c>
      <c r="DJ134" s="43">
        <f>IF(DJ$5&lt;$A134,0,MINA($C134*$E134,$C134-SUM($G134:DI134)))</f>
        <v>0</v>
      </c>
      <c r="DK134" s="43">
        <f>IF(DK$5&lt;$A134,0,MINA($C134*$E134,$C134-SUM($G134:DJ134)))</f>
        <v>0</v>
      </c>
      <c r="DL134" s="43">
        <f>IF(DL$5&lt;$A134,0,MINA($C134*$E134,$C134-SUM($G134:DK134)))</f>
        <v>0</v>
      </c>
      <c r="DM134" s="43">
        <f>IF(DM$5&lt;$A134,0,MINA($C134*$E134,$C134-SUM($G134:DL134)))</f>
        <v>0</v>
      </c>
      <c r="DN134" s="43">
        <f>IF(DN$5&lt;$A134,0,MINA($C134*$E134,$C134-SUM($G134:DM134)))</f>
        <v>0</v>
      </c>
      <c r="DO134" s="43">
        <f>IF(DO$5&lt;$A134,0,MINA($C134*$E134,$C134-SUM($G134:DN134)))</f>
        <v>0</v>
      </c>
      <c r="DP134" s="43">
        <f>IF(DP$5&lt;$A134,0,MINA($C134*$E134,$C134-SUM($G134:DO134)))</f>
        <v>0</v>
      </c>
      <c r="DQ134" s="43">
        <f>IF(DQ$5&lt;$A134,0,MINA($C134*$E134,$C134-SUM($G134:DP134)))</f>
        <v>0</v>
      </c>
      <c r="DR134" s="43">
        <f>IF(DR$5&lt;$A134,0,MINA($C134*$E134,$C134-SUM($G134:DQ134)))</f>
        <v>0</v>
      </c>
      <c r="DS134" s="43">
        <f>IF(DS$5&lt;$A134,0,MINA($C134*$E134,$C134-SUM($G134:DR134)))</f>
        <v>0</v>
      </c>
      <c r="DT134" s="43">
        <f>IF(DT$5&lt;$A134,0,MINA($C134*$E134,$C134-SUM($G134:DS134)))</f>
        <v>0</v>
      </c>
      <c r="DU134" s="43">
        <f>IF(DU$5&lt;$A134,0,MINA($C134*$E134,$C134-SUM($G134:DT134)))</f>
        <v>0</v>
      </c>
      <c r="DV134" s="43">
        <f>IF(DV$5&lt;$A134,0,MINA($C134*$E134,$C134-SUM($G134:DU134)))</f>
        <v>0</v>
      </c>
      <c r="DW134" s="43"/>
      <c r="DX134" s="43"/>
      <c r="DY134" s="43"/>
      <c r="DZ134" s="43"/>
      <c r="EA134" s="43"/>
      <c r="EB134" s="43"/>
      <c r="EC134" s="43"/>
      <c r="ED134" s="43"/>
      <c r="EE134" s="43"/>
      <c r="EF134" s="43"/>
      <c r="EG134" s="43"/>
      <c r="EH134" s="43"/>
      <c r="EI134" s="43"/>
      <c r="EJ134" s="43"/>
      <c r="EK134" s="43"/>
      <c r="EL134" s="43"/>
      <c r="EM134" s="43"/>
      <c r="EN134" s="43"/>
      <c r="EO134" s="43"/>
      <c r="EP134" s="43"/>
      <c r="EQ134" s="43"/>
      <c r="ER134" s="43"/>
      <c r="ES134" s="43"/>
      <c r="ET134" s="43"/>
      <c r="EU134" s="43"/>
      <c r="EV134" s="43"/>
      <c r="EW134" s="43"/>
      <c r="EX134" s="43"/>
      <c r="EY134" s="43"/>
      <c r="EZ134" s="43"/>
      <c r="FA134" s="43"/>
      <c r="FB134" s="43"/>
      <c r="FC134" s="43"/>
      <c r="FD134" s="43"/>
      <c r="FE134" s="43"/>
      <c r="FF134" s="43"/>
    </row>
    <row r="135" spans="1:162" ht="18" customHeight="1" x14ac:dyDescent="0.2">
      <c r="A135" s="46"/>
      <c r="B135" s="38"/>
      <c r="C135" s="45"/>
      <c r="D135" s="38"/>
      <c r="E135" s="44"/>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c r="EN135" s="43"/>
      <c r="EO135" s="43"/>
      <c r="EP135" s="43"/>
      <c r="EQ135" s="43"/>
      <c r="ER135" s="43"/>
      <c r="ES135" s="43"/>
      <c r="ET135" s="43"/>
      <c r="EU135" s="43"/>
      <c r="EV135" s="43"/>
      <c r="EW135" s="43"/>
      <c r="EX135" s="43"/>
      <c r="EY135" s="43"/>
      <c r="EZ135" s="43"/>
      <c r="FA135" s="43"/>
      <c r="FB135" s="43"/>
      <c r="FC135" s="43"/>
      <c r="FD135" s="43"/>
      <c r="FE135" s="43"/>
      <c r="FF135" s="43"/>
    </row>
    <row r="136" spans="1:162" ht="18" customHeight="1" x14ac:dyDescent="0.2">
      <c r="A136" s="46"/>
      <c r="B136" s="38"/>
      <c r="C136" s="45"/>
      <c r="D136" s="38"/>
      <c r="E136" s="44"/>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c r="EN136" s="43"/>
      <c r="EO136" s="43"/>
      <c r="EP136" s="43"/>
      <c r="EQ136" s="43"/>
      <c r="ER136" s="43"/>
      <c r="ES136" s="43"/>
      <c r="ET136" s="43"/>
      <c r="EU136" s="43"/>
      <c r="EV136" s="43"/>
      <c r="EW136" s="43"/>
      <c r="EX136" s="43"/>
      <c r="EY136" s="43"/>
      <c r="EZ136" s="43"/>
      <c r="FA136" s="43"/>
      <c r="FB136" s="43"/>
      <c r="FC136" s="43"/>
      <c r="FD136" s="43"/>
      <c r="FE136" s="43"/>
      <c r="FF136" s="43"/>
    </row>
    <row r="137" spans="1:162" ht="18" customHeight="1" x14ac:dyDescent="0.2">
      <c r="A137" s="46"/>
      <c r="B137" s="38"/>
      <c r="C137" s="45"/>
      <c r="D137" s="38"/>
      <c r="E137" s="44"/>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c r="EN137" s="43"/>
      <c r="EO137" s="43"/>
      <c r="EP137" s="43"/>
      <c r="EQ137" s="43"/>
      <c r="ER137" s="43"/>
      <c r="ES137" s="43"/>
      <c r="ET137" s="43"/>
      <c r="EU137" s="43"/>
      <c r="EV137" s="43"/>
      <c r="EW137" s="43"/>
      <c r="EX137" s="43"/>
      <c r="EY137" s="43"/>
      <c r="EZ137" s="43"/>
      <c r="FA137" s="43"/>
      <c r="FB137" s="43"/>
      <c r="FC137" s="43"/>
      <c r="FD137" s="43"/>
      <c r="FE137" s="43"/>
      <c r="FF137" s="43"/>
    </row>
    <row r="138" spans="1:162" ht="18" customHeight="1" x14ac:dyDescent="0.2">
      <c r="A138" s="46"/>
      <c r="B138" s="38"/>
      <c r="C138" s="45"/>
      <c r="D138" s="38"/>
      <c r="E138" s="44"/>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c r="EG138" s="43"/>
      <c r="EH138" s="43"/>
      <c r="EI138" s="43"/>
      <c r="EJ138" s="43"/>
      <c r="EK138" s="43"/>
      <c r="EL138" s="43"/>
      <c r="EM138" s="43"/>
      <c r="EN138" s="43"/>
      <c r="EO138" s="43"/>
      <c r="EP138" s="43"/>
      <c r="EQ138" s="43"/>
      <c r="ER138" s="43"/>
      <c r="ES138" s="43"/>
      <c r="ET138" s="43"/>
      <c r="EU138" s="43"/>
      <c r="EV138" s="43"/>
      <c r="EW138" s="43"/>
      <c r="EX138" s="43"/>
      <c r="EY138" s="43"/>
      <c r="EZ138" s="43"/>
      <c r="FA138" s="43"/>
      <c r="FB138" s="43"/>
      <c r="FC138" s="43"/>
      <c r="FD138" s="43"/>
      <c r="FE138" s="43"/>
      <c r="FF138" s="43"/>
    </row>
    <row r="139" spans="1:162" ht="18" customHeight="1" x14ac:dyDescent="0.2">
      <c r="A139" s="46"/>
      <c r="B139" s="38"/>
      <c r="C139" s="45"/>
      <c r="D139" s="38"/>
      <c r="E139" s="44"/>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c r="EG139" s="43"/>
      <c r="EH139" s="43"/>
      <c r="EI139" s="43"/>
      <c r="EJ139" s="43"/>
      <c r="EK139" s="43"/>
      <c r="EL139" s="43"/>
      <c r="EM139" s="43"/>
      <c r="EN139" s="43"/>
      <c r="EO139" s="43"/>
      <c r="EP139" s="43"/>
      <c r="EQ139" s="43"/>
      <c r="ER139" s="43"/>
      <c r="ES139" s="43"/>
      <c r="ET139" s="43"/>
      <c r="EU139" s="43"/>
      <c r="EV139" s="43"/>
      <c r="EW139" s="43"/>
      <c r="EX139" s="43"/>
      <c r="EY139" s="43"/>
      <c r="EZ139" s="43"/>
      <c r="FA139" s="43"/>
      <c r="FB139" s="43"/>
      <c r="FC139" s="43"/>
      <c r="FD139" s="43"/>
      <c r="FE139" s="43"/>
      <c r="FF139" s="43"/>
    </row>
    <row r="140" spans="1:162" ht="18" customHeight="1" x14ac:dyDescent="0.2">
      <c r="A140" s="46"/>
      <c r="B140" s="38"/>
      <c r="C140" s="45"/>
      <c r="D140" s="38"/>
      <c r="E140" s="44"/>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c r="EG140" s="43"/>
      <c r="EH140" s="43"/>
      <c r="EI140" s="43"/>
      <c r="EJ140" s="43"/>
      <c r="EK140" s="43"/>
      <c r="EL140" s="43"/>
      <c r="EM140" s="43"/>
      <c r="EN140" s="43"/>
      <c r="EO140" s="43"/>
      <c r="EP140" s="43"/>
      <c r="EQ140" s="43"/>
      <c r="ER140" s="43"/>
      <c r="ES140" s="43"/>
      <c r="ET140" s="43"/>
      <c r="EU140" s="43"/>
      <c r="EV140" s="43"/>
      <c r="EW140" s="43"/>
      <c r="EX140" s="43"/>
      <c r="EY140" s="43"/>
      <c r="EZ140" s="43"/>
      <c r="FA140" s="43"/>
      <c r="FB140" s="43"/>
      <c r="FC140" s="43"/>
      <c r="FD140" s="43"/>
      <c r="FE140" s="43"/>
      <c r="FF140" s="43"/>
    </row>
    <row r="141" spans="1:162" ht="18" customHeight="1" x14ac:dyDescent="0.2">
      <c r="A141" s="46"/>
      <c r="B141" s="38"/>
      <c r="C141" s="45"/>
      <c r="D141" s="38"/>
      <c r="E141" s="44"/>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c r="EG141" s="43"/>
      <c r="EH141" s="43"/>
      <c r="EI141" s="43"/>
      <c r="EJ141" s="43"/>
      <c r="EK141" s="43"/>
      <c r="EL141" s="43"/>
      <c r="EM141" s="43"/>
      <c r="EN141" s="43"/>
      <c r="EO141" s="43"/>
      <c r="EP141" s="43"/>
      <c r="EQ141" s="43"/>
      <c r="ER141" s="43"/>
      <c r="ES141" s="43"/>
      <c r="ET141" s="43"/>
      <c r="EU141" s="43"/>
      <c r="EV141" s="43"/>
      <c r="EW141" s="43"/>
      <c r="EX141" s="43"/>
      <c r="EY141" s="43"/>
      <c r="EZ141" s="43"/>
      <c r="FA141" s="43"/>
      <c r="FB141" s="43"/>
      <c r="FC141" s="43"/>
      <c r="FD141" s="43"/>
      <c r="FE141" s="43"/>
      <c r="FF141" s="43"/>
    </row>
    <row r="142" spans="1:162" ht="18" customHeight="1" x14ac:dyDescent="0.2">
      <c r="A142" s="46"/>
      <c r="B142" s="38"/>
      <c r="C142" s="45"/>
      <c r="D142" s="38"/>
      <c r="E142" s="44"/>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c r="EG142" s="43"/>
      <c r="EH142" s="43"/>
      <c r="EI142" s="43"/>
      <c r="EJ142" s="43"/>
      <c r="EK142" s="43"/>
      <c r="EL142" s="43"/>
      <c r="EM142" s="43"/>
      <c r="EN142" s="43"/>
      <c r="EO142" s="43"/>
      <c r="EP142" s="43"/>
      <c r="EQ142" s="43"/>
      <c r="ER142" s="43"/>
      <c r="ES142" s="43"/>
      <c r="ET142" s="43"/>
      <c r="EU142" s="43"/>
      <c r="EV142" s="43"/>
      <c r="EW142" s="43"/>
      <c r="EX142" s="43"/>
      <c r="EY142" s="43"/>
      <c r="EZ142" s="43"/>
      <c r="FA142" s="43"/>
      <c r="FB142" s="43"/>
      <c r="FC142" s="43"/>
      <c r="FD142" s="43"/>
      <c r="FE142" s="43"/>
      <c r="FF142" s="43"/>
    </row>
    <row r="143" spans="1:162" ht="18" customHeight="1" x14ac:dyDescent="0.2">
      <c r="A143" s="46"/>
      <c r="B143" s="38"/>
      <c r="C143" s="45"/>
      <c r="D143" s="38"/>
      <c r="E143" s="44"/>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c r="EG143" s="43"/>
      <c r="EH143" s="43"/>
      <c r="EI143" s="43"/>
      <c r="EJ143" s="43"/>
      <c r="EK143" s="43"/>
      <c r="EL143" s="43"/>
      <c r="EM143" s="43"/>
      <c r="EN143" s="43"/>
      <c r="EO143" s="43"/>
      <c r="EP143" s="43"/>
      <c r="EQ143" s="43"/>
      <c r="ER143" s="43"/>
      <c r="ES143" s="43"/>
      <c r="ET143" s="43"/>
      <c r="EU143" s="43"/>
      <c r="EV143" s="43"/>
      <c r="EW143" s="43"/>
      <c r="EX143" s="43"/>
      <c r="EY143" s="43"/>
      <c r="EZ143" s="43"/>
      <c r="FA143" s="43"/>
      <c r="FB143" s="43"/>
      <c r="FC143" s="43"/>
      <c r="FD143" s="43"/>
      <c r="FE143" s="43"/>
      <c r="FF143" s="43"/>
    </row>
    <row r="144" spans="1:162" ht="18" customHeight="1" x14ac:dyDescent="0.2">
      <c r="A144" s="46"/>
      <c r="B144" s="38"/>
      <c r="C144" s="45"/>
      <c r="D144" s="38"/>
      <c r="E144" s="44"/>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c r="EG144" s="43"/>
      <c r="EH144" s="43"/>
      <c r="EI144" s="43"/>
      <c r="EJ144" s="43"/>
      <c r="EK144" s="43"/>
      <c r="EL144" s="43"/>
      <c r="EM144" s="43"/>
      <c r="EN144" s="43"/>
      <c r="EO144" s="43"/>
      <c r="EP144" s="43"/>
      <c r="EQ144" s="43"/>
      <c r="ER144" s="43"/>
      <c r="ES144" s="43"/>
      <c r="ET144" s="43"/>
      <c r="EU144" s="43"/>
      <c r="EV144" s="43"/>
      <c r="EW144" s="43"/>
      <c r="EX144" s="43"/>
      <c r="EY144" s="43"/>
      <c r="EZ144" s="43"/>
      <c r="FA144" s="43"/>
      <c r="FB144" s="43"/>
      <c r="FC144" s="43"/>
      <c r="FD144" s="43"/>
      <c r="FE144" s="43"/>
      <c r="FF144" s="43"/>
    </row>
    <row r="145" spans="1:162" ht="18" customHeight="1" x14ac:dyDescent="0.2">
      <c r="A145" s="46"/>
      <c r="B145" s="38"/>
      <c r="C145" s="45"/>
      <c r="D145" s="38"/>
      <c r="E145" s="44"/>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c r="EG145" s="43"/>
      <c r="EH145" s="43"/>
      <c r="EI145" s="43"/>
      <c r="EJ145" s="43"/>
      <c r="EK145" s="43"/>
      <c r="EL145" s="43"/>
      <c r="EM145" s="43"/>
      <c r="EN145" s="43"/>
      <c r="EO145" s="43"/>
      <c r="EP145" s="43"/>
      <c r="EQ145" s="43"/>
      <c r="ER145" s="43"/>
      <c r="ES145" s="43"/>
      <c r="ET145" s="43"/>
      <c r="EU145" s="43"/>
      <c r="EV145" s="43"/>
      <c r="EW145" s="43"/>
      <c r="EX145" s="43"/>
      <c r="EY145" s="43"/>
      <c r="EZ145" s="43"/>
      <c r="FA145" s="43"/>
      <c r="FB145" s="43"/>
      <c r="FC145" s="43"/>
      <c r="FD145" s="43"/>
      <c r="FE145" s="43"/>
      <c r="FF145" s="43"/>
    </row>
    <row r="146" spans="1:162" ht="18" customHeight="1" x14ac:dyDescent="0.2">
      <c r="A146" s="46"/>
      <c r="B146" s="38"/>
      <c r="C146" s="45"/>
      <c r="D146" s="38"/>
      <c r="E146" s="44"/>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c r="EG146" s="43"/>
      <c r="EH146" s="43"/>
      <c r="EI146" s="43"/>
      <c r="EJ146" s="43"/>
      <c r="EK146" s="43"/>
      <c r="EL146" s="43"/>
      <c r="EM146" s="43"/>
      <c r="EN146" s="43"/>
      <c r="EO146" s="43"/>
      <c r="EP146" s="43"/>
      <c r="EQ146" s="43"/>
      <c r="ER146" s="43"/>
      <c r="ES146" s="43"/>
      <c r="ET146" s="43"/>
      <c r="EU146" s="43"/>
      <c r="EV146" s="43"/>
      <c r="EW146" s="43"/>
      <c r="EX146" s="43"/>
      <c r="EY146" s="43"/>
      <c r="EZ146" s="43"/>
      <c r="FA146" s="43"/>
      <c r="FB146" s="43"/>
      <c r="FC146" s="43"/>
      <c r="FD146" s="43"/>
      <c r="FE146" s="43"/>
      <c r="FF146" s="43"/>
    </row>
    <row r="147" spans="1:162" ht="18" customHeight="1" x14ac:dyDescent="0.2">
      <c r="A147" s="46"/>
      <c r="B147" s="38"/>
      <c r="C147" s="45"/>
      <c r="D147" s="38"/>
      <c r="E147" s="44"/>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c r="EG147" s="43"/>
      <c r="EH147" s="43"/>
      <c r="EI147" s="43"/>
      <c r="EJ147" s="43"/>
      <c r="EK147" s="43"/>
      <c r="EL147" s="43"/>
      <c r="EM147" s="43"/>
      <c r="EN147" s="43"/>
      <c r="EO147" s="43"/>
      <c r="EP147" s="43"/>
      <c r="EQ147" s="43"/>
      <c r="ER147" s="43"/>
      <c r="ES147" s="43"/>
      <c r="ET147" s="43"/>
      <c r="EU147" s="43"/>
      <c r="EV147" s="43"/>
      <c r="EW147" s="43"/>
      <c r="EX147" s="43"/>
      <c r="EY147" s="43"/>
      <c r="EZ147" s="43"/>
      <c r="FA147" s="43"/>
      <c r="FB147" s="43"/>
      <c r="FC147" s="43"/>
      <c r="FD147" s="43"/>
      <c r="FE147" s="43"/>
      <c r="FF147" s="43"/>
    </row>
    <row r="148" spans="1:162" ht="18" customHeight="1" x14ac:dyDescent="0.2">
      <c r="A148" s="46"/>
      <c r="B148" s="38"/>
      <c r="C148" s="45"/>
      <c r="D148" s="38"/>
      <c r="E148" s="44"/>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c r="EG148" s="43"/>
      <c r="EH148" s="43"/>
      <c r="EI148" s="43"/>
      <c r="EJ148" s="43"/>
      <c r="EK148" s="43"/>
      <c r="EL148" s="43"/>
      <c r="EM148" s="43"/>
      <c r="EN148" s="43"/>
      <c r="EO148" s="43"/>
      <c r="EP148" s="43"/>
      <c r="EQ148" s="43"/>
      <c r="ER148" s="43"/>
      <c r="ES148" s="43"/>
      <c r="ET148" s="43"/>
      <c r="EU148" s="43"/>
      <c r="EV148" s="43"/>
      <c r="EW148" s="43"/>
      <c r="EX148" s="43"/>
      <c r="EY148" s="43"/>
      <c r="EZ148" s="43"/>
      <c r="FA148" s="43"/>
      <c r="FB148" s="43"/>
      <c r="FC148" s="43"/>
      <c r="FD148" s="43"/>
      <c r="FE148" s="43"/>
      <c r="FF148" s="43"/>
    </row>
    <row r="149" spans="1:162" ht="18" customHeight="1" x14ac:dyDescent="0.2">
      <c r="A149" s="46"/>
      <c r="B149" s="38"/>
      <c r="C149" s="45"/>
      <c r="D149" s="38"/>
      <c r="E149" s="44"/>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c r="EG149" s="43"/>
      <c r="EH149" s="43"/>
      <c r="EI149" s="43"/>
      <c r="EJ149" s="43"/>
      <c r="EK149" s="43"/>
      <c r="EL149" s="43"/>
      <c r="EM149" s="43"/>
      <c r="EN149" s="43"/>
      <c r="EO149" s="43"/>
      <c r="EP149" s="43"/>
      <c r="EQ149" s="43"/>
      <c r="ER149" s="43"/>
      <c r="ES149" s="43"/>
      <c r="ET149" s="43"/>
      <c r="EU149" s="43"/>
      <c r="EV149" s="43"/>
      <c r="EW149" s="43"/>
      <c r="EX149" s="43"/>
      <c r="EY149" s="43"/>
      <c r="EZ149" s="43"/>
      <c r="FA149" s="43"/>
      <c r="FB149" s="43"/>
      <c r="FC149" s="43"/>
      <c r="FD149" s="43"/>
      <c r="FE149" s="43"/>
      <c r="FF149" s="43"/>
    </row>
    <row r="150" spans="1:162" ht="18" customHeight="1" x14ac:dyDescent="0.2">
      <c r="A150" s="46"/>
      <c r="B150" s="38"/>
      <c r="C150" s="45"/>
      <c r="D150" s="38"/>
      <c r="E150" s="44"/>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c r="EG150" s="43"/>
      <c r="EH150" s="43"/>
      <c r="EI150" s="43"/>
      <c r="EJ150" s="43"/>
      <c r="EK150" s="43"/>
      <c r="EL150" s="43"/>
      <c r="EM150" s="43"/>
      <c r="EN150" s="43"/>
      <c r="EO150" s="43"/>
      <c r="EP150" s="43"/>
      <c r="EQ150" s="43"/>
      <c r="ER150" s="43"/>
      <c r="ES150" s="43"/>
      <c r="ET150" s="43"/>
      <c r="EU150" s="43"/>
      <c r="EV150" s="43"/>
      <c r="EW150" s="43"/>
      <c r="EX150" s="43"/>
      <c r="EY150" s="43"/>
      <c r="EZ150" s="43"/>
      <c r="FA150" s="43"/>
      <c r="FB150" s="43"/>
      <c r="FC150" s="43"/>
      <c r="FD150" s="43"/>
      <c r="FE150" s="43"/>
      <c r="FF150" s="43"/>
    </row>
    <row r="151" spans="1:162" ht="18" customHeight="1" x14ac:dyDescent="0.2">
      <c r="A151" s="46"/>
      <c r="B151" s="38"/>
      <c r="C151" s="45"/>
      <c r="D151" s="38"/>
      <c r="E151" s="44"/>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c r="EG151" s="43"/>
      <c r="EH151" s="43"/>
      <c r="EI151" s="43"/>
      <c r="EJ151" s="43"/>
      <c r="EK151" s="43"/>
      <c r="EL151" s="43"/>
      <c r="EM151" s="43"/>
      <c r="EN151" s="43"/>
      <c r="EO151" s="43"/>
      <c r="EP151" s="43"/>
      <c r="EQ151" s="43"/>
      <c r="ER151" s="43"/>
      <c r="ES151" s="43"/>
      <c r="ET151" s="43"/>
      <c r="EU151" s="43"/>
      <c r="EV151" s="43"/>
      <c r="EW151" s="43"/>
      <c r="EX151" s="43"/>
      <c r="EY151" s="43"/>
      <c r="EZ151" s="43"/>
      <c r="FA151" s="43"/>
      <c r="FB151" s="43"/>
      <c r="FC151" s="43"/>
      <c r="FD151" s="43"/>
      <c r="FE151" s="43"/>
      <c r="FF151" s="43"/>
    </row>
    <row r="152" spans="1:162" ht="18" customHeight="1" x14ac:dyDescent="0.2">
      <c r="A152" s="46"/>
      <c r="B152" s="38"/>
      <c r="C152" s="45"/>
      <c r="D152" s="38"/>
      <c r="E152" s="44"/>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c r="EN152" s="43"/>
      <c r="EO152" s="43"/>
      <c r="EP152" s="43"/>
      <c r="EQ152" s="43"/>
      <c r="ER152" s="43"/>
      <c r="ES152" s="43"/>
      <c r="ET152" s="43"/>
      <c r="EU152" s="43"/>
      <c r="EV152" s="43"/>
      <c r="EW152" s="43"/>
      <c r="EX152" s="43"/>
      <c r="EY152" s="43"/>
      <c r="EZ152" s="43"/>
      <c r="FA152" s="43"/>
      <c r="FB152" s="43"/>
      <c r="FC152" s="43"/>
      <c r="FD152" s="43"/>
      <c r="FE152" s="43"/>
      <c r="FF152" s="43"/>
    </row>
    <row r="153" spans="1:162" ht="18" customHeight="1" x14ac:dyDescent="0.2">
      <c r="A153" s="46"/>
      <c r="B153" s="38"/>
      <c r="C153" s="45"/>
      <c r="D153" s="38"/>
      <c r="E153" s="44"/>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c r="EG153" s="43"/>
      <c r="EH153" s="43"/>
      <c r="EI153" s="43"/>
      <c r="EJ153" s="43"/>
      <c r="EK153" s="43"/>
      <c r="EL153" s="43"/>
      <c r="EM153" s="43"/>
      <c r="EN153" s="43"/>
      <c r="EO153" s="43"/>
      <c r="EP153" s="43"/>
      <c r="EQ153" s="43"/>
      <c r="ER153" s="43"/>
      <c r="ES153" s="43"/>
      <c r="ET153" s="43"/>
      <c r="EU153" s="43"/>
      <c r="EV153" s="43"/>
      <c r="EW153" s="43"/>
      <c r="EX153" s="43"/>
      <c r="EY153" s="43"/>
      <c r="EZ153" s="43"/>
      <c r="FA153" s="43"/>
      <c r="FB153" s="43"/>
      <c r="FC153" s="43"/>
      <c r="FD153" s="43"/>
      <c r="FE153" s="43"/>
      <c r="FF153" s="43"/>
    </row>
    <row r="154" spans="1:162" ht="18" customHeight="1" x14ac:dyDescent="0.2">
      <c r="A154" s="46"/>
      <c r="B154" s="38"/>
      <c r="C154" s="45"/>
      <c r="D154" s="38"/>
      <c r="E154" s="44"/>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c r="EG154" s="43"/>
      <c r="EH154" s="43"/>
      <c r="EI154" s="43"/>
      <c r="EJ154" s="43"/>
      <c r="EK154" s="43"/>
      <c r="EL154" s="43"/>
      <c r="EM154" s="43"/>
      <c r="EN154" s="43"/>
      <c r="EO154" s="43"/>
      <c r="EP154" s="43"/>
      <c r="EQ154" s="43"/>
      <c r="ER154" s="43"/>
      <c r="ES154" s="43"/>
      <c r="ET154" s="43"/>
      <c r="EU154" s="43"/>
      <c r="EV154" s="43"/>
      <c r="EW154" s="43"/>
      <c r="EX154" s="43"/>
      <c r="EY154" s="43"/>
      <c r="EZ154" s="43"/>
      <c r="FA154" s="43"/>
      <c r="FB154" s="43"/>
      <c r="FC154" s="43"/>
      <c r="FD154" s="43"/>
      <c r="FE154" s="43"/>
      <c r="FF154" s="43"/>
    </row>
    <row r="155" spans="1:162" ht="18" customHeight="1" x14ac:dyDescent="0.2">
      <c r="A155" s="46"/>
      <c r="B155" s="38"/>
      <c r="C155" s="45"/>
      <c r="D155" s="38"/>
      <c r="E155" s="44"/>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c r="EG155" s="43"/>
      <c r="EH155" s="43"/>
      <c r="EI155" s="43"/>
      <c r="EJ155" s="43"/>
      <c r="EK155" s="43"/>
      <c r="EL155" s="43"/>
      <c r="EM155" s="43"/>
      <c r="EN155" s="43"/>
      <c r="EO155" s="43"/>
      <c r="EP155" s="43"/>
      <c r="EQ155" s="43"/>
      <c r="ER155" s="43"/>
      <c r="ES155" s="43"/>
      <c r="ET155" s="43"/>
      <c r="EU155" s="43"/>
      <c r="EV155" s="43"/>
      <c r="EW155" s="43"/>
      <c r="EX155" s="43"/>
      <c r="EY155" s="43"/>
      <c r="EZ155" s="43"/>
      <c r="FA155" s="43"/>
      <c r="FB155" s="43"/>
      <c r="FC155" s="43"/>
      <c r="FD155" s="43"/>
      <c r="FE155" s="43"/>
      <c r="FF155" s="43"/>
    </row>
    <row r="156" spans="1:162" ht="18" customHeight="1" x14ac:dyDescent="0.2">
      <c r="A156" s="46"/>
      <c r="B156" s="38"/>
      <c r="C156" s="45"/>
      <c r="D156" s="38"/>
      <c r="E156" s="44"/>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c r="EG156" s="43"/>
      <c r="EH156" s="43"/>
      <c r="EI156" s="43"/>
      <c r="EJ156" s="43"/>
      <c r="EK156" s="43"/>
      <c r="EL156" s="43"/>
      <c r="EM156" s="43"/>
      <c r="EN156" s="43"/>
      <c r="EO156" s="43"/>
      <c r="EP156" s="43"/>
      <c r="EQ156" s="43"/>
      <c r="ER156" s="43"/>
      <c r="ES156" s="43"/>
      <c r="ET156" s="43"/>
      <c r="EU156" s="43"/>
      <c r="EV156" s="43"/>
      <c r="EW156" s="43"/>
      <c r="EX156" s="43"/>
      <c r="EY156" s="43"/>
      <c r="EZ156" s="43"/>
      <c r="FA156" s="43"/>
      <c r="FB156" s="43"/>
      <c r="FC156" s="43"/>
      <c r="FD156" s="43"/>
      <c r="FE156" s="43"/>
      <c r="FF156" s="43"/>
    </row>
    <row r="157" spans="1:162" ht="18" customHeight="1" x14ac:dyDescent="0.2">
      <c r="A157" s="46"/>
      <c r="B157" s="38"/>
      <c r="C157" s="45"/>
      <c r="D157" s="38"/>
      <c r="E157" s="44"/>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c r="DV157" s="43"/>
      <c r="DW157" s="43"/>
      <c r="DX157" s="43"/>
      <c r="DY157" s="43"/>
      <c r="DZ157" s="43"/>
      <c r="EA157" s="43"/>
      <c r="EB157" s="43"/>
      <c r="EC157" s="43"/>
      <c r="ED157" s="43"/>
      <c r="EE157" s="43"/>
      <c r="EF157" s="43"/>
      <c r="EG157" s="43"/>
      <c r="EH157" s="43"/>
      <c r="EI157" s="43"/>
      <c r="EJ157" s="43"/>
      <c r="EK157" s="43"/>
      <c r="EL157" s="43"/>
      <c r="EM157" s="43"/>
      <c r="EN157" s="43"/>
      <c r="EO157" s="43"/>
      <c r="EP157" s="43"/>
      <c r="EQ157" s="43"/>
      <c r="ER157" s="43"/>
      <c r="ES157" s="43"/>
      <c r="ET157" s="43"/>
      <c r="EU157" s="43"/>
      <c r="EV157" s="43"/>
      <c r="EW157" s="43"/>
      <c r="EX157" s="43"/>
      <c r="EY157" s="43"/>
      <c r="EZ157" s="43"/>
      <c r="FA157" s="43"/>
      <c r="FB157" s="43"/>
      <c r="FC157" s="43"/>
      <c r="FD157" s="43"/>
      <c r="FE157" s="43"/>
      <c r="FF157" s="43"/>
    </row>
    <row r="158" spans="1:162" ht="18" customHeight="1" x14ac:dyDescent="0.2">
      <c r="A158" s="46"/>
      <c r="B158" s="38"/>
      <c r="C158" s="45"/>
      <c r="D158" s="38"/>
      <c r="E158" s="44"/>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c r="DV158" s="43"/>
      <c r="DW158" s="43"/>
      <c r="DX158" s="43"/>
      <c r="DY158" s="43"/>
      <c r="DZ158" s="43"/>
      <c r="EA158" s="43"/>
      <c r="EB158" s="43"/>
      <c r="EC158" s="43"/>
      <c r="ED158" s="43"/>
      <c r="EE158" s="43"/>
      <c r="EF158" s="43"/>
      <c r="EG158" s="43"/>
      <c r="EH158" s="43"/>
      <c r="EI158" s="43"/>
      <c r="EJ158" s="43"/>
      <c r="EK158" s="43"/>
      <c r="EL158" s="43"/>
      <c r="EM158" s="43"/>
      <c r="EN158" s="43"/>
      <c r="EO158" s="43"/>
      <c r="EP158" s="43"/>
      <c r="EQ158" s="43"/>
      <c r="ER158" s="43"/>
      <c r="ES158" s="43"/>
      <c r="ET158" s="43"/>
      <c r="EU158" s="43"/>
      <c r="EV158" s="43"/>
      <c r="EW158" s="43"/>
      <c r="EX158" s="43"/>
      <c r="EY158" s="43"/>
      <c r="EZ158" s="43"/>
      <c r="FA158" s="43"/>
      <c r="FB158" s="43"/>
      <c r="FC158" s="43"/>
      <c r="FD158" s="43"/>
      <c r="FE158" s="43"/>
      <c r="FF158" s="43"/>
    </row>
    <row r="159" spans="1:162" ht="18" customHeight="1" x14ac:dyDescent="0.2">
      <c r="A159" s="46"/>
      <c r="B159" s="38"/>
      <c r="C159" s="45"/>
      <c r="D159" s="38"/>
      <c r="E159" s="44"/>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c r="DV159" s="43"/>
      <c r="DW159" s="43"/>
      <c r="DX159" s="43"/>
      <c r="DY159" s="43"/>
      <c r="DZ159" s="43"/>
      <c r="EA159" s="43"/>
      <c r="EB159" s="43"/>
      <c r="EC159" s="43"/>
      <c r="ED159" s="43"/>
      <c r="EE159" s="43"/>
      <c r="EF159" s="43"/>
      <c r="EG159" s="43"/>
      <c r="EH159" s="43"/>
      <c r="EI159" s="43"/>
      <c r="EJ159" s="43"/>
      <c r="EK159" s="43"/>
      <c r="EL159" s="43"/>
      <c r="EM159" s="43"/>
      <c r="EN159" s="43"/>
      <c r="EO159" s="43"/>
      <c r="EP159" s="43"/>
      <c r="EQ159" s="43"/>
      <c r="ER159" s="43"/>
      <c r="ES159" s="43"/>
      <c r="ET159" s="43"/>
      <c r="EU159" s="43"/>
      <c r="EV159" s="43"/>
      <c r="EW159" s="43"/>
      <c r="EX159" s="43"/>
      <c r="EY159" s="43"/>
      <c r="EZ159" s="43"/>
      <c r="FA159" s="43"/>
      <c r="FB159" s="43"/>
      <c r="FC159" s="43"/>
      <c r="FD159" s="43"/>
      <c r="FE159" s="43"/>
      <c r="FF159" s="43"/>
    </row>
    <row r="160" spans="1:162" ht="18" customHeight="1" x14ac:dyDescent="0.2">
      <c r="A160" s="46"/>
      <c r="B160" s="38"/>
      <c r="C160" s="45"/>
      <c r="D160" s="38"/>
      <c r="E160" s="44"/>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c r="EG160" s="43"/>
      <c r="EH160" s="43"/>
      <c r="EI160" s="43"/>
      <c r="EJ160" s="43"/>
      <c r="EK160" s="43"/>
      <c r="EL160" s="43"/>
      <c r="EM160" s="43"/>
      <c r="EN160" s="43"/>
      <c r="EO160" s="43"/>
      <c r="EP160" s="43"/>
      <c r="EQ160" s="43"/>
      <c r="ER160" s="43"/>
      <c r="ES160" s="43"/>
      <c r="ET160" s="43"/>
      <c r="EU160" s="43"/>
      <c r="EV160" s="43"/>
      <c r="EW160" s="43"/>
      <c r="EX160" s="43"/>
      <c r="EY160" s="43"/>
      <c r="EZ160" s="43"/>
      <c r="FA160" s="43"/>
      <c r="FB160" s="43"/>
      <c r="FC160" s="43"/>
      <c r="FD160" s="43"/>
      <c r="FE160" s="43"/>
      <c r="FF160" s="43"/>
    </row>
    <row r="161" spans="1:162" ht="18" customHeight="1" x14ac:dyDescent="0.2">
      <c r="A161" s="46"/>
      <c r="B161" s="38"/>
      <c r="C161" s="45"/>
      <c r="D161" s="38"/>
      <c r="E161" s="44"/>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c r="EG161" s="43"/>
      <c r="EH161" s="43"/>
      <c r="EI161" s="43"/>
      <c r="EJ161" s="43"/>
      <c r="EK161" s="43"/>
      <c r="EL161" s="43"/>
      <c r="EM161" s="43"/>
      <c r="EN161" s="43"/>
      <c r="EO161" s="43"/>
      <c r="EP161" s="43"/>
      <c r="EQ161" s="43"/>
      <c r="ER161" s="43"/>
      <c r="ES161" s="43"/>
      <c r="ET161" s="43"/>
      <c r="EU161" s="43"/>
      <c r="EV161" s="43"/>
      <c r="EW161" s="43"/>
      <c r="EX161" s="43"/>
      <c r="EY161" s="43"/>
      <c r="EZ161" s="43"/>
      <c r="FA161" s="43"/>
      <c r="FB161" s="43"/>
      <c r="FC161" s="43"/>
      <c r="FD161" s="43"/>
      <c r="FE161" s="43"/>
      <c r="FF161" s="43"/>
    </row>
    <row r="162" spans="1:162" ht="18" customHeight="1" x14ac:dyDescent="0.2">
      <c r="A162" s="46"/>
      <c r="B162" s="38"/>
      <c r="C162" s="45"/>
      <c r="D162" s="38"/>
      <c r="E162" s="44"/>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c r="EN162" s="43"/>
      <c r="EO162" s="43"/>
      <c r="EP162" s="43"/>
      <c r="EQ162" s="43"/>
      <c r="ER162" s="43"/>
      <c r="ES162" s="43"/>
      <c r="ET162" s="43"/>
      <c r="EU162" s="43"/>
      <c r="EV162" s="43"/>
      <c r="EW162" s="43"/>
      <c r="EX162" s="43"/>
      <c r="EY162" s="43"/>
      <c r="EZ162" s="43"/>
      <c r="FA162" s="43"/>
      <c r="FB162" s="43"/>
      <c r="FC162" s="43"/>
      <c r="FD162" s="43"/>
      <c r="FE162" s="43"/>
      <c r="FF162" s="43"/>
    </row>
    <row r="163" spans="1:162" ht="18" customHeight="1" x14ac:dyDescent="0.2">
      <c r="A163" s="46"/>
      <c r="B163" s="38"/>
      <c r="C163" s="45"/>
      <c r="D163" s="38"/>
      <c r="E163" s="44"/>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c r="DV163" s="43"/>
      <c r="DW163" s="43"/>
      <c r="DX163" s="43"/>
      <c r="DY163" s="43"/>
      <c r="DZ163" s="43"/>
      <c r="EA163" s="43"/>
      <c r="EB163" s="43"/>
      <c r="EC163" s="43"/>
      <c r="ED163" s="43"/>
      <c r="EE163" s="43"/>
      <c r="EF163" s="43"/>
      <c r="EG163" s="43"/>
      <c r="EH163" s="43"/>
      <c r="EI163" s="43"/>
      <c r="EJ163" s="43"/>
      <c r="EK163" s="43"/>
      <c r="EL163" s="43"/>
      <c r="EM163" s="43"/>
      <c r="EN163" s="43"/>
      <c r="EO163" s="43"/>
      <c r="EP163" s="43"/>
      <c r="EQ163" s="43"/>
      <c r="ER163" s="43"/>
      <c r="ES163" s="43"/>
      <c r="ET163" s="43"/>
      <c r="EU163" s="43"/>
      <c r="EV163" s="43"/>
      <c r="EW163" s="43"/>
      <c r="EX163" s="43"/>
      <c r="EY163" s="43"/>
      <c r="EZ163" s="43"/>
      <c r="FA163" s="43"/>
      <c r="FB163" s="43"/>
      <c r="FC163" s="43"/>
      <c r="FD163" s="43"/>
      <c r="FE163" s="43"/>
      <c r="FF163" s="43"/>
    </row>
    <row r="164" spans="1:162" ht="18" customHeight="1" x14ac:dyDescent="0.2">
      <c r="A164" s="46"/>
      <c r="B164" s="38"/>
      <c r="C164" s="45"/>
      <c r="D164" s="38"/>
      <c r="E164" s="44"/>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c r="DV164" s="43"/>
      <c r="DW164" s="43"/>
      <c r="DX164" s="43"/>
      <c r="DY164" s="43"/>
      <c r="DZ164" s="43"/>
      <c r="EA164" s="43"/>
      <c r="EB164" s="43"/>
      <c r="EC164" s="43"/>
      <c r="ED164" s="43"/>
      <c r="EE164" s="43"/>
      <c r="EF164" s="43"/>
      <c r="EG164" s="43"/>
      <c r="EH164" s="43"/>
      <c r="EI164" s="43"/>
      <c r="EJ164" s="43"/>
      <c r="EK164" s="43"/>
      <c r="EL164" s="43"/>
      <c r="EM164" s="43"/>
      <c r="EN164" s="43"/>
      <c r="EO164" s="43"/>
      <c r="EP164" s="43"/>
      <c r="EQ164" s="43"/>
      <c r="ER164" s="43"/>
      <c r="ES164" s="43"/>
      <c r="ET164" s="43"/>
      <c r="EU164" s="43"/>
      <c r="EV164" s="43"/>
      <c r="EW164" s="43"/>
      <c r="EX164" s="43"/>
      <c r="EY164" s="43"/>
      <c r="EZ164" s="43"/>
      <c r="FA164" s="43"/>
      <c r="FB164" s="43"/>
      <c r="FC164" s="43"/>
      <c r="FD164" s="43"/>
      <c r="FE164" s="43"/>
      <c r="FF164" s="43"/>
    </row>
    <row r="165" spans="1:162" ht="18" customHeight="1" x14ac:dyDescent="0.2">
      <c r="A165" s="46"/>
      <c r="B165" s="38"/>
      <c r="C165" s="45"/>
      <c r="D165" s="38"/>
      <c r="E165" s="44"/>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c r="CS165" s="43"/>
      <c r="CT165" s="43"/>
      <c r="CU165" s="43"/>
      <c r="CV165" s="43"/>
      <c r="CW165" s="43"/>
      <c r="CX165" s="43"/>
      <c r="CY165" s="43"/>
      <c r="CZ165" s="43"/>
      <c r="DA165" s="43"/>
      <c r="DB165" s="43"/>
      <c r="DC165" s="43"/>
      <c r="DD165" s="43"/>
      <c r="DE165" s="43"/>
      <c r="DF165" s="43"/>
      <c r="DG165" s="43"/>
      <c r="DH165" s="43"/>
      <c r="DI165" s="43"/>
      <c r="DJ165" s="43"/>
      <c r="DK165" s="43"/>
      <c r="DL165" s="43"/>
      <c r="DM165" s="43"/>
      <c r="DN165" s="43"/>
      <c r="DO165" s="43"/>
      <c r="DP165" s="43"/>
      <c r="DQ165" s="43"/>
      <c r="DR165" s="43"/>
      <c r="DS165" s="43"/>
      <c r="DT165" s="43"/>
      <c r="DU165" s="43"/>
      <c r="DV165" s="43"/>
      <c r="DW165" s="43"/>
      <c r="DX165" s="43"/>
      <c r="DY165" s="43"/>
      <c r="DZ165" s="43"/>
      <c r="EA165" s="43"/>
      <c r="EB165" s="43"/>
      <c r="EC165" s="43"/>
      <c r="ED165" s="43"/>
      <c r="EE165" s="43"/>
      <c r="EF165" s="43"/>
      <c r="EG165" s="43"/>
      <c r="EH165" s="43"/>
      <c r="EI165" s="43"/>
      <c r="EJ165" s="43"/>
      <c r="EK165" s="43"/>
      <c r="EL165" s="43"/>
      <c r="EM165" s="43"/>
      <c r="EN165" s="43"/>
      <c r="EO165" s="43"/>
      <c r="EP165" s="43"/>
      <c r="EQ165" s="43"/>
      <c r="ER165" s="43"/>
      <c r="ES165" s="43"/>
      <c r="ET165" s="43"/>
      <c r="EU165" s="43"/>
      <c r="EV165" s="43"/>
      <c r="EW165" s="43"/>
      <c r="EX165" s="43"/>
      <c r="EY165" s="43"/>
      <c r="EZ165" s="43"/>
      <c r="FA165" s="43"/>
      <c r="FB165" s="43"/>
      <c r="FC165" s="43"/>
      <c r="FD165" s="43"/>
      <c r="FE165" s="43"/>
      <c r="FF165" s="43"/>
    </row>
    <row r="166" spans="1:162" ht="18" customHeight="1" x14ac:dyDescent="0.2">
      <c r="A166" s="46"/>
      <c r="B166" s="38"/>
      <c r="C166" s="45"/>
      <c r="D166" s="38"/>
      <c r="E166" s="44"/>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c r="EG166" s="43"/>
      <c r="EH166" s="43"/>
      <c r="EI166" s="43"/>
      <c r="EJ166" s="43"/>
      <c r="EK166" s="43"/>
      <c r="EL166" s="43"/>
      <c r="EM166" s="43"/>
      <c r="EN166" s="43"/>
      <c r="EO166" s="43"/>
      <c r="EP166" s="43"/>
      <c r="EQ166" s="43"/>
      <c r="ER166" s="43"/>
      <c r="ES166" s="43"/>
      <c r="ET166" s="43"/>
      <c r="EU166" s="43"/>
      <c r="EV166" s="43"/>
      <c r="EW166" s="43"/>
      <c r="EX166" s="43"/>
      <c r="EY166" s="43"/>
      <c r="EZ166" s="43"/>
      <c r="FA166" s="43"/>
      <c r="FB166" s="43"/>
      <c r="FC166" s="43"/>
      <c r="FD166" s="43"/>
      <c r="FE166" s="43"/>
      <c r="FF166" s="43"/>
    </row>
    <row r="167" spans="1:162" ht="18" customHeight="1" x14ac:dyDescent="0.2">
      <c r="A167" s="46"/>
      <c r="B167" s="38"/>
      <c r="C167" s="45"/>
      <c r="D167" s="38"/>
      <c r="E167" s="44"/>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c r="DV167" s="43"/>
      <c r="DW167" s="43"/>
      <c r="DX167" s="43"/>
      <c r="DY167" s="43"/>
      <c r="DZ167" s="43"/>
      <c r="EA167" s="43"/>
      <c r="EB167" s="43"/>
      <c r="EC167" s="43"/>
      <c r="ED167" s="43"/>
      <c r="EE167" s="43"/>
      <c r="EF167" s="43"/>
      <c r="EG167" s="43"/>
      <c r="EH167" s="43"/>
      <c r="EI167" s="43"/>
      <c r="EJ167" s="43"/>
      <c r="EK167" s="43"/>
      <c r="EL167" s="43"/>
      <c r="EM167" s="43"/>
      <c r="EN167" s="43"/>
      <c r="EO167" s="43"/>
      <c r="EP167" s="43"/>
      <c r="EQ167" s="43"/>
      <c r="ER167" s="43"/>
      <c r="ES167" s="43"/>
      <c r="ET167" s="43"/>
      <c r="EU167" s="43"/>
      <c r="EV167" s="43"/>
      <c r="EW167" s="43"/>
      <c r="EX167" s="43"/>
      <c r="EY167" s="43"/>
      <c r="EZ167" s="43"/>
      <c r="FA167" s="43"/>
      <c r="FB167" s="43"/>
      <c r="FC167" s="43"/>
      <c r="FD167" s="43"/>
      <c r="FE167" s="43"/>
      <c r="FF167" s="43"/>
    </row>
    <row r="168" spans="1:162" ht="18" customHeight="1" x14ac:dyDescent="0.2">
      <c r="A168" s="46"/>
      <c r="B168" s="38"/>
      <c r="C168" s="45"/>
      <c r="D168" s="38"/>
      <c r="E168" s="44"/>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c r="EG168" s="43"/>
      <c r="EH168" s="43"/>
      <c r="EI168" s="43"/>
      <c r="EJ168" s="43"/>
      <c r="EK168" s="43"/>
      <c r="EL168" s="43"/>
      <c r="EM168" s="43"/>
      <c r="EN168" s="43"/>
      <c r="EO168" s="43"/>
      <c r="EP168" s="43"/>
      <c r="EQ168" s="43"/>
      <c r="ER168" s="43"/>
      <c r="ES168" s="43"/>
      <c r="ET168" s="43"/>
      <c r="EU168" s="43"/>
      <c r="EV168" s="43"/>
      <c r="EW168" s="43"/>
      <c r="EX168" s="43"/>
      <c r="EY168" s="43"/>
      <c r="EZ168" s="43"/>
      <c r="FA168" s="43"/>
      <c r="FB168" s="43"/>
      <c r="FC168" s="43"/>
      <c r="FD168" s="43"/>
      <c r="FE168" s="43"/>
      <c r="FF168" s="43"/>
    </row>
  </sheetData>
  <sheetProtection selectLockedCells="1" selectUnlockedCells="1"/>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FLUXO DE CAIXA</vt:lpstr>
      <vt:lpstr>DRE</vt:lpstr>
      <vt:lpstr>RECEITAS</vt:lpstr>
      <vt:lpstr>CUSTOS E DESPESAS</vt:lpstr>
      <vt:lpstr>INVESTIMENTOS</vt:lpstr>
      <vt:lpstr>AMORTIZAÇÃO A REALIAZR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Vilson Jose Kimmel</dc:creator>
  <cp:lastModifiedBy>Julio Paulo de Jesus Panicio</cp:lastModifiedBy>
  <dcterms:created xsi:type="dcterms:W3CDTF">2023-07-01T14:51:46Z</dcterms:created>
  <dcterms:modified xsi:type="dcterms:W3CDTF">2026-06-24T17:28:36Z</dcterms:modified>
</cp:coreProperties>
</file>